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defaultThemeVersion="124226"/>
  <mc:AlternateContent xmlns:mc="http://schemas.openxmlformats.org/markup-compatibility/2006">
    <mc:Choice Requires="x15">
      <x15ac:absPath xmlns:x15ac="http://schemas.microsoft.com/office/spreadsheetml/2010/11/ac" url="https://d.docs.live.net/6d8ab7edc3c0779c/Documents/Excel Automation/"/>
    </mc:Choice>
  </mc:AlternateContent>
  <xr:revisionPtr revIDLastSave="5" documentId="13_ncr:1_{EF532D42-024E-4395-A70D-698A45A590AB}" xr6:coauthVersionLast="47" xr6:coauthVersionMax="47" xr10:uidLastSave="{F696D60B-A900-4B03-B374-CEC13F075A31}"/>
  <bookViews>
    <workbookView minimized="1" xWindow="-21228" yWindow="2040" windowWidth="21600" windowHeight="11292" tabRatio="648" activeTab="2" xr2:uid="{00000000-000D-0000-FFFF-FFFF00000000}"/>
  </bookViews>
  <sheets>
    <sheet name="Cover" sheetId="10" r:id="rId1"/>
    <sheet name="Instructions" sheetId="11" r:id="rId2"/>
    <sheet name="Employee List" sheetId="1" r:id="rId3"/>
    <sheet name="Change Logs" sheetId="15" state="veryHidden" r:id="rId4"/>
    <sheet name="Branch Details" sheetId="14" state="hidden" r:id="rId5"/>
    <sheet name="CSV" sheetId="7" state="hidden" r:id="rId6"/>
    <sheet name="Country" sheetId="2" state="veryHidden" r:id="rId7"/>
    <sheet name="Region" sheetId="3" state="veryHidden" r:id="rId8"/>
    <sheet name="Province" sheetId="4" state="hidden" r:id="rId9"/>
    <sheet name="City" sheetId="5" state="veryHidden" r:id="rId10"/>
    <sheet name="other LOVs" sheetId="6" state="veryHidden" r:id="rId11"/>
    <sheet name="link" sheetId="8" state="veryHidden" r:id="rId12"/>
  </sheets>
  <definedNames>
    <definedName name="_xlnm._FilterDatabase" localSheetId="4" hidden="1">'Branch Details'!$A$1:$G$315</definedName>
    <definedName name="_xlnm._FilterDatabase" localSheetId="9" hidden="1">City!$H$1:$L$1660</definedName>
    <definedName name="_xlnm._FilterDatabase" localSheetId="2" hidden="1">'Employee List'!$B$4:$C$6</definedName>
    <definedName name="_xlnm._FilterDatabase" localSheetId="8" hidden="1">Province!$A$1:$C$83</definedName>
    <definedName name="ARMM_Province_List">Province!$A$73:$A$77</definedName>
    <definedName name="CAR_Province_List">Province!$A$78:$A$83</definedName>
    <definedName name="City_Table">City!$A$2:$C$1663</definedName>
    <definedName name="Civil_Status_List">'other LOVs'!$J$2:$J$5</definedName>
    <definedName name="Civil_Status_Table">'other LOVs'!$J$2:$K$5</definedName>
    <definedName name="Country_List">Country!$A$2:$A$248</definedName>
    <definedName name="Country_Region_Table">link!$A$1:$B$1</definedName>
    <definedName name="Country_Table">Country!$A$2:$B$248</definedName>
    <definedName name="Customer_Name_Suffix_List">'other LOVs'!$A$2:$A$7</definedName>
    <definedName name="Customer_Name_Suffix_Table">'other LOVs'!$A$2:$B$7</definedName>
    <definedName name="Gender_List">'other LOVs'!$G$2:$G$3</definedName>
    <definedName name="Gender_Table">'other LOVs'!$G$2:$H$3</definedName>
    <definedName name="Mother_Name_Suffix_List">'other LOVs'!$A$10:$A$15</definedName>
    <definedName name="Mother_Name_Suffix_Table">'other LOVs'!$A$10:$B$15</definedName>
    <definedName name="Nationality_List">'other LOVs'!$D$2:$D$248</definedName>
    <definedName name="Nationality_Table">'other LOVs'!$D$2:$E$248</definedName>
    <definedName name="NCR_City_List">City!$A$2:$A$32</definedName>
    <definedName name="NCR_Province_List">Province!$A$2</definedName>
    <definedName name="P002_City_List">City!$A$33:$A$39</definedName>
    <definedName name="P003_City_List">City!$A$40:$A$66</definedName>
    <definedName name="P004_City_List">City!$A$67:$A$80</definedName>
    <definedName name="P005_City_List">City!$A$81:$A$91</definedName>
    <definedName name="P006_City_List">City!$A$92:$A$101</definedName>
    <definedName name="P007_City_List">City!$A$102:$A$109</definedName>
    <definedName name="P008_City_List">City!$A$110:$A$121</definedName>
    <definedName name="P009_City_List">City!$A$122:$A$161</definedName>
    <definedName name="P010_City_List">City!$A$162:$A$207</definedName>
    <definedName name="P012_City_List">City!$A$208:$A$226</definedName>
    <definedName name="P013_City_List">City!$A$227:$A$237</definedName>
    <definedName name="P014_City_List">City!$A$238:$A$260</definedName>
    <definedName name="P015_City_List">City!$A$262:$A$294</definedName>
    <definedName name="P016_City_List">City!$A$295:$A$314</definedName>
    <definedName name="P017_City_List">City!$A$316:$A$362</definedName>
    <definedName name="P018_City_List">City!$A$363:$A$384</definedName>
    <definedName name="P019_City_List">City!$A$385:$A$389</definedName>
    <definedName name="P020_City_List">City!$A$390:$A$412</definedName>
    <definedName name="P021_City_List">City!$A$413:$A$439</definedName>
    <definedName name="P022_City_List">City!$A$440:$A$456</definedName>
    <definedName name="P023_City_List">City!$A$457:$A$467</definedName>
    <definedName name="P024_City_List">City!$A$468:$A$478</definedName>
    <definedName name="P025_City_List">City!$A$479:$A$489</definedName>
    <definedName name="P026_City_List">City!$A$490:$A$500</definedName>
    <definedName name="P027_City_List">City!$A$501:$A$519</definedName>
    <definedName name="P028_City_List">City!$A$520:$A$526</definedName>
    <definedName name="P029_City_List">City!$A$527:$A$538</definedName>
    <definedName name="P030_City_List">City!$A$539:$A$550</definedName>
    <definedName name="P031_City_List">City!$A$551:$A$557</definedName>
    <definedName name="P032_City_List">City!$A$558:$A$578</definedName>
    <definedName name="P033_City_List">City!$A$579:$A$597</definedName>
    <definedName name="P034_City_List">City!$A$598:$A$603</definedName>
    <definedName name="P035_City_List">City!$A$604:$A$632</definedName>
    <definedName name="P036_City_List">City!$A$633:$A$670</definedName>
    <definedName name="P037_City_List">City!$A$671:$A$685</definedName>
    <definedName name="P038_City_List">City!$A$686:$A$691</definedName>
    <definedName name="P039_City_List">City!$A$692:$A$699</definedName>
    <definedName name="P040_City_List">City!$A$700:$A$711</definedName>
    <definedName name="P041_City_List">City!$A$712:$A$735</definedName>
    <definedName name="P042_City_List">City!$A$736:$A$767</definedName>
    <definedName name="P043_City_List">City!$A$768:$A$789</definedName>
    <definedName name="P044_City_List">City!$A$790:$A$807</definedName>
    <definedName name="P045_City_List">City!$A$808:$A$821</definedName>
    <definedName name="P046_City_List">City!$A$822:$A$855</definedName>
    <definedName name="P047_City_List">City!$A$856:$A$878</definedName>
    <definedName name="P048_City_List">City!$A$879:$A$908</definedName>
    <definedName name="P049_City_List">City!$A$909:$A$914</definedName>
    <definedName name="P050_City_List">City!$A$915:$A$925</definedName>
    <definedName name="P051_City_List">City!$A$926:$A$940</definedName>
    <definedName name="P052_City_List">City!$A$941:$A$964</definedName>
    <definedName name="P053_City_List">City!$A$965:$A$1005</definedName>
    <definedName name="P054_City_List">City!$A$1006:$A$1022</definedName>
    <definedName name="P055_City_List">City!$A$1023:$A$1040</definedName>
    <definedName name="P056_City_List">City!$A$1041:$A$1052</definedName>
    <definedName name="P057_City_List">City!$A$1053:$A$1089</definedName>
    <definedName name="P058_City_List">City!$A$1090:$A$1100</definedName>
    <definedName name="P059_City_List">City!$A$1101:$A$1121</definedName>
    <definedName name="P060_City_List">City!$A$1122:$A$1136</definedName>
    <definedName name="P061_City_List">City!$A$1137:$A$1153</definedName>
    <definedName name="P062_City_List">City!$A$1154:$A$1171</definedName>
    <definedName name="P063_City_List">City!$A$1172:$A$1188</definedName>
    <definedName name="P064_City_List">City!$A$1189:$A$1193</definedName>
    <definedName name="P065_City_List">City!$A$1194:$A$1237</definedName>
    <definedName name="P066_City_List">City!$A$1238:$A$1269</definedName>
    <definedName name="P067_City_List">City!$A$1270:$A$1317</definedName>
    <definedName name="P068_City_List">City!$A$1318:$A$1370</definedName>
    <definedName name="P069_City_List">City!$A$1371:$A$1395</definedName>
    <definedName name="P070_City_List">City!$A$1396:$A$1401</definedName>
    <definedName name="P071_City_List">City!$A$1402:$A$1413</definedName>
    <definedName name="P072_City_List">City!$A$1414:$A$1427</definedName>
    <definedName name="P073_City_List">City!$A$1428:$A$1435</definedName>
    <definedName name="P074_City_List">City!$A$1436:$A$1458</definedName>
    <definedName name="P075_City_List">City!$A$1459:$A$1501</definedName>
    <definedName name="P076_City_List">City!$A$1504:$A$1525</definedName>
    <definedName name="P077_City_List">City!$A$1526:$A$1551</definedName>
    <definedName name="P078_City_List">City!$A$1552:$A$1570</definedName>
    <definedName name="P079_City_List">City!$A$1571:$A$1584</definedName>
    <definedName name="P080_City_List">City!$A$1585:$A$1611</definedName>
    <definedName name="P081_City_List">City!$A$1612:$A$1639</definedName>
    <definedName name="P082_City_List">City!$A$1640:$A$1655</definedName>
    <definedName name="P083_City_List">City!$A$1656:$A$1660</definedName>
    <definedName name="Province_City_Table">link!$A$21:$B$103</definedName>
    <definedName name="Province_Table">Province!$A$2:$C$83</definedName>
    <definedName name="Region_List">Region!$A$2:$A$18</definedName>
    <definedName name="Region_Province_Table">link!$A$3:$B$19</definedName>
    <definedName name="Region_Table">Region!$A$2:$C$18</definedName>
    <definedName name="Region1_Province_List">Province!$A$3:$A$6</definedName>
    <definedName name="Region10_Province_List">Province!$A$54:$A$58</definedName>
    <definedName name="Region11_Province_List">Province!$A$59:$A$63</definedName>
    <definedName name="Region12_Province_List">Province!$A$64:$A$67</definedName>
    <definedName name="Region13_Province_List">Province!$A$68:$A$72</definedName>
    <definedName name="Region2_Province_List">Province!$A$7:$A$11</definedName>
    <definedName name="Region3_Province_List">Province!$A$12:$A$18</definedName>
    <definedName name="Region4A_Province_List">Province!$A$19:$A$23</definedName>
    <definedName name="Region4B_Province_List">Province!$A$24:$A$28</definedName>
    <definedName name="Region5_Province_List">Province!$A$29:$A$34</definedName>
    <definedName name="Region6_Province_List">Province!$A$35:$A$40</definedName>
    <definedName name="Region7_Province_List">Province!$A$41:$A$44</definedName>
    <definedName name="Region8_Province_List">Province!$A$45:$A$50</definedName>
    <definedName name="Region9_Province_List">Province!$A$51:$A$53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1" i="1" l="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0" i="1"/>
  <c r="BN501" i="1"/>
  <c r="BN502" i="1"/>
  <c r="BN503" i="1"/>
  <c r="BN504" i="1"/>
  <c r="BN505" i="1"/>
  <c r="BN506" i="1"/>
  <c r="BN507" i="1"/>
  <c r="BN508" i="1"/>
  <c r="BN509" i="1"/>
  <c r="BN10" i="1"/>
  <c r="F11" i="1"/>
  <c r="F12" i="1"/>
  <c r="E4" i="7" s="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10" i="1"/>
  <c r="E2" i="7" s="1"/>
  <c r="X23" i="1"/>
  <c r="V15" i="7"/>
  <c r="X24" i="1"/>
  <c r="V16" i="7"/>
  <c r="X25" i="1"/>
  <c r="V17" i="7"/>
  <c r="X26" i="1"/>
  <c r="V18" i="7"/>
  <c r="X27" i="1"/>
  <c r="V19" i="7"/>
  <c r="X28" i="1"/>
  <c r="V20" i="7"/>
  <c r="X29" i="1"/>
  <c r="V21" i="7"/>
  <c r="X30" i="1"/>
  <c r="V22" i="7"/>
  <c r="X31" i="1"/>
  <c r="V23" i="7"/>
  <c r="X32" i="1"/>
  <c r="V24" i="7"/>
  <c r="X33" i="1"/>
  <c r="V25" i="7"/>
  <c r="X34" i="1"/>
  <c r="V26" i="7"/>
  <c r="X35" i="1"/>
  <c r="V27" i="7"/>
  <c r="X36" i="1"/>
  <c r="V28" i="7"/>
  <c r="X37" i="1"/>
  <c r="V29" i="7"/>
  <c r="X38" i="1"/>
  <c r="V30" i="7"/>
  <c r="X39" i="1"/>
  <c r="V31" i="7"/>
  <c r="X40" i="1"/>
  <c r="V32" i="7"/>
  <c r="X41" i="1"/>
  <c r="V33" i="7"/>
  <c r="X42" i="1"/>
  <c r="V34" i="7"/>
  <c r="X43" i="1"/>
  <c r="V35" i="7"/>
  <c r="X44" i="1"/>
  <c r="V36" i="7"/>
  <c r="X45" i="1"/>
  <c r="V37" i="7"/>
  <c r="X46" i="1"/>
  <c r="V38" i="7"/>
  <c r="X47" i="1"/>
  <c r="V39" i="7"/>
  <c r="X48" i="1"/>
  <c r="V40" i="7"/>
  <c r="X49" i="1"/>
  <c r="V41" i="7"/>
  <c r="X50" i="1"/>
  <c r="V42" i="7"/>
  <c r="X51" i="1"/>
  <c r="V43" i="7"/>
  <c r="X52" i="1"/>
  <c r="V44" i="7"/>
  <c r="X53" i="1"/>
  <c r="V45" i="7"/>
  <c r="X54" i="1"/>
  <c r="V46" i="7"/>
  <c r="X55" i="1"/>
  <c r="V47" i="7"/>
  <c r="X56" i="1"/>
  <c r="V48" i="7"/>
  <c r="X57" i="1"/>
  <c r="V49" i="7"/>
  <c r="X58" i="1"/>
  <c r="V50" i="7"/>
  <c r="X59" i="1"/>
  <c r="V51" i="7"/>
  <c r="X60" i="1"/>
  <c r="V52" i="7"/>
  <c r="X61" i="1"/>
  <c r="V53" i="7"/>
  <c r="X62" i="1"/>
  <c r="V54" i="7"/>
  <c r="X63" i="1"/>
  <c r="V55" i="7"/>
  <c r="X64" i="1"/>
  <c r="V56" i="7"/>
  <c r="X65" i="1"/>
  <c r="V57" i="7"/>
  <c r="X66" i="1"/>
  <c r="V58" i="7"/>
  <c r="X67" i="1"/>
  <c r="V59" i="7"/>
  <c r="X68" i="1"/>
  <c r="V60" i="7"/>
  <c r="X69" i="1"/>
  <c r="V61" i="7"/>
  <c r="X70" i="1"/>
  <c r="V62" i="7"/>
  <c r="X71" i="1"/>
  <c r="V63" i="7"/>
  <c r="X72" i="1"/>
  <c r="V64" i="7"/>
  <c r="X73" i="1"/>
  <c r="V65" i="7"/>
  <c r="X74" i="1"/>
  <c r="V66" i="7"/>
  <c r="X75" i="1"/>
  <c r="V67" i="7"/>
  <c r="X76" i="1"/>
  <c r="V68" i="7"/>
  <c r="X77" i="1"/>
  <c r="V69" i="7"/>
  <c r="X78" i="1"/>
  <c r="V70" i="7"/>
  <c r="X79" i="1"/>
  <c r="V71" i="7"/>
  <c r="X80" i="1"/>
  <c r="V72" i="7"/>
  <c r="X81" i="1"/>
  <c r="V73" i="7"/>
  <c r="X82" i="1"/>
  <c r="V74" i="7"/>
  <c r="X83" i="1"/>
  <c r="V75" i="7"/>
  <c r="X84" i="1"/>
  <c r="V76" i="7"/>
  <c r="X85" i="1"/>
  <c r="V77" i="7"/>
  <c r="X86" i="1"/>
  <c r="V78" i="7"/>
  <c r="X87" i="1"/>
  <c r="V79" i="7"/>
  <c r="X88" i="1"/>
  <c r="V80" i="7"/>
  <c r="X89" i="1"/>
  <c r="V81" i="7"/>
  <c r="X90" i="1"/>
  <c r="V82" i="7"/>
  <c r="X91" i="1"/>
  <c r="V83" i="7"/>
  <c r="X92" i="1"/>
  <c r="V84" i="7"/>
  <c r="X93" i="1"/>
  <c r="V85" i="7"/>
  <c r="X94" i="1"/>
  <c r="V86" i="7"/>
  <c r="X95" i="1"/>
  <c r="V87" i="7"/>
  <c r="X96" i="1"/>
  <c r="V88" i="7"/>
  <c r="X97" i="1"/>
  <c r="V89" i="7"/>
  <c r="X98" i="1"/>
  <c r="V90" i="7"/>
  <c r="X99" i="1"/>
  <c r="V91" i="7"/>
  <c r="X100" i="1"/>
  <c r="V92" i="7"/>
  <c r="X101" i="1"/>
  <c r="V93" i="7"/>
  <c r="X102" i="1"/>
  <c r="V94" i="7"/>
  <c r="X103" i="1"/>
  <c r="V95" i="7"/>
  <c r="X104" i="1"/>
  <c r="V96" i="7"/>
  <c r="X105" i="1"/>
  <c r="V97" i="7"/>
  <c r="X106" i="1"/>
  <c r="V98" i="7"/>
  <c r="X107" i="1"/>
  <c r="V99" i="7"/>
  <c r="X108" i="1"/>
  <c r="V100" i="7"/>
  <c r="X109" i="1"/>
  <c r="V101" i="7"/>
  <c r="X110" i="1"/>
  <c r="V102" i="7"/>
  <c r="X111" i="1"/>
  <c r="V103" i="7"/>
  <c r="X112" i="1"/>
  <c r="V104" i="7"/>
  <c r="X113" i="1"/>
  <c r="V105" i="7"/>
  <c r="X114" i="1"/>
  <c r="V106" i="7"/>
  <c r="X115" i="1"/>
  <c r="V107" i="7"/>
  <c r="X116" i="1"/>
  <c r="V108" i="7"/>
  <c r="X117" i="1"/>
  <c r="V109" i="7"/>
  <c r="X118" i="1"/>
  <c r="V110" i="7"/>
  <c r="X119" i="1"/>
  <c r="V111" i="7"/>
  <c r="X120" i="1"/>
  <c r="V112" i="7"/>
  <c r="X121" i="1"/>
  <c r="V113" i="7"/>
  <c r="X122" i="1"/>
  <c r="V114" i="7"/>
  <c r="X123" i="1"/>
  <c r="V115" i="7"/>
  <c r="X124" i="1"/>
  <c r="V116" i="7"/>
  <c r="X125" i="1"/>
  <c r="V117" i="7"/>
  <c r="X126" i="1"/>
  <c r="V118" i="7"/>
  <c r="X127" i="1"/>
  <c r="V119" i="7"/>
  <c r="X128" i="1"/>
  <c r="V120" i="7"/>
  <c r="X129" i="1"/>
  <c r="V121" i="7"/>
  <c r="X130" i="1"/>
  <c r="V122" i="7"/>
  <c r="X131" i="1"/>
  <c r="V123" i="7"/>
  <c r="X132" i="1"/>
  <c r="V124" i="7"/>
  <c r="X133" i="1"/>
  <c r="V125" i="7"/>
  <c r="X134" i="1"/>
  <c r="V126" i="7"/>
  <c r="X135" i="1"/>
  <c r="V127" i="7"/>
  <c r="X136" i="1"/>
  <c r="V128" i="7"/>
  <c r="X137" i="1"/>
  <c r="V129" i="7"/>
  <c r="X138" i="1"/>
  <c r="V130" i="7"/>
  <c r="X139" i="1"/>
  <c r="V131" i="7"/>
  <c r="X140" i="1"/>
  <c r="V132" i="7"/>
  <c r="X141" i="1"/>
  <c r="V133" i="7"/>
  <c r="X142" i="1"/>
  <c r="V134" i="7"/>
  <c r="X143" i="1"/>
  <c r="V135" i="7"/>
  <c r="X144" i="1"/>
  <c r="V136" i="7"/>
  <c r="X145" i="1"/>
  <c r="V137" i="7"/>
  <c r="X146" i="1"/>
  <c r="V138" i="7"/>
  <c r="X147" i="1"/>
  <c r="V139" i="7"/>
  <c r="X148" i="1"/>
  <c r="V140" i="7"/>
  <c r="X149" i="1"/>
  <c r="V141" i="7"/>
  <c r="X150" i="1"/>
  <c r="V142" i="7"/>
  <c r="X151" i="1"/>
  <c r="V143" i="7"/>
  <c r="X152" i="1"/>
  <c r="V144" i="7"/>
  <c r="X153" i="1"/>
  <c r="V145" i="7"/>
  <c r="X154" i="1"/>
  <c r="V146" i="7"/>
  <c r="X155" i="1"/>
  <c r="V147" i="7"/>
  <c r="X156" i="1"/>
  <c r="V148" i="7"/>
  <c r="X157" i="1"/>
  <c r="V149" i="7"/>
  <c r="X158" i="1"/>
  <c r="V150" i="7"/>
  <c r="X159" i="1"/>
  <c r="V151" i="7"/>
  <c r="X160" i="1"/>
  <c r="V152" i="7"/>
  <c r="X161" i="1"/>
  <c r="V153" i="7"/>
  <c r="X162" i="1"/>
  <c r="V154" i="7"/>
  <c r="X163" i="1"/>
  <c r="V155" i="7"/>
  <c r="X164" i="1"/>
  <c r="V156" i="7"/>
  <c r="X165" i="1"/>
  <c r="V157" i="7"/>
  <c r="X166" i="1"/>
  <c r="V158" i="7"/>
  <c r="X167" i="1"/>
  <c r="V159" i="7"/>
  <c r="X168" i="1"/>
  <c r="V160" i="7"/>
  <c r="X169" i="1"/>
  <c r="V161" i="7"/>
  <c r="X170" i="1"/>
  <c r="V162" i="7"/>
  <c r="X171" i="1"/>
  <c r="V163" i="7"/>
  <c r="X172" i="1"/>
  <c r="V164" i="7"/>
  <c r="X173" i="1"/>
  <c r="V165" i="7"/>
  <c r="X174" i="1"/>
  <c r="V166" i="7"/>
  <c r="X175" i="1"/>
  <c r="V167" i="7"/>
  <c r="X176" i="1"/>
  <c r="V168" i="7"/>
  <c r="X177" i="1"/>
  <c r="V169" i="7"/>
  <c r="X178" i="1"/>
  <c r="V170" i="7"/>
  <c r="X179" i="1"/>
  <c r="V171" i="7"/>
  <c r="X180" i="1"/>
  <c r="V172" i="7"/>
  <c r="X181" i="1"/>
  <c r="V173" i="7"/>
  <c r="X182" i="1"/>
  <c r="V174" i="7"/>
  <c r="X183" i="1"/>
  <c r="V175" i="7"/>
  <c r="X184" i="1"/>
  <c r="V176" i="7"/>
  <c r="X185" i="1"/>
  <c r="V177" i="7"/>
  <c r="X186" i="1"/>
  <c r="V178" i="7"/>
  <c r="X187" i="1"/>
  <c r="V179" i="7"/>
  <c r="X188" i="1"/>
  <c r="V180" i="7"/>
  <c r="X189" i="1"/>
  <c r="V181" i="7"/>
  <c r="X190" i="1"/>
  <c r="V182" i="7"/>
  <c r="X191" i="1"/>
  <c r="V183" i="7"/>
  <c r="X192" i="1"/>
  <c r="V184" i="7"/>
  <c r="X193" i="1"/>
  <c r="V185" i="7"/>
  <c r="X194" i="1"/>
  <c r="V186" i="7"/>
  <c r="X195" i="1"/>
  <c r="V187" i="7"/>
  <c r="X196" i="1"/>
  <c r="V188" i="7"/>
  <c r="X197" i="1"/>
  <c r="V189" i="7"/>
  <c r="X198" i="1"/>
  <c r="V190" i="7"/>
  <c r="X199" i="1"/>
  <c r="V191" i="7"/>
  <c r="X200" i="1"/>
  <c r="V192" i="7"/>
  <c r="X201" i="1"/>
  <c r="V193" i="7"/>
  <c r="X202" i="1"/>
  <c r="V194" i="7"/>
  <c r="X203" i="1"/>
  <c r="V195" i="7"/>
  <c r="X204" i="1"/>
  <c r="V196" i="7"/>
  <c r="X205" i="1"/>
  <c r="V197" i="7"/>
  <c r="X206" i="1"/>
  <c r="V198" i="7"/>
  <c r="X207" i="1"/>
  <c r="V199" i="7"/>
  <c r="X208" i="1"/>
  <c r="V200" i="7"/>
  <c r="X209" i="1"/>
  <c r="V201" i="7"/>
  <c r="X210" i="1"/>
  <c r="V202" i="7"/>
  <c r="X211" i="1"/>
  <c r="V203" i="7"/>
  <c r="X212" i="1"/>
  <c r="V204" i="7"/>
  <c r="X213" i="1"/>
  <c r="V205" i="7"/>
  <c r="X214" i="1"/>
  <c r="V206" i="7"/>
  <c r="X215" i="1"/>
  <c r="V207" i="7"/>
  <c r="X216" i="1"/>
  <c r="V208" i="7"/>
  <c r="X217" i="1"/>
  <c r="V209" i="7"/>
  <c r="X218" i="1"/>
  <c r="V210" i="7"/>
  <c r="X219" i="1"/>
  <c r="V211" i="7"/>
  <c r="X220" i="1"/>
  <c r="V212" i="7"/>
  <c r="X221" i="1"/>
  <c r="V213" i="7"/>
  <c r="X222" i="1"/>
  <c r="V214" i="7"/>
  <c r="X223" i="1"/>
  <c r="V215" i="7"/>
  <c r="X224" i="1"/>
  <c r="V216" i="7"/>
  <c r="X225" i="1"/>
  <c r="V217" i="7"/>
  <c r="X226" i="1"/>
  <c r="V218" i="7"/>
  <c r="X227" i="1"/>
  <c r="V219" i="7"/>
  <c r="X228" i="1"/>
  <c r="V220" i="7"/>
  <c r="X229" i="1"/>
  <c r="V221" i="7"/>
  <c r="X230" i="1"/>
  <c r="V222" i="7"/>
  <c r="X231" i="1"/>
  <c r="V223" i="7"/>
  <c r="X232" i="1"/>
  <c r="V224" i="7"/>
  <c r="X233" i="1"/>
  <c r="V225" i="7"/>
  <c r="X234" i="1"/>
  <c r="V226" i="7"/>
  <c r="X235" i="1"/>
  <c r="V227" i="7"/>
  <c r="X236" i="1"/>
  <c r="V228" i="7"/>
  <c r="X237" i="1"/>
  <c r="V229" i="7"/>
  <c r="X238" i="1"/>
  <c r="V230" i="7"/>
  <c r="X239" i="1"/>
  <c r="V231" i="7"/>
  <c r="X240" i="1"/>
  <c r="V232" i="7"/>
  <c r="X241" i="1"/>
  <c r="V233" i="7"/>
  <c r="X242" i="1"/>
  <c r="V234" i="7"/>
  <c r="X243" i="1"/>
  <c r="V235" i="7"/>
  <c r="X244" i="1"/>
  <c r="V236" i="7"/>
  <c r="X245" i="1"/>
  <c r="V237" i="7"/>
  <c r="X246" i="1"/>
  <c r="V238" i="7"/>
  <c r="X247" i="1"/>
  <c r="V239" i="7"/>
  <c r="X248" i="1"/>
  <c r="V240" i="7"/>
  <c r="X249" i="1"/>
  <c r="V241" i="7"/>
  <c r="X250" i="1"/>
  <c r="V242" i="7"/>
  <c r="X251" i="1"/>
  <c r="V243" i="7"/>
  <c r="X252" i="1"/>
  <c r="V244" i="7"/>
  <c r="X253" i="1"/>
  <c r="V245" i="7"/>
  <c r="X254" i="1"/>
  <c r="V246" i="7"/>
  <c r="X255" i="1"/>
  <c r="V247" i="7"/>
  <c r="X256" i="1"/>
  <c r="V248" i="7"/>
  <c r="X257" i="1"/>
  <c r="V249" i="7"/>
  <c r="X258" i="1"/>
  <c r="V250" i="7"/>
  <c r="X259" i="1"/>
  <c r="V251" i="7"/>
  <c r="X260" i="1"/>
  <c r="V252" i="7"/>
  <c r="X261" i="1"/>
  <c r="V253" i="7"/>
  <c r="X262" i="1"/>
  <c r="V254" i="7"/>
  <c r="X263" i="1"/>
  <c r="V255" i="7"/>
  <c r="X264" i="1"/>
  <c r="V256" i="7"/>
  <c r="X265" i="1"/>
  <c r="V257" i="7"/>
  <c r="X266" i="1"/>
  <c r="V258" i="7"/>
  <c r="X267" i="1"/>
  <c r="V259" i="7"/>
  <c r="X268" i="1"/>
  <c r="V260" i="7"/>
  <c r="X269" i="1"/>
  <c r="V261" i="7"/>
  <c r="X270" i="1"/>
  <c r="V262" i="7"/>
  <c r="X271" i="1"/>
  <c r="V263" i="7"/>
  <c r="X272" i="1"/>
  <c r="V264" i="7"/>
  <c r="X273" i="1"/>
  <c r="V265" i="7"/>
  <c r="X274" i="1"/>
  <c r="V266" i="7"/>
  <c r="X275" i="1"/>
  <c r="V267" i="7"/>
  <c r="X276" i="1"/>
  <c r="V268" i="7"/>
  <c r="X277" i="1"/>
  <c r="V269" i="7"/>
  <c r="X278" i="1"/>
  <c r="V270" i="7"/>
  <c r="X279" i="1"/>
  <c r="V271" i="7"/>
  <c r="X280" i="1"/>
  <c r="V272" i="7"/>
  <c r="X281" i="1"/>
  <c r="V273" i="7"/>
  <c r="X282" i="1"/>
  <c r="V274" i="7"/>
  <c r="X283" i="1"/>
  <c r="V275" i="7"/>
  <c r="X284" i="1"/>
  <c r="V276" i="7"/>
  <c r="X285" i="1"/>
  <c r="V277" i="7"/>
  <c r="X286" i="1"/>
  <c r="V278" i="7"/>
  <c r="X287" i="1"/>
  <c r="V279" i="7"/>
  <c r="X288" i="1"/>
  <c r="V280" i="7"/>
  <c r="X289" i="1"/>
  <c r="V281" i="7"/>
  <c r="X290" i="1"/>
  <c r="V282" i="7"/>
  <c r="X291" i="1"/>
  <c r="V283" i="7"/>
  <c r="X292" i="1"/>
  <c r="V284" i="7"/>
  <c r="X293" i="1"/>
  <c r="V285" i="7"/>
  <c r="X294" i="1"/>
  <c r="V286" i="7"/>
  <c r="X295" i="1"/>
  <c r="V287" i="7"/>
  <c r="X296" i="1"/>
  <c r="V288" i="7"/>
  <c r="X297" i="1"/>
  <c r="V289" i="7"/>
  <c r="X298" i="1"/>
  <c r="V290" i="7"/>
  <c r="X299" i="1"/>
  <c r="V291" i="7"/>
  <c r="X300" i="1"/>
  <c r="V292" i="7"/>
  <c r="X301" i="1"/>
  <c r="V293" i="7"/>
  <c r="X302" i="1"/>
  <c r="V294" i="7"/>
  <c r="X303" i="1"/>
  <c r="V295" i="7"/>
  <c r="X304" i="1"/>
  <c r="V296" i="7"/>
  <c r="X305" i="1"/>
  <c r="V297" i="7"/>
  <c r="X306" i="1"/>
  <c r="V298" i="7"/>
  <c r="X307" i="1"/>
  <c r="V299" i="7"/>
  <c r="X308" i="1"/>
  <c r="V300" i="7"/>
  <c r="X309" i="1"/>
  <c r="V301" i="7"/>
  <c r="X310" i="1"/>
  <c r="V302" i="7"/>
  <c r="X311" i="1"/>
  <c r="V303" i="7"/>
  <c r="X312" i="1"/>
  <c r="V304" i="7"/>
  <c r="X313" i="1"/>
  <c r="V305" i="7"/>
  <c r="X314" i="1"/>
  <c r="V306" i="7"/>
  <c r="X315" i="1"/>
  <c r="V307" i="7"/>
  <c r="X316" i="1"/>
  <c r="V308" i="7"/>
  <c r="X317" i="1"/>
  <c r="V309" i="7"/>
  <c r="X318" i="1"/>
  <c r="V310" i="7"/>
  <c r="X319" i="1"/>
  <c r="V311" i="7"/>
  <c r="X320" i="1"/>
  <c r="V312" i="7"/>
  <c r="X321" i="1"/>
  <c r="V313" i="7"/>
  <c r="X322" i="1"/>
  <c r="V314" i="7"/>
  <c r="X323" i="1"/>
  <c r="V315" i="7"/>
  <c r="X324" i="1"/>
  <c r="V316" i="7"/>
  <c r="X325" i="1"/>
  <c r="V317" i="7"/>
  <c r="X326" i="1"/>
  <c r="V318" i="7"/>
  <c r="X327" i="1"/>
  <c r="V319" i="7"/>
  <c r="X328" i="1"/>
  <c r="V320" i="7"/>
  <c r="X329" i="1"/>
  <c r="V321" i="7"/>
  <c r="X330" i="1"/>
  <c r="V322" i="7"/>
  <c r="X331" i="1"/>
  <c r="V323" i="7"/>
  <c r="X332" i="1"/>
  <c r="V324" i="7"/>
  <c r="X333" i="1"/>
  <c r="V325" i="7"/>
  <c r="X334" i="1"/>
  <c r="V326" i="7"/>
  <c r="X335" i="1"/>
  <c r="V327" i="7"/>
  <c r="X336" i="1"/>
  <c r="V328" i="7"/>
  <c r="X337" i="1"/>
  <c r="V329" i="7"/>
  <c r="X338" i="1"/>
  <c r="V330" i="7"/>
  <c r="X339" i="1"/>
  <c r="V331" i="7"/>
  <c r="X340" i="1"/>
  <c r="V332" i="7"/>
  <c r="X341" i="1"/>
  <c r="V333" i="7"/>
  <c r="X342" i="1"/>
  <c r="V334" i="7"/>
  <c r="X343" i="1"/>
  <c r="V335" i="7"/>
  <c r="X344" i="1"/>
  <c r="V336" i="7"/>
  <c r="X345" i="1"/>
  <c r="V337" i="7"/>
  <c r="X346" i="1"/>
  <c r="V338" i="7"/>
  <c r="X347" i="1"/>
  <c r="V339" i="7"/>
  <c r="X348" i="1"/>
  <c r="V340" i="7"/>
  <c r="X349" i="1"/>
  <c r="V341" i="7"/>
  <c r="X350" i="1"/>
  <c r="V342" i="7"/>
  <c r="X351" i="1"/>
  <c r="V343" i="7"/>
  <c r="X352" i="1"/>
  <c r="V344" i="7"/>
  <c r="X353" i="1"/>
  <c r="V345" i="7"/>
  <c r="X354" i="1"/>
  <c r="V346" i="7"/>
  <c r="X355" i="1"/>
  <c r="V347" i="7"/>
  <c r="X356" i="1"/>
  <c r="V348" i="7"/>
  <c r="X357" i="1"/>
  <c r="V349" i="7"/>
  <c r="X358" i="1"/>
  <c r="V350" i="7"/>
  <c r="X359" i="1"/>
  <c r="V351" i="7"/>
  <c r="X360" i="1"/>
  <c r="V352" i="7"/>
  <c r="X361" i="1"/>
  <c r="V353" i="7"/>
  <c r="X362" i="1"/>
  <c r="V354" i="7"/>
  <c r="X363" i="1"/>
  <c r="V355" i="7"/>
  <c r="X364" i="1"/>
  <c r="V356" i="7"/>
  <c r="X365" i="1"/>
  <c r="V357" i="7"/>
  <c r="X366" i="1"/>
  <c r="V358" i="7"/>
  <c r="X367" i="1"/>
  <c r="V359" i="7"/>
  <c r="X368" i="1"/>
  <c r="V360" i="7"/>
  <c r="X369" i="1"/>
  <c r="V361" i="7"/>
  <c r="X370" i="1"/>
  <c r="V362" i="7"/>
  <c r="X371" i="1"/>
  <c r="V363" i="7"/>
  <c r="X372" i="1"/>
  <c r="V364" i="7"/>
  <c r="X373" i="1"/>
  <c r="V365" i="7"/>
  <c r="X374" i="1"/>
  <c r="V366" i="7"/>
  <c r="X375" i="1"/>
  <c r="V367" i="7"/>
  <c r="X376" i="1"/>
  <c r="V368" i="7"/>
  <c r="X377" i="1"/>
  <c r="V369" i="7"/>
  <c r="X378" i="1"/>
  <c r="V370" i="7"/>
  <c r="X379" i="1"/>
  <c r="V371" i="7"/>
  <c r="X380" i="1"/>
  <c r="V372" i="7"/>
  <c r="X381" i="1"/>
  <c r="V373" i="7"/>
  <c r="X382" i="1"/>
  <c r="V374" i="7"/>
  <c r="X383" i="1"/>
  <c r="V375" i="7"/>
  <c r="X384" i="1"/>
  <c r="V376" i="7"/>
  <c r="X385" i="1"/>
  <c r="V377" i="7"/>
  <c r="X386" i="1"/>
  <c r="V378" i="7"/>
  <c r="X387" i="1"/>
  <c r="V379" i="7"/>
  <c r="X388" i="1"/>
  <c r="V380" i="7"/>
  <c r="X389" i="1"/>
  <c r="V381" i="7"/>
  <c r="X390" i="1"/>
  <c r="V382" i="7"/>
  <c r="X391" i="1"/>
  <c r="V383" i="7"/>
  <c r="X392" i="1"/>
  <c r="V384" i="7"/>
  <c r="X393" i="1"/>
  <c r="V385" i="7"/>
  <c r="X394" i="1"/>
  <c r="V386" i="7"/>
  <c r="X395" i="1"/>
  <c r="V387" i="7"/>
  <c r="X396" i="1"/>
  <c r="V388" i="7"/>
  <c r="X397" i="1"/>
  <c r="V389" i="7"/>
  <c r="X398" i="1"/>
  <c r="V390" i="7"/>
  <c r="X399" i="1"/>
  <c r="V391" i="7"/>
  <c r="X400" i="1"/>
  <c r="V392" i="7"/>
  <c r="X401" i="1"/>
  <c r="V393" i="7"/>
  <c r="X402" i="1"/>
  <c r="V394" i="7"/>
  <c r="X403" i="1"/>
  <c r="V395" i="7"/>
  <c r="X404" i="1"/>
  <c r="V396" i="7"/>
  <c r="X405" i="1"/>
  <c r="V397" i="7"/>
  <c r="X406" i="1"/>
  <c r="V398" i="7"/>
  <c r="X407" i="1"/>
  <c r="V399" i="7"/>
  <c r="X408" i="1"/>
  <c r="V400" i="7"/>
  <c r="X409" i="1"/>
  <c r="V401" i="7"/>
  <c r="X410" i="1"/>
  <c r="V402" i="7"/>
  <c r="X411" i="1"/>
  <c r="V403" i="7"/>
  <c r="X412" i="1"/>
  <c r="V404" i="7"/>
  <c r="X413" i="1"/>
  <c r="V405" i="7"/>
  <c r="X414" i="1"/>
  <c r="V406" i="7"/>
  <c r="X415" i="1"/>
  <c r="V407" i="7"/>
  <c r="X416" i="1"/>
  <c r="V408" i="7"/>
  <c r="X417" i="1"/>
  <c r="V409" i="7"/>
  <c r="X418" i="1"/>
  <c r="V410" i="7"/>
  <c r="X419" i="1"/>
  <c r="V411" i="7"/>
  <c r="X420" i="1"/>
  <c r="V412" i="7"/>
  <c r="X421" i="1"/>
  <c r="V413" i="7"/>
  <c r="X422" i="1"/>
  <c r="V414" i="7"/>
  <c r="X423" i="1"/>
  <c r="V415" i="7"/>
  <c r="X424" i="1"/>
  <c r="V416" i="7"/>
  <c r="X425" i="1"/>
  <c r="V417" i="7"/>
  <c r="X426" i="1"/>
  <c r="V418" i="7"/>
  <c r="X427" i="1"/>
  <c r="V419" i="7"/>
  <c r="X428" i="1"/>
  <c r="V420" i="7"/>
  <c r="X429" i="1"/>
  <c r="V421" i="7"/>
  <c r="X430" i="1"/>
  <c r="V422" i="7"/>
  <c r="X431" i="1"/>
  <c r="V423" i="7"/>
  <c r="X432" i="1"/>
  <c r="V424" i="7"/>
  <c r="X433" i="1"/>
  <c r="V425" i="7"/>
  <c r="X434" i="1"/>
  <c r="V426" i="7"/>
  <c r="X435" i="1"/>
  <c r="V427" i="7"/>
  <c r="X436" i="1"/>
  <c r="V428" i="7"/>
  <c r="X437" i="1"/>
  <c r="V429" i="7"/>
  <c r="X438" i="1"/>
  <c r="V430" i="7"/>
  <c r="X439" i="1"/>
  <c r="V431" i="7"/>
  <c r="X440" i="1"/>
  <c r="V432" i="7"/>
  <c r="X441" i="1"/>
  <c r="V433" i="7"/>
  <c r="X442" i="1"/>
  <c r="V434" i="7"/>
  <c r="X443" i="1"/>
  <c r="V435" i="7"/>
  <c r="X444" i="1"/>
  <c r="V436" i="7"/>
  <c r="X445" i="1"/>
  <c r="V437" i="7"/>
  <c r="X446" i="1"/>
  <c r="V438" i="7"/>
  <c r="X447" i="1"/>
  <c r="V439" i="7"/>
  <c r="X448" i="1"/>
  <c r="V440" i="7"/>
  <c r="X449" i="1"/>
  <c r="V441" i="7"/>
  <c r="X450" i="1"/>
  <c r="V442" i="7"/>
  <c r="X451" i="1"/>
  <c r="V443" i="7"/>
  <c r="X452" i="1"/>
  <c r="V444" i="7"/>
  <c r="X453" i="1"/>
  <c r="V445" i="7"/>
  <c r="X454" i="1"/>
  <c r="V446" i="7"/>
  <c r="X455" i="1"/>
  <c r="V447" i="7"/>
  <c r="X456" i="1"/>
  <c r="V448" i="7"/>
  <c r="X457" i="1"/>
  <c r="V449" i="7"/>
  <c r="X458" i="1"/>
  <c r="V450" i="7"/>
  <c r="X459" i="1"/>
  <c r="V451" i="7"/>
  <c r="X460" i="1"/>
  <c r="V452" i="7"/>
  <c r="X461" i="1"/>
  <c r="V453" i="7"/>
  <c r="X462" i="1"/>
  <c r="V454" i="7"/>
  <c r="X463" i="1"/>
  <c r="V455" i="7"/>
  <c r="X464" i="1"/>
  <c r="V456" i="7"/>
  <c r="X465" i="1"/>
  <c r="V457" i="7"/>
  <c r="X466" i="1"/>
  <c r="V458" i="7"/>
  <c r="X467" i="1"/>
  <c r="V459" i="7"/>
  <c r="X468" i="1"/>
  <c r="V460" i="7"/>
  <c r="X469" i="1"/>
  <c r="V461" i="7"/>
  <c r="X470" i="1"/>
  <c r="V462" i="7"/>
  <c r="X471" i="1"/>
  <c r="V463" i="7"/>
  <c r="X472" i="1"/>
  <c r="V464" i="7"/>
  <c r="X473" i="1"/>
  <c r="V465" i="7"/>
  <c r="X474" i="1"/>
  <c r="V466" i="7"/>
  <c r="X475" i="1"/>
  <c r="V467" i="7"/>
  <c r="X476" i="1"/>
  <c r="V468" i="7"/>
  <c r="X477" i="1"/>
  <c r="V469" i="7"/>
  <c r="X478" i="1"/>
  <c r="V470" i="7"/>
  <c r="X479" i="1"/>
  <c r="V471" i="7"/>
  <c r="X480" i="1"/>
  <c r="V472" i="7"/>
  <c r="X481" i="1"/>
  <c r="V473" i="7"/>
  <c r="X482" i="1"/>
  <c r="V474" i="7"/>
  <c r="X483" i="1"/>
  <c r="V475" i="7"/>
  <c r="X484" i="1"/>
  <c r="V476" i="7"/>
  <c r="X485" i="1"/>
  <c r="V477" i="7"/>
  <c r="X486" i="1"/>
  <c r="V478" i="7"/>
  <c r="X487" i="1"/>
  <c r="V479" i="7"/>
  <c r="X488" i="1"/>
  <c r="V480" i="7"/>
  <c r="X489" i="1"/>
  <c r="V481" i="7"/>
  <c r="X490" i="1"/>
  <c r="V482" i="7"/>
  <c r="X491" i="1"/>
  <c r="V483" i="7"/>
  <c r="X492" i="1"/>
  <c r="V484" i="7"/>
  <c r="X493" i="1"/>
  <c r="V485" i="7"/>
  <c r="X494" i="1"/>
  <c r="V486" i="7"/>
  <c r="X495" i="1"/>
  <c r="V487" i="7"/>
  <c r="X496" i="1"/>
  <c r="V488" i="7"/>
  <c r="X497" i="1"/>
  <c r="V489" i="7"/>
  <c r="X498" i="1"/>
  <c r="V490" i="7"/>
  <c r="X499" i="1"/>
  <c r="V491" i="7"/>
  <c r="X500" i="1"/>
  <c r="V492" i="7"/>
  <c r="X501" i="1"/>
  <c r="V493" i="7"/>
  <c r="X502" i="1"/>
  <c r="V494" i="7"/>
  <c r="X503" i="1"/>
  <c r="V495" i="7"/>
  <c r="X504" i="1"/>
  <c r="V496" i="7"/>
  <c r="X505" i="1"/>
  <c r="V497" i="7"/>
  <c r="X506" i="1"/>
  <c r="V498" i="7"/>
  <c r="X507" i="1"/>
  <c r="V499" i="7"/>
  <c r="X508" i="1"/>
  <c r="V500" i="7"/>
  <c r="X509" i="1"/>
  <c r="V501" i="7"/>
  <c r="V502" i="7"/>
  <c r="V503" i="7"/>
  <c r="V504" i="7"/>
  <c r="V505" i="7"/>
  <c r="V506" i="7"/>
  <c r="V507" i="7"/>
  <c r="V508" i="7"/>
  <c r="V509" i="7"/>
  <c r="V510"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8"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404" i="7"/>
  <c r="O405" i="7"/>
  <c r="O406" i="7"/>
  <c r="O407" i="7"/>
  <c r="O408" i="7"/>
  <c r="O409" i="7"/>
  <c r="O410" i="7"/>
  <c r="O411" i="7"/>
  <c r="O412" i="7"/>
  <c r="O413" i="7"/>
  <c r="O414" i="7"/>
  <c r="O415" i="7"/>
  <c r="O416" i="7"/>
  <c r="O417" i="7"/>
  <c r="O418" i="7"/>
  <c r="O419" i="7"/>
  <c r="O420" i="7"/>
  <c r="O421" i="7"/>
  <c r="O422" i="7"/>
  <c r="O423" i="7"/>
  <c r="O424" i="7"/>
  <c r="O425" i="7"/>
  <c r="O426" i="7"/>
  <c r="O427" i="7"/>
  <c r="O428" i="7"/>
  <c r="O429" i="7"/>
  <c r="O430" i="7"/>
  <c r="O431" i="7"/>
  <c r="O432" i="7"/>
  <c r="O433" i="7"/>
  <c r="O434" i="7"/>
  <c r="O435" i="7"/>
  <c r="O436" i="7"/>
  <c r="O437" i="7"/>
  <c r="O438" i="7"/>
  <c r="O439" i="7"/>
  <c r="O440" i="7"/>
  <c r="O441" i="7"/>
  <c r="O442" i="7"/>
  <c r="O443" i="7"/>
  <c r="O444" i="7"/>
  <c r="O445" i="7"/>
  <c r="O446" i="7"/>
  <c r="O447" i="7"/>
  <c r="O448" i="7"/>
  <c r="O449" i="7"/>
  <c r="O450" i="7"/>
  <c r="O451" i="7"/>
  <c r="O452" i="7"/>
  <c r="O453" i="7"/>
  <c r="O454" i="7"/>
  <c r="O455" i="7"/>
  <c r="O456" i="7"/>
  <c r="O457" i="7"/>
  <c r="O458" i="7"/>
  <c r="O459" i="7"/>
  <c r="O460"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O502" i="7"/>
  <c r="O503" i="7"/>
  <c r="O504" i="7"/>
  <c r="O505" i="7"/>
  <c r="O506" i="7"/>
  <c r="O507" i="7"/>
  <c r="O508" i="7"/>
  <c r="O509" i="7"/>
  <c r="O510" i="7"/>
  <c r="O2" i="7"/>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M303" i="1"/>
  <c r="BM304" i="1"/>
  <c r="BM305" i="1"/>
  <c r="BM306" i="1"/>
  <c r="BM307" i="1"/>
  <c r="BM308" i="1"/>
  <c r="BM309" i="1"/>
  <c r="BM310" i="1"/>
  <c r="BM311" i="1"/>
  <c r="BM312" i="1"/>
  <c r="BM313" i="1"/>
  <c r="BM314" i="1"/>
  <c r="BM315" i="1"/>
  <c r="BM316" i="1"/>
  <c r="BM317" i="1"/>
  <c r="BM318" i="1"/>
  <c r="BM319" i="1"/>
  <c r="BM320" i="1"/>
  <c r="BM321" i="1"/>
  <c r="BM322" i="1"/>
  <c r="BM323" i="1"/>
  <c r="BM324" i="1"/>
  <c r="BM325" i="1"/>
  <c r="BM326" i="1"/>
  <c r="BM327" i="1"/>
  <c r="BM328" i="1"/>
  <c r="BM329" i="1"/>
  <c r="BM330" i="1"/>
  <c r="BM331" i="1"/>
  <c r="BM332" i="1"/>
  <c r="BM333" i="1"/>
  <c r="BM334" i="1"/>
  <c r="BM335" i="1"/>
  <c r="BM336" i="1"/>
  <c r="BM337" i="1"/>
  <c r="BM338" i="1"/>
  <c r="BM339" i="1"/>
  <c r="BM340" i="1"/>
  <c r="BM341" i="1"/>
  <c r="BM342" i="1"/>
  <c r="BM343" i="1"/>
  <c r="BM344" i="1"/>
  <c r="BM345" i="1"/>
  <c r="BM346" i="1"/>
  <c r="BM347" i="1"/>
  <c r="BM348" i="1"/>
  <c r="BM349" i="1"/>
  <c r="BM350" i="1"/>
  <c r="BM351" i="1"/>
  <c r="BM352" i="1"/>
  <c r="BM353" i="1"/>
  <c r="BM354" i="1"/>
  <c r="BM355" i="1"/>
  <c r="BM356" i="1"/>
  <c r="BM357" i="1"/>
  <c r="BM358" i="1"/>
  <c r="BM359" i="1"/>
  <c r="BM360" i="1"/>
  <c r="BM361" i="1"/>
  <c r="BM362" i="1"/>
  <c r="BM363" i="1"/>
  <c r="BM364" i="1"/>
  <c r="BM365" i="1"/>
  <c r="BM366" i="1"/>
  <c r="BM367" i="1"/>
  <c r="BM368" i="1"/>
  <c r="BM369" i="1"/>
  <c r="BM370" i="1"/>
  <c r="BM371" i="1"/>
  <c r="BM372" i="1"/>
  <c r="BM373" i="1"/>
  <c r="BM374" i="1"/>
  <c r="BM375" i="1"/>
  <c r="BM376" i="1"/>
  <c r="BM377" i="1"/>
  <c r="BM378" i="1"/>
  <c r="BM379" i="1"/>
  <c r="BM380" i="1"/>
  <c r="BM381" i="1"/>
  <c r="BM382" i="1"/>
  <c r="BM383" i="1"/>
  <c r="BM384" i="1"/>
  <c r="BM385" i="1"/>
  <c r="BM386" i="1"/>
  <c r="BM387" i="1"/>
  <c r="BM388" i="1"/>
  <c r="BM389" i="1"/>
  <c r="BM390" i="1"/>
  <c r="BM391" i="1"/>
  <c r="BM392" i="1"/>
  <c r="BM393" i="1"/>
  <c r="BM394" i="1"/>
  <c r="BM395" i="1"/>
  <c r="BM396" i="1"/>
  <c r="BM397" i="1"/>
  <c r="BM398" i="1"/>
  <c r="BM399" i="1"/>
  <c r="BM400" i="1"/>
  <c r="BM401" i="1"/>
  <c r="BM402" i="1"/>
  <c r="BM403" i="1"/>
  <c r="BM404" i="1"/>
  <c r="BM405" i="1"/>
  <c r="BM406" i="1"/>
  <c r="BM407" i="1"/>
  <c r="BM408" i="1"/>
  <c r="BM409" i="1"/>
  <c r="BM410" i="1"/>
  <c r="BM411" i="1"/>
  <c r="BM412" i="1"/>
  <c r="BM413" i="1"/>
  <c r="BM414" i="1"/>
  <c r="BM415" i="1"/>
  <c r="BM416" i="1"/>
  <c r="BM417" i="1"/>
  <c r="BM418" i="1"/>
  <c r="BM419" i="1"/>
  <c r="BM420" i="1"/>
  <c r="BM421" i="1"/>
  <c r="BM422" i="1"/>
  <c r="BM423" i="1"/>
  <c r="BM424" i="1"/>
  <c r="BM425" i="1"/>
  <c r="BM426" i="1"/>
  <c r="BM427" i="1"/>
  <c r="BM428" i="1"/>
  <c r="BM429" i="1"/>
  <c r="BM430" i="1"/>
  <c r="BM431" i="1"/>
  <c r="BM432" i="1"/>
  <c r="BM433" i="1"/>
  <c r="BM434" i="1"/>
  <c r="BM435" i="1"/>
  <c r="BM436" i="1"/>
  <c r="BM437" i="1"/>
  <c r="BM438" i="1"/>
  <c r="BM439" i="1"/>
  <c r="BM440" i="1"/>
  <c r="BM441" i="1"/>
  <c r="BM442" i="1"/>
  <c r="BM443" i="1"/>
  <c r="BM444" i="1"/>
  <c r="BM445" i="1"/>
  <c r="BM446" i="1"/>
  <c r="BM447" i="1"/>
  <c r="BM448" i="1"/>
  <c r="BM449" i="1"/>
  <c r="BM450" i="1"/>
  <c r="BM451" i="1"/>
  <c r="BM452" i="1"/>
  <c r="BM453" i="1"/>
  <c r="BM454" i="1"/>
  <c r="BM455" i="1"/>
  <c r="BM456" i="1"/>
  <c r="BM457" i="1"/>
  <c r="BM458" i="1"/>
  <c r="BM459" i="1"/>
  <c r="BM460" i="1"/>
  <c r="BM461" i="1"/>
  <c r="BM462" i="1"/>
  <c r="BM463" i="1"/>
  <c r="BM464" i="1"/>
  <c r="BM465" i="1"/>
  <c r="BM466" i="1"/>
  <c r="BM467" i="1"/>
  <c r="BM468" i="1"/>
  <c r="BM469" i="1"/>
  <c r="BM470" i="1"/>
  <c r="BM471" i="1"/>
  <c r="BM472" i="1"/>
  <c r="BM473" i="1"/>
  <c r="BM474" i="1"/>
  <c r="BM475" i="1"/>
  <c r="BM476" i="1"/>
  <c r="BM477" i="1"/>
  <c r="BM478" i="1"/>
  <c r="BM479" i="1"/>
  <c r="BM480" i="1"/>
  <c r="BM481" i="1"/>
  <c r="BM482" i="1"/>
  <c r="BM483" i="1"/>
  <c r="BM484" i="1"/>
  <c r="BM485" i="1"/>
  <c r="BM486" i="1"/>
  <c r="BM487" i="1"/>
  <c r="BM488" i="1"/>
  <c r="BM489" i="1"/>
  <c r="BM490" i="1"/>
  <c r="BM491" i="1"/>
  <c r="BM492" i="1"/>
  <c r="BM493" i="1"/>
  <c r="BM494" i="1"/>
  <c r="BM495" i="1"/>
  <c r="BM496" i="1"/>
  <c r="BM497" i="1"/>
  <c r="BM498" i="1"/>
  <c r="BM499" i="1"/>
  <c r="BM500" i="1"/>
  <c r="BM501" i="1"/>
  <c r="BM502" i="1"/>
  <c r="BM503" i="1"/>
  <c r="BM504" i="1"/>
  <c r="BM505" i="1"/>
  <c r="BM506" i="1"/>
  <c r="BM507" i="1"/>
  <c r="BM508" i="1"/>
  <c r="BM509" i="1"/>
  <c r="BM10" i="1"/>
  <c r="BK40" i="1"/>
  <c r="BL40" i="1"/>
  <c r="BK56" i="1"/>
  <c r="BL56" i="1"/>
  <c r="BK97" i="1"/>
  <c r="BL97" i="1"/>
  <c r="BK120" i="1"/>
  <c r="BL120" i="1"/>
  <c r="BK161" i="1"/>
  <c r="BL161" i="1"/>
  <c r="BK184" i="1"/>
  <c r="BL184" i="1"/>
  <c r="BK225" i="1"/>
  <c r="BL225" i="1"/>
  <c r="BK248" i="1"/>
  <c r="BL248" i="1"/>
  <c r="BK289" i="1"/>
  <c r="BL289" i="1"/>
  <c r="BK312" i="1"/>
  <c r="BL312" i="1"/>
  <c r="BK353" i="1"/>
  <c r="BL353" i="1"/>
  <c r="BK376" i="1"/>
  <c r="BL376" i="1"/>
  <c r="BK417" i="1"/>
  <c r="BL417" i="1"/>
  <c r="BK440" i="1"/>
  <c r="BL440" i="1"/>
  <c r="BK481" i="1"/>
  <c r="BL481" i="1"/>
  <c r="BK504" i="1"/>
  <c r="BL504" i="1"/>
  <c r="BK10" i="1"/>
  <c r="BL10" i="1" s="1"/>
  <c r="BK11" i="1"/>
  <c r="BL11" i="1" s="1"/>
  <c r="BK12" i="1"/>
  <c r="BL12" i="1" s="1"/>
  <c r="BK13" i="1"/>
  <c r="BK14" i="1"/>
  <c r="BL14" i="1"/>
  <c r="BK15" i="1"/>
  <c r="BK16" i="1"/>
  <c r="BK17" i="1"/>
  <c r="BK18" i="1"/>
  <c r="BK19" i="1"/>
  <c r="BK20" i="1"/>
  <c r="BL20" i="1"/>
  <c r="BK21" i="1"/>
  <c r="BL21" i="1"/>
  <c r="BK22" i="1"/>
  <c r="BL22" i="1"/>
  <c r="BK23" i="1"/>
  <c r="BL23" i="1"/>
  <c r="BK24" i="1"/>
  <c r="BL24" i="1"/>
  <c r="BK25" i="1"/>
  <c r="BL25" i="1"/>
  <c r="BK26" i="1"/>
  <c r="BL26" i="1"/>
  <c r="BK27" i="1"/>
  <c r="BK28" i="1"/>
  <c r="BL28" i="1"/>
  <c r="BK29" i="1"/>
  <c r="BL29" i="1"/>
  <c r="BK30" i="1"/>
  <c r="BL30" i="1"/>
  <c r="BK31" i="1"/>
  <c r="BL31" i="1"/>
  <c r="BK32" i="1"/>
  <c r="BL32" i="1"/>
  <c r="BK33" i="1"/>
  <c r="BL33" i="1"/>
  <c r="BK34" i="1"/>
  <c r="BL34" i="1"/>
  <c r="BK35" i="1"/>
  <c r="BL35" i="1"/>
  <c r="BK36" i="1"/>
  <c r="BL36" i="1"/>
  <c r="BK37" i="1"/>
  <c r="BL37" i="1"/>
  <c r="BK38" i="1"/>
  <c r="BL38" i="1"/>
  <c r="BK39" i="1"/>
  <c r="BL39" i="1"/>
  <c r="BK41" i="1"/>
  <c r="BL41" i="1"/>
  <c r="BK42" i="1"/>
  <c r="BL42" i="1"/>
  <c r="BK43" i="1"/>
  <c r="BL43" i="1"/>
  <c r="BK44" i="1"/>
  <c r="BL44" i="1"/>
  <c r="BK45" i="1"/>
  <c r="BL45" i="1"/>
  <c r="BK46" i="1"/>
  <c r="BL46" i="1"/>
  <c r="BK47" i="1"/>
  <c r="BL47" i="1"/>
  <c r="BK48" i="1"/>
  <c r="BL48" i="1"/>
  <c r="BK49" i="1"/>
  <c r="BL49" i="1"/>
  <c r="BK50" i="1"/>
  <c r="BL50" i="1"/>
  <c r="BK51" i="1"/>
  <c r="BL51" i="1"/>
  <c r="BK52" i="1"/>
  <c r="BL52" i="1"/>
  <c r="BK53" i="1"/>
  <c r="BL53" i="1"/>
  <c r="BK54" i="1"/>
  <c r="BL54" i="1"/>
  <c r="BK55" i="1"/>
  <c r="BL55" i="1"/>
  <c r="BK57" i="1"/>
  <c r="BL57" i="1"/>
  <c r="BK58" i="1"/>
  <c r="BL58" i="1"/>
  <c r="BK59" i="1"/>
  <c r="BL59" i="1"/>
  <c r="BK60" i="1"/>
  <c r="BL60" i="1"/>
  <c r="BK61" i="1"/>
  <c r="BL61" i="1"/>
  <c r="BK62" i="1"/>
  <c r="BL62" i="1"/>
  <c r="BK63" i="1"/>
  <c r="BL63" i="1"/>
  <c r="BK64" i="1"/>
  <c r="BL64" i="1"/>
  <c r="BK65" i="1"/>
  <c r="BL65" i="1"/>
  <c r="BK66" i="1"/>
  <c r="BL66" i="1"/>
  <c r="BK67" i="1"/>
  <c r="BL67" i="1"/>
  <c r="BK68" i="1"/>
  <c r="BL68" i="1"/>
  <c r="BK69" i="1"/>
  <c r="BL69" i="1"/>
  <c r="BK70" i="1"/>
  <c r="BL70" i="1"/>
  <c r="BK71" i="1"/>
  <c r="BL71" i="1"/>
  <c r="BK72" i="1"/>
  <c r="BL72" i="1"/>
  <c r="BK73" i="1"/>
  <c r="BL73" i="1"/>
  <c r="BK74" i="1"/>
  <c r="BL74" i="1"/>
  <c r="BK75" i="1"/>
  <c r="BL75" i="1"/>
  <c r="BK76" i="1"/>
  <c r="BL76" i="1"/>
  <c r="BK77" i="1"/>
  <c r="BL77" i="1"/>
  <c r="BK78" i="1"/>
  <c r="BL78" i="1"/>
  <c r="BK79" i="1"/>
  <c r="BL79" i="1"/>
  <c r="BK80" i="1"/>
  <c r="BL80" i="1"/>
  <c r="BK81" i="1"/>
  <c r="BL81" i="1"/>
  <c r="BK82" i="1"/>
  <c r="BL82" i="1"/>
  <c r="BK83" i="1"/>
  <c r="BL83" i="1"/>
  <c r="BK84" i="1"/>
  <c r="BL84" i="1"/>
  <c r="BK85" i="1"/>
  <c r="BL85" i="1"/>
  <c r="BK86" i="1"/>
  <c r="BL86" i="1"/>
  <c r="BK87" i="1"/>
  <c r="BL87" i="1"/>
  <c r="BK88" i="1"/>
  <c r="BL88" i="1"/>
  <c r="BK89" i="1"/>
  <c r="BL89" i="1"/>
  <c r="BK90" i="1"/>
  <c r="BL90" i="1"/>
  <c r="BK91" i="1"/>
  <c r="BL91" i="1"/>
  <c r="BK92" i="1"/>
  <c r="BL92" i="1"/>
  <c r="BK93" i="1"/>
  <c r="BL93" i="1"/>
  <c r="BK94" i="1"/>
  <c r="BL94" i="1"/>
  <c r="BK95" i="1"/>
  <c r="BL95" i="1"/>
  <c r="BK96" i="1"/>
  <c r="BL96" i="1"/>
  <c r="BK98" i="1"/>
  <c r="BL98" i="1"/>
  <c r="BK99" i="1"/>
  <c r="BL99" i="1"/>
  <c r="BK100" i="1"/>
  <c r="BL100" i="1"/>
  <c r="BK101" i="1"/>
  <c r="BL101" i="1"/>
  <c r="BK102" i="1"/>
  <c r="BL102" i="1"/>
  <c r="BK103" i="1"/>
  <c r="BL103" i="1"/>
  <c r="BK104" i="1"/>
  <c r="BL104" i="1"/>
  <c r="BK105" i="1"/>
  <c r="BL105" i="1"/>
  <c r="BK106" i="1"/>
  <c r="BL106" i="1"/>
  <c r="BK107" i="1"/>
  <c r="BL107" i="1"/>
  <c r="BK108" i="1"/>
  <c r="BL108" i="1"/>
  <c r="BK109" i="1"/>
  <c r="BL109" i="1"/>
  <c r="BK110" i="1"/>
  <c r="BL110" i="1"/>
  <c r="BK111" i="1"/>
  <c r="BL111" i="1"/>
  <c r="BK112" i="1"/>
  <c r="BL112" i="1"/>
  <c r="BK113" i="1"/>
  <c r="BL113" i="1"/>
  <c r="BK114" i="1"/>
  <c r="BL114" i="1"/>
  <c r="BK115" i="1"/>
  <c r="BL115" i="1"/>
  <c r="BK116" i="1"/>
  <c r="BL116" i="1"/>
  <c r="BK117" i="1"/>
  <c r="BL117" i="1"/>
  <c r="BK118" i="1"/>
  <c r="BL118" i="1"/>
  <c r="BK119" i="1"/>
  <c r="BL119" i="1"/>
  <c r="BK121" i="1"/>
  <c r="BL121" i="1"/>
  <c r="BK122" i="1"/>
  <c r="BL122" i="1"/>
  <c r="BK123" i="1"/>
  <c r="BL123" i="1"/>
  <c r="BK124" i="1"/>
  <c r="BL124" i="1"/>
  <c r="BK125" i="1"/>
  <c r="BL125" i="1"/>
  <c r="BK126" i="1"/>
  <c r="BL126" i="1"/>
  <c r="BK127" i="1"/>
  <c r="BL127" i="1"/>
  <c r="BK128" i="1"/>
  <c r="BL128" i="1"/>
  <c r="BK129" i="1"/>
  <c r="BL129" i="1"/>
  <c r="BK130" i="1"/>
  <c r="BL130" i="1"/>
  <c r="BK131" i="1"/>
  <c r="BL131" i="1"/>
  <c r="BK132" i="1"/>
  <c r="BL132" i="1"/>
  <c r="BK133" i="1"/>
  <c r="BL133" i="1"/>
  <c r="BK134" i="1"/>
  <c r="BL134" i="1"/>
  <c r="BK135" i="1"/>
  <c r="BL135" i="1"/>
  <c r="BK136" i="1"/>
  <c r="BL136" i="1"/>
  <c r="BK137" i="1"/>
  <c r="BL137" i="1"/>
  <c r="BK138" i="1"/>
  <c r="BL138" i="1"/>
  <c r="BK139" i="1"/>
  <c r="BL139" i="1"/>
  <c r="BK140" i="1"/>
  <c r="BL140" i="1"/>
  <c r="BK141" i="1"/>
  <c r="BL141" i="1"/>
  <c r="BK142" i="1"/>
  <c r="BL142" i="1"/>
  <c r="BK143" i="1"/>
  <c r="BL143" i="1"/>
  <c r="BK144" i="1"/>
  <c r="BL144" i="1"/>
  <c r="BK145" i="1"/>
  <c r="BL145" i="1"/>
  <c r="BK146" i="1"/>
  <c r="BL146" i="1"/>
  <c r="BK147" i="1"/>
  <c r="BL147" i="1"/>
  <c r="BK148" i="1"/>
  <c r="BL148" i="1"/>
  <c r="BK149" i="1"/>
  <c r="BL149" i="1"/>
  <c r="BK150" i="1"/>
  <c r="BL150" i="1"/>
  <c r="BK151" i="1"/>
  <c r="BL151" i="1"/>
  <c r="BK152" i="1"/>
  <c r="BL152" i="1"/>
  <c r="BK153" i="1"/>
  <c r="BL153" i="1"/>
  <c r="BK154" i="1"/>
  <c r="BL154" i="1"/>
  <c r="BK155" i="1"/>
  <c r="BL155" i="1"/>
  <c r="BK156" i="1"/>
  <c r="BL156" i="1"/>
  <c r="BK157" i="1"/>
  <c r="BL157" i="1"/>
  <c r="BK158" i="1"/>
  <c r="BL158" i="1"/>
  <c r="BK159" i="1"/>
  <c r="BL159" i="1"/>
  <c r="BK160" i="1"/>
  <c r="BL160" i="1"/>
  <c r="BK162" i="1"/>
  <c r="BL162" i="1"/>
  <c r="BK163" i="1"/>
  <c r="BL163" i="1"/>
  <c r="BK164" i="1"/>
  <c r="BL164" i="1"/>
  <c r="BK165" i="1"/>
  <c r="BL165" i="1"/>
  <c r="BK166" i="1"/>
  <c r="BL166" i="1"/>
  <c r="BK167" i="1"/>
  <c r="BL167" i="1"/>
  <c r="BK168" i="1"/>
  <c r="BL168" i="1"/>
  <c r="BK169" i="1"/>
  <c r="BL169" i="1"/>
  <c r="BK170" i="1"/>
  <c r="BL170" i="1"/>
  <c r="BK171" i="1"/>
  <c r="BL171" i="1"/>
  <c r="BK172" i="1"/>
  <c r="BL172" i="1"/>
  <c r="BK173" i="1"/>
  <c r="BL173" i="1"/>
  <c r="BK174" i="1"/>
  <c r="BL174" i="1"/>
  <c r="BK175" i="1"/>
  <c r="BL175" i="1"/>
  <c r="BK176" i="1"/>
  <c r="BL176" i="1"/>
  <c r="BK177" i="1"/>
  <c r="BL177" i="1"/>
  <c r="BK178" i="1"/>
  <c r="BL178" i="1"/>
  <c r="BK179" i="1"/>
  <c r="BL179" i="1"/>
  <c r="BK180" i="1"/>
  <c r="BL180" i="1"/>
  <c r="BK181" i="1"/>
  <c r="BL181" i="1"/>
  <c r="BK182" i="1"/>
  <c r="BL182" i="1"/>
  <c r="BK183" i="1"/>
  <c r="BL183" i="1"/>
  <c r="BK185" i="1"/>
  <c r="BL185" i="1"/>
  <c r="BK186" i="1"/>
  <c r="BL186" i="1"/>
  <c r="BK187" i="1"/>
  <c r="BL187" i="1"/>
  <c r="BK188" i="1"/>
  <c r="BL188" i="1"/>
  <c r="BK189" i="1"/>
  <c r="BL189" i="1"/>
  <c r="BK190" i="1"/>
  <c r="BL190" i="1"/>
  <c r="BK191" i="1"/>
  <c r="BL191" i="1"/>
  <c r="BK192" i="1"/>
  <c r="BL192" i="1"/>
  <c r="BK193" i="1"/>
  <c r="BL193" i="1"/>
  <c r="BK194" i="1"/>
  <c r="BL194" i="1"/>
  <c r="BK195" i="1"/>
  <c r="BL195" i="1"/>
  <c r="BK196" i="1"/>
  <c r="BL196" i="1"/>
  <c r="BK197" i="1"/>
  <c r="BL197" i="1"/>
  <c r="BK198" i="1"/>
  <c r="BL198" i="1"/>
  <c r="BK199" i="1"/>
  <c r="BL199" i="1"/>
  <c r="BK200" i="1"/>
  <c r="BL200" i="1"/>
  <c r="BK201" i="1"/>
  <c r="BL201" i="1"/>
  <c r="BK202" i="1"/>
  <c r="BL202" i="1"/>
  <c r="BK203" i="1"/>
  <c r="BL203" i="1"/>
  <c r="BK204" i="1"/>
  <c r="BL204" i="1"/>
  <c r="BK205" i="1"/>
  <c r="BL205" i="1"/>
  <c r="BK206" i="1"/>
  <c r="BL206" i="1"/>
  <c r="BK207" i="1"/>
  <c r="BL207" i="1"/>
  <c r="BK208" i="1"/>
  <c r="BL208" i="1"/>
  <c r="BK209" i="1"/>
  <c r="BL209" i="1"/>
  <c r="BK210" i="1"/>
  <c r="BL210" i="1"/>
  <c r="BK211" i="1"/>
  <c r="BL211" i="1"/>
  <c r="BK212" i="1"/>
  <c r="BL212" i="1"/>
  <c r="BK213" i="1"/>
  <c r="BL213" i="1"/>
  <c r="BK214" i="1"/>
  <c r="BL214" i="1"/>
  <c r="BK215" i="1"/>
  <c r="BL215" i="1"/>
  <c r="BK216" i="1"/>
  <c r="BL216" i="1"/>
  <c r="BK217" i="1"/>
  <c r="BL217" i="1"/>
  <c r="BK218" i="1"/>
  <c r="BL218" i="1"/>
  <c r="BK219" i="1"/>
  <c r="BL219" i="1"/>
  <c r="BK220" i="1"/>
  <c r="BL220" i="1"/>
  <c r="BK221" i="1"/>
  <c r="BL221" i="1"/>
  <c r="BK222" i="1"/>
  <c r="BL222" i="1"/>
  <c r="BK223" i="1"/>
  <c r="BL223" i="1"/>
  <c r="BK224" i="1"/>
  <c r="BL224" i="1"/>
  <c r="BK226" i="1"/>
  <c r="BL226" i="1"/>
  <c r="BK227" i="1"/>
  <c r="BL227" i="1"/>
  <c r="BK228" i="1"/>
  <c r="BL228" i="1"/>
  <c r="BK229" i="1"/>
  <c r="BL229" i="1"/>
  <c r="BK230" i="1"/>
  <c r="BL230" i="1"/>
  <c r="BK231" i="1"/>
  <c r="BL231" i="1"/>
  <c r="BK232" i="1"/>
  <c r="BL232" i="1"/>
  <c r="BK233" i="1"/>
  <c r="BL233" i="1"/>
  <c r="BK234" i="1"/>
  <c r="BL234" i="1"/>
  <c r="BK235" i="1"/>
  <c r="BL235" i="1"/>
  <c r="BK236" i="1"/>
  <c r="BL236" i="1"/>
  <c r="BK237" i="1"/>
  <c r="BL237" i="1"/>
  <c r="BK238" i="1"/>
  <c r="BL238" i="1"/>
  <c r="BK239" i="1"/>
  <c r="BL239" i="1"/>
  <c r="BK240" i="1"/>
  <c r="BL240" i="1"/>
  <c r="BK241" i="1"/>
  <c r="BL241" i="1"/>
  <c r="BK242" i="1"/>
  <c r="BL242" i="1"/>
  <c r="BK243" i="1"/>
  <c r="BL243" i="1"/>
  <c r="BK244" i="1"/>
  <c r="BL244" i="1"/>
  <c r="BK245" i="1"/>
  <c r="BL245" i="1"/>
  <c r="BK246" i="1"/>
  <c r="BL246" i="1"/>
  <c r="BK247" i="1"/>
  <c r="BL247" i="1"/>
  <c r="BK249" i="1"/>
  <c r="BL249" i="1"/>
  <c r="BK250" i="1"/>
  <c r="BL250" i="1"/>
  <c r="BK251" i="1"/>
  <c r="BL251" i="1"/>
  <c r="BK252" i="1"/>
  <c r="BL252" i="1"/>
  <c r="BK253" i="1"/>
  <c r="BL253" i="1"/>
  <c r="BK254" i="1"/>
  <c r="BL254" i="1"/>
  <c r="BK255" i="1"/>
  <c r="BL255" i="1"/>
  <c r="BK256" i="1"/>
  <c r="BL256" i="1"/>
  <c r="BK257" i="1"/>
  <c r="BL257" i="1"/>
  <c r="BK258" i="1"/>
  <c r="BL258" i="1"/>
  <c r="BK259" i="1"/>
  <c r="BL259" i="1"/>
  <c r="BK260" i="1"/>
  <c r="BL260" i="1"/>
  <c r="BK261" i="1"/>
  <c r="BL261" i="1"/>
  <c r="BK262" i="1"/>
  <c r="BL262" i="1"/>
  <c r="BK263" i="1"/>
  <c r="BL263" i="1"/>
  <c r="BK264" i="1"/>
  <c r="BL264" i="1"/>
  <c r="BK265" i="1"/>
  <c r="BL265" i="1"/>
  <c r="BK266" i="1"/>
  <c r="BL266" i="1"/>
  <c r="BK267" i="1"/>
  <c r="BL267" i="1"/>
  <c r="BK268" i="1"/>
  <c r="BL268" i="1"/>
  <c r="BK269" i="1"/>
  <c r="BL269" i="1"/>
  <c r="BK270" i="1"/>
  <c r="BL270" i="1"/>
  <c r="BK271" i="1"/>
  <c r="BL271" i="1"/>
  <c r="BK272" i="1"/>
  <c r="BL272" i="1"/>
  <c r="BK273" i="1"/>
  <c r="BL273" i="1"/>
  <c r="BK274" i="1"/>
  <c r="BL274" i="1"/>
  <c r="BK275" i="1"/>
  <c r="BL275" i="1"/>
  <c r="BK276" i="1"/>
  <c r="BL276" i="1"/>
  <c r="BK277" i="1"/>
  <c r="BL277" i="1"/>
  <c r="BK278" i="1"/>
  <c r="BL278" i="1"/>
  <c r="BK279" i="1"/>
  <c r="BL279" i="1"/>
  <c r="BK280" i="1"/>
  <c r="BL280" i="1"/>
  <c r="BK281" i="1"/>
  <c r="BL281" i="1"/>
  <c r="BK282" i="1"/>
  <c r="BL282" i="1"/>
  <c r="BK283" i="1"/>
  <c r="BL283" i="1"/>
  <c r="BK284" i="1"/>
  <c r="BL284" i="1"/>
  <c r="BK285" i="1"/>
  <c r="BL285" i="1"/>
  <c r="BK286" i="1"/>
  <c r="BL286" i="1"/>
  <c r="BK287" i="1"/>
  <c r="BL287" i="1"/>
  <c r="BK288" i="1"/>
  <c r="BL288" i="1"/>
  <c r="BK290" i="1"/>
  <c r="BL290" i="1"/>
  <c r="BK291" i="1"/>
  <c r="BL291" i="1"/>
  <c r="BK292" i="1"/>
  <c r="BL292" i="1"/>
  <c r="BK293" i="1"/>
  <c r="BL293" i="1"/>
  <c r="BK294" i="1"/>
  <c r="BL294" i="1"/>
  <c r="BK295" i="1"/>
  <c r="BL295" i="1"/>
  <c r="BK296" i="1"/>
  <c r="BL296" i="1"/>
  <c r="BK297" i="1"/>
  <c r="BL297" i="1"/>
  <c r="BK298" i="1"/>
  <c r="BL298" i="1"/>
  <c r="BK299" i="1"/>
  <c r="BL299" i="1"/>
  <c r="BK300" i="1"/>
  <c r="BL300" i="1"/>
  <c r="BK301" i="1"/>
  <c r="BL301" i="1"/>
  <c r="BK302" i="1"/>
  <c r="BL302" i="1"/>
  <c r="BK303" i="1"/>
  <c r="BL303" i="1"/>
  <c r="BK304" i="1"/>
  <c r="BL304" i="1"/>
  <c r="BK305" i="1"/>
  <c r="BL305" i="1"/>
  <c r="BK306" i="1"/>
  <c r="BL306" i="1"/>
  <c r="BK307" i="1"/>
  <c r="BL307" i="1"/>
  <c r="BK308" i="1"/>
  <c r="BL308" i="1"/>
  <c r="BK309" i="1"/>
  <c r="BL309" i="1"/>
  <c r="BK310" i="1"/>
  <c r="BL310" i="1"/>
  <c r="BK311" i="1"/>
  <c r="BL311" i="1"/>
  <c r="BK313" i="1"/>
  <c r="BL313" i="1"/>
  <c r="BK314" i="1"/>
  <c r="BL314" i="1"/>
  <c r="BK315" i="1"/>
  <c r="BL315" i="1"/>
  <c r="BK316" i="1"/>
  <c r="BL316" i="1"/>
  <c r="BK317" i="1"/>
  <c r="BL317" i="1"/>
  <c r="BK318" i="1"/>
  <c r="BL318" i="1"/>
  <c r="BK319" i="1"/>
  <c r="BL319" i="1"/>
  <c r="BK320" i="1"/>
  <c r="BL320" i="1"/>
  <c r="BK321" i="1"/>
  <c r="BL321" i="1"/>
  <c r="BK322" i="1"/>
  <c r="BL322" i="1"/>
  <c r="BK323" i="1"/>
  <c r="BL323" i="1"/>
  <c r="BK324" i="1"/>
  <c r="BL324" i="1"/>
  <c r="BK325" i="1"/>
  <c r="BL325" i="1"/>
  <c r="BK326" i="1"/>
  <c r="BL326" i="1"/>
  <c r="BK327" i="1"/>
  <c r="BL327" i="1"/>
  <c r="BK328" i="1"/>
  <c r="BL328" i="1"/>
  <c r="BK329" i="1"/>
  <c r="BL329" i="1"/>
  <c r="BK330" i="1"/>
  <c r="BL330" i="1"/>
  <c r="BK331" i="1"/>
  <c r="BL331" i="1"/>
  <c r="BK332" i="1"/>
  <c r="BL332" i="1"/>
  <c r="BK333" i="1"/>
  <c r="BL333" i="1"/>
  <c r="BK334" i="1"/>
  <c r="BL334" i="1"/>
  <c r="BK335" i="1"/>
  <c r="BL335" i="1"/>
  <c r="BK336" i="1"/>
  <c r="BL336" i="1"/>
  <c r="BK337" i="1"/>
  <c r="BL337" i="1"/>
  <c r="BK338" i="1"/>
  <c r="BL338" i="1"/>
  <c r="BK339" i="1"/>
  <c r="BL339" i="1"/>
  <c r="BK340" i="1"/>
  <c r="BL340" i="1"/>
  <c r="BK341" i="1"/>
  <c r="BL341" i="1"/>
  <c r="BK342" i="1"/>
  <c r="BL342" i="1"/>
  <c r="BK343" i="1"/>
  <c r="BL343" i="1"/>
  <c r="BK344" i="1"/>
  <c r="BL344" i="1"/>
  <c r="BK345" i="1"/>
  <c r="BL345" i="1"/>
  <c r="BK346" i="1"/>
  <c r="BL346" i="1"/>
  <c r="BK347" i="1"/>
  <c r="BL347" i="1"/>
  <c r="BK348" i="1"/>
  <c r="BL348" i="1"/>
  <c r="BK349" i="1"/>
  <c r="BL349" i="1"/>
  <c r="BK350" i="1"/>
  <c r="BL350" i="1"/>
  <c r="BK351" i="1"/>
  <c r="BL351" i="1"/>
  <c r="BK352" i="1"/>
  <c r="BL352" i="1"/>
  <c r="BK354" i="1"/>
  <c r="BL354" i="1"/>
  <c r="BK355" i="1"/>
  <c r="BL355" i="1"/>
  <c r="BK356" i="1"/>
  <c r="BL356" i="1"/>
  <c r="BK357" i="1"/>
  <c r="BL357" i="1"/>
  <c r="BK358" i="1"/>
  <c r="BL358" i="1"/>
  <c r="BK359" i="1"/>
  <c r="BL359" i="1"/>
  <c r="BK360" i="1"/>
  <c r="BL360" i="1"/>
  <c r="BK361" i="1"/>
  <c r="BL361" i="1"/>
  <c r="BK362" i="1"/>
  <c r="BL362" i="1"/>
  <c r="BK363" i="1"/>
  <c r="BL363" i="1"/>
  <c r="BK364" i="1"/>
  <c r="BL364" i="1"/>
  <c r="BK365" i="1"/>
  <c r="BL365" i="1"/>
  <c r="BK366" i="1"/>
  <c r="BL366" i="1"/>
  <c r="BK367" i="1"/>
  <c r="BL367" i="1"/>
  <c r="BK368" i="1"/>
  <c r="BL368" i="1"/>
  <c r="BK369" i="1"/>
  <c r="BL369" i="1"/>
  <c r="BK370" i="1"/>
  <c r="BL370" i="1"/>
  <c r="BK371" i="1"/>
  <c r="BL371" i="1"/>
  <c r="BK372" i="1"/>
  <c r="BL372" i="1"/>
  <c r="BK373" i="1"/>
  <c r="BL373" i="1"/>
  <c r="BK374" i="1"/>
  <c r="BL374" i="1"/>
  <c r="BK375" i="1"/>
  <c r="BL375" i="1"/>
  <c r="BK377" i="1"/>
  <c r="BL377" i="1"/>
  <c r="BK378" i="1"/>
  <c r="BL378" i="1"/>
  <c r="BK379" i="1"/>
  <c r="BL379" i="1"/>
  <c r="BK380" i="1"/>
  <c r="BL380" i="1"/>
  <c r="BK381" i="1"/>
  <c r="BL381" i="1"/>
  <c r="BK382" i="1"/>
  <c r="BL382" i="1"/>
  <c r="BK383" i="1"/>
  <c r="BL383" i="1"/>
  <c r="BK384" i="1"/>
  <c r="BL384" i="1"/>
  <c r="BK385" i="1"/>
  <c r="BL385" i="1"/>
  <c r="BK386" i="1"/>
  <c r="BL386" i="1"/>
  <c r="BK387" i="1"/>
  <c r="BL387" i="1"/>
  <c r="BK388" i="1"/>
  <c r="BL388" i="1"/>
  <c r="BK389" i="1"/>
  <c r="BL389" i="1"/>
  <c r="BK390" i="1"/>
  <c r="BL390" i="1"/>
  <c r="BK391" i="1"/>
  <c r="BL391" i="1"/>
  <c r="BK392" i="1"/>
  <c r="BL392" i="1"/>
  <c r="BK393" i="1"/>
  <c r="BL393" i="1"/>
  <c r="BK394" i="1"/>
  <c r="BL394" i="1"/>
  <c r="BK395" i="1"/>
  <c r="BL395" i="1"/>
  <c r="BK396" i="1"/>
  <c r="BL396" i="1"/>
  <c r="BK397" i="1"/>
  <c r="BL397" i="1"/>
  <c r="BK398" i="1"/>
  <c r="BL398" i="1"/>
  <c r="BK399" i="1"/>
  <c r="BL399" i="1"/>
  <c r="BK400" i="1"/>
  <c r="BL400" i="1"/>
  <c r="BK401" i="1"/>
  <c r="BL401" i="1"/>
  <c r="BK402" i="1"/>
  <c r="BL402" i="1"/>
  <c r="BK403" i="1"/>
  <c r="BL403" i="1"/>
  <c r="BK404" i="1"/>
  <c r="BL404" i="1"/>
  <c r="BK405" i="1"/>
  <c r="BL405" i="1"/>
  <c r="BK406" i="1"/>
  <c r="BL406" i="1"/>
  <c r="BK407" i="1"/>
  <c r="BL407" i="1"/>
  <c r="BK408" i="1"/>
  <c r="BL408" i="1"/>
  <c r="BK409" i="1"/>
  <c r="BL409" i="1"/>
  <c r="BK410" i="1"/>
  <c r="BL410" i="1"/>
  <c r="BK411" i="1"/>
  <c r="BL411" i="1"/>
  <c r="BK412" i="1"/>
  <c r="BL412" i="1"/>
  <c r="BK413" i="1"/>
  <c r="BL413" i="1"/>
  <c r="BK414" i="1"/>
  <c r="BL414" i="1"/>
  <c r="BK415" i="1"/>
  <c r="BL415" i="1"/>
  <c r="BK416" i="1"/>
  <c r="BL416" i="1"/>
  <c r="BK418" i="1"/>
  <c r="BL418" i="1"/>
  <c r="BK419" i="1"/>
  <c r="BL419" i="1"/>
  <c r="BK420" i="1"/>
  <c r="BL420" i="1"/>
  <c r="BK421" i="1"/>
  <c r="BL421" i="1"/>
  <c r="BK422" i="1"/>
  <c r="BL422" i="1"/>
  <c r="BK423" i="1"/>
  <c r="BL423" i="1"/>
  <c r="BK424" i="1"/>
  <c r="BL424" i="1"/>
  <c r="BK425" i="1"/>
  <c r="BL425" i="1"/>
  <c r="BK426" i="1"/>
  <c r="BL426" i="1"/>
  <c r="BK427" i="1"/>
  <c r="BL427" i="1"/>
  <c r="BK428" i="1"/>
  <c r="BL428" i="1"/>
  <c r="BK429" i="1"/>
  <c r="BL429" i="1"/>
  <c r="BK430" i="1"/>
  <c r="BL430" i="1"/>
  <c r="BK431" i="1"/>
  <c r="BL431" i="1"/>
  <c r="BK432" i="1"/>
  <c r="BL432" i="1"/>
  <c r="BK433" i="1"/>
  <c r="BL433" i="1"/>
  <c r="BK434" i="1"/>
  <c r="BL434" i="1"/>
  <c r="BK435" i="1"/>
  <c r="BL435" i="1"/>
  <c r="BK436" i="1"/>
  <c r="BL436" i="1"/>
  <c r="BK437" i="1"/>
  <c r="BL437" i="1"/>
  <c r="BK438" i="1"/>
  <c r="BL438" i="1"/>
  <c r="BK439" i="1"/>
  <c r="BL439" i="1"/>
  <c r="BK441" i="1"/>
  <c r="BL441" i="1"/>
  <c r="BK442" i="1"/>
  <c r="BL442" i="1"/>
  <c r="BK443" i="1"/>
  <c r="BL443" i="1"/>
  <c r="BK444" i="1"/>
  <c r="BL444" i="1"/>
  <c r="BK445" i="1"/>
  <c r="BL445" i="1"/>
  <c r="BK446" i="1"/>
  <c r="BL446" i="1"/>
  <c r="BK447" i="1"/>
  <c r="BL447" i="1"/>
  <c r="BK448" i="1"/>
  <c r="BL448" i="1"/>
  <c r="BK449" i="1"/>
  <c r="BL449" i="1"/>
  <c r="BK450" i="1"/>
  <c r="BL450" i="1"/>
  <c r="BK451" i="1"/>
  <c r="BL451" i="1"/>
  <c r="BK452" i="1"/>
  <c r="BL452" i="1"/>
  <c r="BK453" i="1"/>
  <c r="BL453" i="1"/>
  <c r="BK454" i="1"/>
  <c r="BL454" i="1"/>
  <c r="BK455" i="1"/>
  <c r="BL455" i="1"/>
  <c r="BK456" i="1"/>
  <c r="BL456" i="1"/>
  <c r="BK457" i="1"/>
  <c r="BL457" i="1"/>
  <c r="BK458" i="1"/>
  <c r="BL458" i="1"/>
  <c r="BK459" i="1"/>
  <c r="BL459" i="1"/>
  <c r="BK460" i="1"/>
  <c r="BL460" i="1"/>
  <c r="BK461" i="1"/>
  <c r="BL461" i="1"/>
  <c r="BK462" i="1"/>
  <c r="BL462" i="1"/>
  <c r="BK463" i="1"/>
  <c r="BL463" i="1"/>
  <c r="BK464" i="1"/>
  <c r="BL464" i="1"/>
  <c r="BK465" i="1"/>
  <c r="BL465" i="1"/>
  <c r="BK466" i="1"/>
  <c r="BL466" i="1"/>
  <c r="BK467" i="1"/>
  <c r="BL467" i="1"/>
  <c r="BK468" i="1"/>
  <c r="BL468" i="1"/>
  <c r="BK469" i="1"/>
  <c r="BL469" i="1"/>
  <c r="BK470" i="1"/>
  <c r="BL470" i="1"/>
  <c r="BK471" i="1"/>
  <c r="BL471" i="1"/>
  <c r="BK472" i="1"/>
  <c r="BL472" i="1"/>
  <c r="BK473" i="1"/>
  <c r="BL473" i="1"/>
  <c r="BK474" i="1"/>
  <c r="BL474" i="1"/>
  <c r="BK475" i="1"/>
  <c r="BL475" i="1"/>
  <c r="BK476" i="1"/>
  <c r="BL476" i="1"/>
  <c r="BK477" i="1"/>
  <c r="BL477" i="1"/>
  <c r="BK478" i="1"/>
  <c r="BL478" i="1"/>
  <c r="BK479" i="1"/>
  <c r="BL479" i="1"/>
  <c r="BK480" i="1"/>
  <c r="BL480" i="1"/>
  <c r="BK482" i="1"/>
  <c r="BL482" i="1"/>
  <c r="BK483" i="1"/>
  <c r="BL483" i="1"/>
  <c r="BK484" i="1"/>
  <c r="BL484" i="1"/>
  <c r="BK485" i="1"/>
  <c r="BL485" i="1"/>
  <c r="BK486" i="1"/>
  <c r="BL486" i="1"/>
  <c r="BK487" i="1"/>
  <c r="BL487" i="1"/>
  <c r="BK488" i="1"/>
  <c r="BL488" i="1"/>
  <c r="BK489" i="1"/>
  <c r="BL489" i="1"/>
  <c r="BK490" i="1"/>
  <c r="BL490" i="1"/>
  <c r="BK491" i="1"/>
  <c r="BL491" i="1"/>
  <c r="BK492" i="1"/>
  <c r="BL492" i="1"/>
  <c r="BK493" i="1"/>
  <c r="BL493" i="1"/>
  <c r="BK494" i="1"/>
  <c r="BL494" i="1"/>
  <c r="BK495" i="1"/>
  <c r="BL495" i="1"/>
  <c r="BK496" i="1"/>
  <c r="BL496" i="1"/>
  <c r="BK497" i="1"/>
  <c r="BL497" i="1"/>
  <c r="BK498" i="1"/>
  <c r="BL498" i="1"/>
  <c r="BK499" i="1"/>
  <c r="BL499" i="1"/>
  <c r="BK500" i="1"/>
  <c r="BL500" i="1"/>
  <c r="BK501" i="1"/>
  <c r="BL501" i="1"/>
  <c r="BK502" i="1"/>
  <c r="BL502" i="1"/>
  <c r="BK503" i="1"/>
  <c r="BL503" i="1"/>
  <c r="BK505" i="1"/>
  <c r="BL505" i="1"/>
  <c r="BK506" i="1"/>
  <c r="BL506" i="1"/>
  <c r="BK507" i="1"/>
  <c r="BL507" i="1"/>
  <c r="BK508" i="1"/>
  <c r="BL508" i="1"/>
  <c r="BK509" i="1"/>
  <c r="BL509" i="1"/>
  <c r="K26" i="1"/>
  <c r="K25" i="1"/>
  <c r="K24" i="1"/>
  <c r="K23" i="1"/>
  <c r="K22" i="1"/>
  <c r="K21" i="1"/>
  <c r="K20" i="1"/>
  <c r="K19" i="1"/>
  <c r="K18" i="1"/>
  <c r="K17" i="1"/>
  <c r="K16" i="1"/>
  <c r="K15" i="1"/>
  <c r="K14" i="1"/>
  <c r="K13" i="1"/>
  <c r="K12" i="1"/>
  <c r="K11" i="1"/>
  <c r="K10" i="1"/>
  <c r="U25" i="1"/>
  <c r="U24" i="1"/>
  <c r="U23" i="1"/>
  <c r="U22" i="1"/>
  <c r="U21" i="1"/>
  <c r="U20" i="1"/>
  <c r="U19" i="1"/>
  <c r="U18" i="1"/>
  <c r="U17" i="1"/>
  <c r="U16" i="1"/>
  <c r="U15" i="1"/>
  <c r="U14" i="1"/>
  <c r="U13" i="1"/>
  <c r="U12" i="1"/>
  <c r="U11" i="1"/>
  <c r="U10" i="1"/>
  <c r="BL13" i="1"/>
  <c r="BL18" i="1"/>
  <c r="BL17" i="1"/>
  <c r="BL16" i="1"/>
  <c r="BL15" i="1"/>
  <c r="BL19" i="1"/>
  <c r="BL27"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J303" i="1"/>
  <c r="BJ304" i="1"/>
  <c r="BJ305" i="1"/>
  <c r="BJ306" i="1"/>
  <c r="BJ307" i="1"/>
  <c r="BJ308" i="1"/>
  <c r="BJ309" i="1"/>
  <c r="BJ310" i="1"/>
  <c r="BJ311" i="1"/>
  <c r="BJ312" i="1"/>
  <c r="BJ313" i="1"/>
  <c r="BJ314" i="1"/>
  <c r="BJ315" i="1"/>
  <c r="BJ316" i="1"/>
  <c r="BJ317" i="1"/>
  <c r="BJ318" i="1"/>
  <c r="BJ319" i="1"/>
  <c r="BJ320" i="1"/>
  <c r="BJ321" i="1"/>
  <c r="BJ322" i="1"/>
  <c r="BJ323" i="1"/>
  <c r="BJ324" i="1"/>
  <c r="BJ325" i="1"/>
  <c r="BJ326" i="1"/>
  <c r="BJ327" i="1"/>
  <c r="BJ328" i="1"/>
  <c r="BJ329" i="1"/>
  <c r="BJ330" i="1"/>
  <c r="BJ331" i="1"/>
  <c r="BJ332" i="1"/>
  <c r="BJ333" i="1"/>
  <c r="BJ334" i="1"/>
  <c r="BJ335" i="1"/>
  <c r="BJ336" i="1"/>
  <c r="BJ337" i="1"/>
  <c r="BJ338" i="1"/>
  <c r="BJ339" i="1"/>
  <c r="BJ340" i="1"/>
  <c r="BJ341" i="1"/>
  <c r="BJ342" i="1"/>
  <c r="BJ343" i="1"/>
  <c r="BJ344" i="1"/>
  <c r="BJ345" i="1"/>
  <c r="BJ346" i="1"/>
  <c r="BJ347" i="1"/>
  <c r="BJ348" i="1"/>
  <c r="BJ349" i="1"/>
  <c r="BJ350" i="1"/>
  <c r="BJ351" i="1"/>
  <c r="BJ352" i="1"/>
  <c r="BJ353" i="1"/>
  <c r="BJ354" i="1"/>
  <c r="BJ355" i="1"/>
  <c r="BJ356" i="1"/>
  <c r="BJ357" i="1"/>
  <c r="BJ358" i="1"/>
  <c r="BJ359" i="1"/>
  <c r="BJ360" i="1"/>
  <c r="BJ361" i="1"/>
  <c r="BJ362" i="1"/>
  <c r="BJ363" i="1"/>
  <c r="BJ364" i="1"/>
  <c r="BJ365" i="1"/>
  <c r="BJ366" i="1"/>
  <c r="BJ367" i="1"/>
  <c r="BJ368" i="1"/>
  <c r="BJ369" i="1"/>
  <c r="BJ370" i="1"/>
  <c r="BJ371" i="1"/>
  <c r="BJ372" i="1"/>
  <c r="BJ373" i="1"/>
  <c r="BJ374" i="1"/>
  <c r="BJ375" i="1"/>
  <c r="BJ376" i="1"/>
  <c r="BJ377" i="1"/>
  <c r="BJ378" i="1"/>
  <c r="BJ379" i="1"/>
  <c r="BJ380" i="1"/>
  <c r="BJ381" i="1"/>
  <c r="BJ382" i="1"/>
  <c r="BJ383" i="1"/>
  <c r="BJ384" i="1"/>
  <c r="BJ385" i="1"/>
  <c r="BJ386" i="1"/>
  <c r="BJ387" i="1"/>
  <c r="BJ388" i="1"/>
  <c r="BJ389" i="1"/>
  <c r="BJ390" i="1"/>
  <c r="BJ391" i="1"/>
  <c r="BJ392" i="1"/>
  <c r="BJ393" i="1"/>
  <c r="BJ394" i="1"/>
  <c r="BJ395" i="1"/>
  <c r="BJ396" i="1"/>
  <c r="BJ397" i="1"/>
  <c r="BJ398" i="1"/>
  <c r="BJ399" i="1"/>
  <c r="BJ400" i="1"/>
  <c r="BJ401" i="1"/>
  <c r="BJ402" i="1"/>
  <c r="BJ403" i="1"/>
  <c r="BJ404" i="1"/>
  <c r="BJ405" i="1"/>
  <c r="BJ406" i="1"/>
  <c r="BJ407" i="1"/>
  <c r="BJ408" i="1"/>
  <c r="BJ409" i="1"/>
  <c r="BJ410" i="1"/>
  <c r="BJ411" i="1"/>
  <c r="BJ412" i="1"/>
  <c r="BJ413" i="1"/>
  <c r="BJ414" i="1"/>
  <c r="BJ415" i="1"/>
  <c r="BJ416" i="1"/>
  <c r="BJ417" i="1"/>
  <c r="BJ418" i="1"/>
  <c r="BJ419" i="1"/>
  <c r="BJ420" i="1"/>
  <c r="BJ421" i="1"/>
  <c r="BJ422" i="1"/>
  <c r="BJ423" i="1"/>
  <c r="BJ424" i="1"/>
  <c r="BJ425" i="1"/>
  <c r="BJ426" i="1"/>
  <c r="BJ427" i="1"/>
  <c r="BJ428" i="1"/>
  <c r="BJ429" i="1"/>
  <c r="BJ430" i="1"/>
  <c r="BJ431" i="1"/>
  <c r="BJ432" i="1"/>
  <c r="BJ433" i="1"/>
  <c r="BJ434" i="1"/>
  <c r="BJ435" i="1"/>
  <c r="BJ436" i="1"/>
  <c r="BJ437" i="1"/>
  <c r="BJ438" i="1"/>
  <c r="BJ439" i="1"/>
  <c r="BJ440" i="1"/>
  <c r="BJ441" i="1"/>
  <c r="BJ442" i="1"/>
  <c r="BJ443" i="1"/>
  <c r="BJ444" i="1"/>
  <c r="BJ445" i="1"/>
  <c r="BJ446" i="1"/>
  <c r="BJ447" i="1"/>
  <c r="BJ448" i="1"/>
  <c r="BJ449" i="1"/>
  <c r="BJ450" i="1"/>
  <c r="BJ451" i="1"/>
  <c r="BJ452" i="1"/>
  <c r="BJ453" i="1"/>
  <c r="BJ454" i="1"/>
  <c r="BJ455" i="1"/>
  <c r="BJ456" i="1"/>
  <c r="BJ457" i="1"/>
  <c r="BJ458" i="1"/>
  <c r="BJ459" i="1"/>
  <c r="BJ460" i="1"/>
  <c r="BJ461" i="1"/>
  <c r="BJ462" i="1"/>
  <c r="BJ463" i="1"/>
  <c r="BJ464" i="1"/>
  <c r="BJ465" i="1"/>
  <c r="BJ466" i="1"/>
  <c r="BJ467" i="1"/>
  <c r="BJ468" i="1"/>
  <c r="BJ469" i="1"/>
  <c r="BJ470" i="1"/>
  <c r="BJ471" i="1"/>
  <c r="BJ472" i="1"/>
  <c r="BJ473" i="1"/>
  <c r="BJ474" i="1"/>
  <c r="BJ475" i="1"/>
  <c r="BJ476" i="1"/>
  <c r="BJ477" i="1"/>
  <c r="BJ478" i="1"/>
  <c r="BJ479" i="1"/>
  <c r="BJ480" i="1"/>
  <c r="BJ481" i="1"/>
  <c r="BJ482" i="1"/>
  <c r="BJ483" i="1"/>
  <c r="BJ484" i="1"/>
  <c r="BJ485" i="1"/>
  <c r="BJ486" i="1"/>
  <c r="BJ487" i="1"/>
  <c r="BJ488" i="1"/>
  <c r="BJ489" i="1"/>
  <c r="BJ490" i="1"/>
  <c r="BJ491" i="1"/>
  <c r="BJ492" i="1"/>
  <c r="BJ493" i="1"/>
  <c r="BJ494" i="1"/>
  <c r="BJ495" i="1"/>
  <c r="BJ496" i="1"/>
  <c r="BJ497" i="1"/>
  <c r="BJ498" i="1"/>
  <c r="BJ499" i="1"/>
  <c r="BJ500" i="1"/>
  <c r="BJ501" i="1"/>
  <c r="BJ502" i="1"/>
  <c r="BJ503" i="1"/>
  <c r="BJ504" i="1"/>
  <c r="BJ505" i="1"/>
  <c r="BJ506" i="1"/>
  <c r="BJ507" i="1"/>
  <c r="BJ508" i="1"/>
  <c r="BJ509" i="1"/>
  <c r="BJ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I303" i="1"/>
  <c r="BI304" i="1"/>
  <c r="BI305" i="1"/>
  <c r="BI306" i="1"/>
  <c r="BI307" i="1"/>
  <c r="BI308" i="1"/>
  <c r="BI309" i="1"/>
  <c r="BI310" i="1"/>
  <c r="BI311" i="1"/>
  <c r="BI312" i="1"/>
  <c r="BI313" i="1"/>
  <c r="BI314" i="1"/>
  <c r="BI315" i="1"/>
  <c r="BI316" i="1"/>
  <c r="BI317" i="1"/>
  <c r="BI318" i="1"/>
  <c r="BI319" i="1"/>
  <c r="BI320" i="1"/>
  <c r="BI321" i="1"/>
  <c r="BI322" i="1"/>
  <c r="BI323" i="1"/>
  <c r="BI324" i="1"/>
  <c r="BI325" i="1"/>
  <c r="BI326" i="1"/>
  <c r="BI327" i="1"/>
  <c r="BI328" i="1"/>
  <c r="BI329" i="1"/>
  <c r="BI330" i="1"/>
  <c r="BI331" i="1"/>
  <c r="BI332" i="1"/>
  <c r="BI333" i="1"/>
  <c r="BI334" i="1"/>
  <c r="BI335" i="1"/>
  <c r="BI336" i="1"/>
  <c r="BI337" i="1"/>
  <c r="BI338" i="1"/>
  <c r="BI339" i="1"/>
  <c r="BI340" i="1"/>
  <c r="BI341" i="1"/>
  <c r="BI342" i="1"/>
  <c r="BI343" i="1"/>
  <c r="BI344" i="1"/>
  <c r="BI345" i="1"/>
  <c r="BI346" i="1"/>
  <c r="BI347" i="1"/>
  <c r="BI348" i="1"/>
  <c r="BI349" i="1"/>
  <c r="BI350" i="1"/>
  <c r="BI351" i="1"/>
  <c r="BI352" i="1"/>
  <c r="BI353" i="1"/>
  <c r="BI354" i="1"/>
  <c r="BI355" i="1"/>
  <c r="BI356" i="1"/>
  <c r="BI357" i="1"/>
  <c r="BI358" i="1"/>
  <c r="BI359" i="1"/>
  <c r="BI360" i="1"/>
  <c r="BI361" i="1"/>
  <c r="BI362" i="1"/>
  <c r="BI363" i="1"/>
  <c r="BI364" i="1"/>
  <c r="BI365" i="1"/>
  <c r="BI366" i="1"/>
  <c r="BI367" i="1"/>
  <c r="BI368" i="1"/>
  <c r="BI369" i="1"/>
  <c r="BI370" i="1"/>
  <c r="BI371" i="1"/>
  <c r="BI372" i="1"/>
  <c r="BI373" i="1"/>
  <c r="BI374" i="1"/>
  <c r="BI375" i="1"/>
  <c r="BI376" i="1"/>
  <c r="BI377" i="1"/>
  <c r="BI378" i="1"/>
  <c r="BI379" i="1"/>
  <c r="BI380" i="1"/>
  <c r="BI381" i="1"/>
  <c r="BI382" i="1"/>
  <c r="BI383" i="1"/>
  <c r="BI384" i="1"/>
  <c r="BI385" i="1"/>
  <c r="BI386" i="1"/>
  <c r="BI387" i="1"/>
  <c r="BI388" i="1"/>
  <c r="BI389" i="1"/>
  <c r="BI390" i="1"/>
  <c r="BI391" i="1"/>
  <c r="BI392" i="1"/>
  <c r="BI393" i="1"/>
  <c r="BI394" i="1"/>
  <c r="BI395" i="1"/>
  <c r="BI396" i="1"/>
  <c r="BI397" i="1"/>
  <c r="BI398" i="1"/>
  <c r="BI399" i="1"/>
  <c r="BI400" i="1"/>
  <c r="BI401" i="1"/>
  <c r="BI402" i="1"/>
  <c r="BI403" i="1"/>
  <c r="BI404" i="1"/>
  <c r="BI405" i="1"/>
  <c r="BI406" i="1"/>
  <c r="BI407" i="1"/>
  <c r="BI408" i="1"/>
  <c r="BI409" i="1"/>
  <c r="BI410" i="1"/>
  <c r="BI411" i="1"/>
  <c r="BI412" i="1"/>
  <c r="BI413" i="1"/>
  <c r="BI414" i="1"/>
  <c r="BI415" i="1"/>
  <c r="BI416" i="1"/>
  <c r="BI417" i="1"/>
  <c r="BI418" i="1"/>
  <c r="BI419" i="1"/>
  <c r="BI420" i="1"/>
  <c r="BI421" i="1"/>
  <c r="BI422" i="1"/>
  <c r="BI423" i="1"/>
  <c r="BI424" i="1"/>
  <c r="BI425" i="1"/>
  <c r="BI426" i="1"/>
  <c r="BI427" i="1"/>
  <c r="BI428" i="1"/>
  <c r="BI429" i="1"/>
  <c r="BI430" i="1"/>
  <c r="BI431" i="1"/>
  <c r="BI432" i="1"/>
  <c r="BI433" i="1"/>
  <c r="BI434" i="1"/>
  <c r="BI435" i="1"/>
  <c r="BI436" i="1"/>
  <c r="BI437" i="1"/>
  <c r="BI438" i="1"/>
  <c r="BI439" i="1"/>
  <c r="BI440" i="1"/>
  <c r="BI441" i="1"/>
  <c r="BI442" i="1"/>
  <c r="BI443" i="1"/>
  <c r="BI444" i="1"/>
  <c r="BI445" i="1"/>
  <c r="BI446" i="1"/>
  <c r="BI447" i="1"/>
  <c r="BI448" i="1"/>
  <c r="BI449" i="1"/>
  <c r="BI450" i="1"/>
  <c r="BI451" i="1"/>
  <c r="BI452" i="1"/>
  <c r="BI453" i="1"/>
  <c r="BI454" i="1"/>
  <c r="BI455" i="1"/>
  <c r="BI456" i="1"/>
  <c r="BI457" i="1"/>
  <c r="BI458" i="1"/>
  <c r="BI459" i="1"/>
  <c r="BI460" i="1"/>
  <c r="BI461" i="1"/>
  <c r="BI462" i="1"/>
  <c r="BI463" i="1"/>
  <c r="BI464" i="1"/>
  <c r="BI465" i="1"/>
  <c r="BI466" i="1"/>
  <c r="BI467" i="1"/>
  <c r="BI468" i="1"/>
  <c r="BI469" i="1"/>
  <c r="BI470" i="1"/>
  <c r="BI471" i="1"/>
  <c r="BI472" i="1"/>
  <c r="BI473" i="1"/>
  <c r="BI474" i="1"/>
  <c r="BI475" i="1"/>
  <c r="BI476" i="1"/>
  <c r="BI477" i="1"/>
  <c r="BI478" i="1"/>
  <c r="BI479" i="1"/>
  <c r="BI480" i="1"/>
  <c r="BI481" i="1"/>
  <c r="BI482" i="1"/>
  <c r="BI483" i="1"/>
  <c r="BI484" i="1"/>
  <c r="BI485" i="1"/>
  <c r="BI486" i="1"/>
  <c r="BI487" i="1"/>
  <c r="BI488" i="1"/>
  <c r="BI489" i="1"/>
  <c r="BI490" i="1"/>
  <c r="BI491" i="1"/>
  <c r="BI492" i="1"/>
  <c r="BI493" i="1"/>
  <c r="BI494" i="1"/>
  <c r="BI495" i="1"/>
  <c r="BI496" i="1"/>
  <c r="BI497" i="1"/>
  <c r="BI498" i="1"/>
  <c r="BI499" i="1"/>
  <c r="BI500" i="1"/>
  <c r="BI501" i="1"/>
  <c r="BI502" i="1"/>
  <c r="BI503" i="1"/>
  <c r="BI504" i="1"/>
  <c r="BI505" i="1"/>
  <c r="BI506" i="1"/>
  <c r="BI507" i="1"/>
  <c r="BI508" i="1"/>
  <c r="BI509" i="1"/>
  <c r="BI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340" i="1"/>
  <c r="BH341" i="1"/>
  <c r="BH342" i="1"/>
  <c r="BH343" i="1"/>
  <c r="BH344" i="1"/>
  <c r="BH345" i="1"/>
  <c r="BH346" i="1"/>
  <c r="BH347" i="1"/>
  <c r="BH348" i="1"/>
  <c r="BH349" i="1"/>
  <c r="BH350" i="1"/>
  <c r="BH351" i="1"/>
  <c r="BH352" i="1"/>
  <c r="BH353" i="1"/>
  <c r="BH354" i="1"/>
  <c r="BH355" i="1"/>
  <c r="BH356" i="1"/>
  <c r="BH357" i="1"/>
  <c r="BH358" i="1"/>
  <c r="BH359" i="1"/>
  <c r="BH360" i="1"/>
  <c r="BH361" i="1"/>
  <c r="BH362" i="1"/>
  <c r="BH363" i="1"/>
  <c r="BH364" i="1"/>
  <c r="BH365" i="1"/>
  <c r="BH366" i="1"/>
  <c r="BH367" i="1"/>
  <c r="BH368" i="1"/>
  <c r="BH369" i="1"/>
  <c r="BH370" i="1"/>
  <c r="BH371" i="1"/>
  <c r="BH372" i="1"/>
  <c r="BH373" i="1"/>
  <c r="BH374" i="1"/>
  <c r="BH375" i="1"/>
  <c r="BH376" i="1"/>
  <c r="BH377" i="1"/>
  <c r="BH378" i="1"/>
  <c r="BH379" i="1"/>
  <c r="BH380" i="1"/>
  <c r="BH381" i="1"/>
  <c r="BH382" i="1"/>
  <c r="BH383" i="1"/>
  <c r="BH384" i="1"/>
  <c r="BH385" i="1"/>
  <c r="BH386" i="1"/>
  <c r="BH387" i="1"/>
  <c r="BH388" i="1"/>
  <c r="BH389" i="1"/>
  <c r="BH390" i="1"/>
  <c r="BH391" i="1"/>
  <c r="BH392" i="1"/>
  <c r="BH393" i="1"/>
  <c r="BH394" i="1"/>
  <c r="BH395" i="1"/>
  <c r="BH396" i="1"/>
  <c r="BH397" i="1"/>
  <c r="BH398" i="1"/>
  <c r="BH399" i="1"/>
  <c r="BH400" i="1"/>
  <c r="BH401" i="1"/>
  <c r="BH402" i="1"/>
  <c r="BH403" i="1"/>
  <c r="BH404" i="1"/>
  <c r="BH405" i="1"/>
  <c r="BH406" i="1"/>
  <c r="BH407" i="1"/>
  <c r="BH408" i="1"/>
  <c r="BH409" i="1"/>
  <c r="BH410" i="1"/>
  <c r="BH411" i="1"/>
  <c r="BH412" i="1"/>
  <c r="BH413" i="1"/>
  <c r="BH414" i="1"/>
  <c r="BH415" i="1"/>
  <c r="BH416" i="1"/>
  <c r="BH417" i="1"/>
  <c r="BH418" i="1"/>
  <c r="BH419" i="1"/>
  <c r="BH420" i="1"/>
  <c r="BH421" i="1"/>
  <c r="BH422" i="1"/>
  <c r="BH423" i="1"/>
  <c r="BH424" i="1"/>
  <c r="BH425" i="1"/>
  <c r="BH426" i="1"/>
  <c r="BH427" i="1"/>
  <c r="BH428" i="1"/>
  <c r="BH429" i="1"/>
  <c r="BH430" i="1"/>
  <c r="BH431" i="1"/>
  <c r="BH432" i="1"/>
  <c r="BH433" i="1"/>
  <c r="BH434" i="1"/>
  <c r="BH435" i="1"/>
  <c r="BH436" i="1"/>
  <c r="BH437" i="1"/>
  <c r="BH438" i="1"/>
  <c r="BH439" i="1"/>
  <c r="BH440" i="1"/>
  <c r="BH441" i="1"/>
  <c r="BH442" i="1"/>
  <c r="BH443" i="1"/>
  <c r="BH444" i="1"/>
  <c r="BH445" i="1"/>
  <c r="BH446" i="1"/>
  <c r="BH447" i="1"/>
  <c r="BH448" i="1"/>
  <c r="BH449" i="1"/>
  <c r="BH450" i="1"/>
  <c r="BH451" i="1"/>
  <c r="BH452" i="1"/>
  <c r="BH453" i="1"/>
  <c r="BH454" i="1"/>
  <c r="BH455" i="1"/>
  <c r="BH456" i="1"/>
  <c r="BH457" i="1"/>
  <c r="BH458" i="1"/>
  <c r="BH459" i="1"/>
  <c r="BH460" i="1"/>
  <c r="BH461" i="1"/>
  <c r="BH462" i="1"/>
  <c r="BH463" i="1"/>
  <c r="BH464" i="1"/>
  <c r="BH465" i="1"/>
  <c r="BH466" i="1"/>
  <c r="BH467" i="1"/>
  <c r="BH468" i="1"/>
  <c r="BH469" i="1"/>
  <c r="BH470" i="1"/>
  <c r="BH471" i="1"/>
  <c r="BH472" i="1"/>
  <c r="BH473" i="1"/>
  <c r="BH474" i="1"/>
  <c r="BH475" i="1"/>
  <c r="BH476" i="1"/>
  <c r="BH477" i="1"/>
  <c r="BH478" i="1"/>
  <c r="BH479" i="1"/>
  <c r="BH480" i="1"/>
  <c r="BH481" i="1"/>
  <c r="BH482" i="1"/>
  <c r="BH483" i="1"/>
  <c r="BH484" i="1"/>
  <c r="BH485" i="1"/>
  <c r="BH486" i="1"/>
  <c r="BH487" i="1"/>
  <c r="BH488" i="1"/>
  <c r="BH489" i="1"/>
  <c r="BH490" i="1"/>
  <c r="BH491" i="1"/>
  <c r="BH492" i="1"/>
  <c r="BH493" i="1"/>
  <c r="BH494" i="1"/>
  <c r="BH495" i="1"/>
  <c r="BH496" i="1"/>
  <c r="BH497" i="1"/>
  <c r="BH498" i="1"/>
  <c r="BH499" i="1"/>
  <c r="BH500" i="1"/>
  <c r="BH501" i="1"/>
  <c r="BH502" i="1"/>
  <c r="BH503" i="1"/>
  <c r="BH504" i="1"/>
  <c r="BH505" i="1"/>
  <c r="BH506" i="1"/>
  <c r="BH507" i="1"/>
  <c r="BH508" i="1"/>
  <c r="BH509" i="1"/>
  <c r="BH10" i="1"/>
  <c r="H4" i="1"/>
  <c r="H3" i="1"/>
  <c r="V15" i="1"/>
  <c r="V14" i="1"/>
  <c r="V13" i="1"/>
  <c r="V12" i="1"/>
  <c r="V11" i="1"/>
  <c r="V10"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2" i="5"/>
  <c r="V16" i="1"/>
  <c r="V17" i="1"/>
  <c r="T9" i="7"/>
  <c r="V18" i="1"/>
  <c r="V19" i="1"/>
  <c r="V20" i="1"/>
  <c r="V21" i="1"/>
  <c r="V22" i="1"/>
  <c r="V23" i="1"/>
  <c r="V24" i="1"/>
  <c r="V25" i="1"/>
  <c r="T17" i="7"/>
  <c r="V26" i="1"/>
  <c r="V27" i="1"/>
  <c r="V28" i="1"/>
  <c r="V29" i="1"/>
  <c r="V30" i="1"/>
  <c r="V31" i="1"/>
  <c r="V32" i="1"/>
  <c r="V33" i="1"/>
  <c r="T25" i="7"/>
  <c r="V34" i="1"/>
  <c r="V35" i="1"/>
  <c r="V36" i="1"/>
  <c r="V37" i="1"/>
  <c r="V38" i="1"/>
  <c r="V39" i="1"/>
  <c r="V40" i="1"/>
  <c r="V41" i="1"/>
  <c r="V42" i="1"/>
  <c r="V43" i="1"/>
  <c r="V44" i="1"/>
  <c r="V45" i="1"/>
  <c r="V46" i="1"/>
  <c r="V47" i="1"/>
  <c r="V48" i="1"/>
  <c r="V49" i="1"/>
  <c r="T41" i="7"/>
  <c r="V50" i="1"/>
  <c r="V51" i="1"/>
  <c r="V52" i="1"/>
  <c r="V53" i="1"/>
  <c r="V54" i="1"/>
  <c r="V55" i="1"/>
  <c r="V56" i="1"/>
  <c r="V57" i="1"/>
  <c r="T49" i="7"/>
  <c r="V58" i="1"/>
  <c r="V59" i="1"/>
  <c r="V60" i="1"/>
  <c r="V61" i="1"/>
  <c r="V62" i="1"/>
  <c r="V63" i="1"/>
  <c r="V64" i="1"/>
  <c r="V65" i="1"/>
  <c r="V66" i="1"/>
  <c r="V67" i="1"/>
  <c r="V68" i="1"/>
  <c r="V69" i="1"/>
  <c r="V70" i="1"/>
  <c r="V71" i="1"/>
  <c r="V72" i="1"/>
  <c r="V73" i="1"/>
  <c r="T65" i="7"/>
  <c r="V74" i="1"/>
  <c r="V75" i="1"/>
  <c r="V76" i="1"/>
  <c r="V77" i="1"/>
  <c r="V78" i="1"/>
  <c r="V79" i="1"/>
  <c r="V80" i="1"/>
  <c r="V81" i="1"/>
  <c r="T73" i="7"/>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T113" i="7"/>
  <c r="V122" i="1"/>
  <c r="V123" i="1"/>
  <c r="V124" i="1"/>
  <c r="V125" i="1"/>
  <c r="V126" i="1"/>
  <c r="V127" i="1"/>
  <c r="V128" i="1"/>
  <c r="V129" i="1"/>
  <c r="T121" i="7"/>
  <c r="V130" i="1"/>
  <c r="V131" i="1"/>
  <c r="V132" i="1"/>
  <c r="V133" i="1"/>
  <c r="V134" i="1"/>
  <c r="V135" i="1"/>
  <c r="V136" i="1"/>
  <c r="V137" i="1"/>
  <c r="T129" i="7"/>
  <c r="V138" i="1"/>
  <c r="V139" i="1"/>
  <c r="V140" i="1"/>
  <c r="V141" i="1"/>
  <c r="V142" i="1"/>
  <c r="V143" i="1"/>
  <c r="V144" i="1"/>
  <c r="V145" i="1"/>
  <c r="T137" i="7"/>
  <c r="V146" i="1"/>
  <c r="V147" i="1"/>
  <c r="V148" i="1"/>
  <c r="V149" i="1"/>
  <c r="V150" i="1"/>
  <c r="V151" i="1"/>
  <c r="V152" i="1"/>
  <c r="V153" i="1"/>
  <c r="T145" i="7"/>
  <c r="V154" i="1"/>
  <c r="V155" i="1"/>
  <c r="V156" i="1"/>
  <c r="V157" i="1"/>
  <c r="V158" i="1"/>
  <c r="V159" i="1"/>
  <c r="V160" i="1"/>
  <c r="V161" i="1"/>
  <c r="T153" i="7"/>
  <c r="V162" i="1"/>
  <c r="V163" i="1"/>
  <c r="V164" i="1"/>
  <c r="V165" i="1"/>
  <c r="V166" i="1"/>
  <c r="V167" i="1"/>
  <c r="V168" i="1"/>
  <c r="V169" i="1"/>
  <c r="T161" i="7"/>
  <c r="V170" i="1"/>
  <c r="V171" i="1"/>
  <c r="V172" i="1"/>
  <c r="V173" i="1"/>
  <c r="V174" i="1"/>
  <c r="V175" i="1"/>
  <c r="V176" i="1"/>
  <c r="V177" i="1"/>
  <c r="T169" i="7"/>
  <c r="V178" i="1"/>
  <c r="V179" i="1"/>
  <c r="V180" i="1"/>
  <c r="V181" i="1"/>
  <c r="V182" i="1"/>
  <c r="V183" i="1"/>
  <c r="V184" i="1"/>
  <c r="V185" i="1"/>
  <c r="T177" i="7"/>
  <c r="V186" i="1"/>
  <c r="V187" i="1"/>
  <c r="V188" i="1"/>
  <c r="V189" i="1"/>
  <c r="V190" i="1"/>
  <c r="V191" i="1"/>
  <c r="V192" i="1"/>
  <c r="V193" i="1"/>
  <c r="T185" i="7"/>
  <c r="V194" i="1"/>
  <c r="V195" i="1"/>
  <c r="V196" i="1"/>
  <c r="V197" i="1"/>
  <c r="V198" i="1"/>
  <c r="V199" i="1"/>
  <c r="V200" i="1"/>
  <c r="V201" i="1"/>
  <c r="T193" i="7"/>
  <c r="V202" i="1"/>
  <c r="V203" i="1"/>
  <c r="V204" i="1"/>
  <c r="V205" i="1"/>
  <c r="V206" i="1"/>
  <c r="V207" i="1"/>
  <c r="V208" i="1"/>
  <c r="V209" i="1"/>
  <c r="T201" i="7"/>
  <c r="V210" i="1"/>
  <c r="V211" i="1"/>
  <c r="V212" i="1"/>
  <c r="V213" i="1"/>
  <c r="V214" i="1"/>
  <c r="V215" i="1"/>
  <c r="V216" i="1"/>
  <c r="V217" i="1"/>
  <c r="T209" i="7"/>
  <c r="V218" i="1"/>
  <c r="V219" i="1"/>
  <c r="V220" i="1"/>
  <c r="V221" i="1"/>
  <c r="V222" i="1"/>
  <c r="V223" i="1"/>
  <c r="V224" i="1"/>
  <c r="V225" i="1"/>
  <c r="T217" i="7"/>
  <c r="V226" i="1"/>
  <c r="V227" i="1"/>
  <c r="V228" i="1"/>
  <c r="V229" i="1"/>
  <c r="V230" i="1"/>
  <c r="V231" i="1"/>
  <c r="V232" i="1"/>
  <c r="V233" i="1"/>
  <c r="T225" i="7"/>
  <c r="V234" i="1"/>
  <c r="V235" i="1"/>
  <c r="V236" i="1"/>
  <c r="V237" i="1"/>
  <c r="V238" i="1"/>
  <c r="V239" i="1"/>
  <c r="V240" i="1"/>
  <c r="V241" i="1"/>
  <c r="T233" i="7"/>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C6" i="1"/>
  <c r="C1" i="7" s="1"/>
  <c r="W431" i="1"/>
  <c r="W10" i="1"/>
  <c r="AB11" i="1"/>
  <c r="Z3" i="7"/>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10" i="1"/>
  <c r="S4" i="7"/>
  <c r="AB13" i="1"/>
  <c r="Z5" i="7"/>
  <c r="S6" i="7"/>
  <c r="AB15" i="1"/>
  <c r="Z7" i="7"/>
  <c r="AB17" i="1"/>
  <c r="Z9" i="7"/>
  <c r="AB18" i="1"/>
  <c r="Z10" i="7"/>
  <c r="S11" i="7"/>
  <c r="S12" i="7"/>
  <c r="AB21" i="1"/>
  <c r="Z13" i="7"/>
  <c r="S14" i="7"/>
  <c r="AB23" i="1"/>
  <c r="Z15" i="7"/>
  <c r="S16" i="7"/>
  <c r="S17" i="7"/>
  <c r="S18" i="7"/>
  <c r="AB27" i="1"/>
  <c r="Z19" i="7"/>
  <c r="S20" i="7"/>
  <c r="AB29" i="1"/>
  <c r="Z21" i="7"/>
  <c r="S22" i="7"/>
  <c r="AB31" i="1"/>
  <c r="Z23" i="7"/>
  <c r="S24" i="7"/>
  <c r="AB33" i="1"/>
  <c r="Z25" i="7"/>
  <c r="S26" i="7"/>
  <c r="AB35" i="1"/>
  <c r="Z27" i="7"/>
  <c r="S28" i="7"/>
  <c r="AB37" i="1"/>
  <c r="Z29" i="7"/>
  <c r="S30" i="7"/>
  <c r="AB39" i="1"/>
  <c r="Z31" i="7"/>
  <c r="AB41" i="1"/>
  <c r="Z33" i="7"/>
  <c r="AB42" i="1"/>
  <c r="Z34" i="7"/>
  <c r="S35" i="7"/>
  <c r="AB44" i="1"/>
  <c r="Z36" i="7"/>
  <c r="AB45" i="1"/>
  <c r="Z37" i="7"/>
  <c r="S38" i="7"/>
  <c r="AB47" i="1"/>
  <c r="Z39" i="7"/>
  <c r="AB49" i="1"/>
  <c r="Z41" i="7"/>
  <c r="AB50" i="1"/>
  <c r="Z42" i="7"/>
  <c r="AB51" i="1"/>
  <c r="Z43" i="7"/>
  <c r="AB52" i="1"/>
  <c r="Z44" i="7"/>
  <c r="AB53" i="1"/>
  <c r="Z45" i="7"/>
  <c r="S46" i="7"/>
  <c r="AB55" i="1"/>
  <c r="Z47" i="7"/>
  <c r="AB56" i="1"/>
  <c r="Z48" i="7"/>
  <c r="AB57" i="1"/>
  <c r="Z49" i="7"/>
  <c r="AB58" i="1"/>
  <c r="Z50" i="7"/>
  <c r="AB59" i="1"/>
  <c r="Z51" i="7"/>
  <c r="AB60" i="1"/>
  <c r="Z52" i="7"/>
  <c r="AB61" i="1"/>
  <c r="Z53" i="7"/>
  <c r="S54" i="7"/>
  <c r="AB63" i="1"/>
  <c r="Z55" i="7"/>
  <c r="AB65" i="1"/>
  <c r="Z57" i="7"/>
  <c r="AB66" i="1"/>
  <c r="Z58" i="7"/>
  <c r="AB67" i="1"/>
  <c r="Z59" i="7"/>
  <c r="AB68" i="1"/>
  <c r="Z60" i="7"/>
  <c r="AB69" i="1"/>
  <c r="Z61" i="7"/>
  <c r="S62" i="7"/>
  <c r="AB71" i="1"/>
  <c r="Z63" i="7"/>
  <c r="AB72" i="1"/>
  <c r="Z64" i="7"/>
  <c r="AB73" i="1"/>
  <c r="Z65" i="7"/>
  <c r="S66" i="7"/>
  <c r="S67" i="7"/>
  <c r="S68" i="7"/>
  <c r="AB77" i="1"/>
  <c r="Z69" i="7"/>
  <c r="S70" i="7"/>
  <c r="AB79" i="1"/>
  <c r="Z71" i="7"/>
  <c r="AB80" i="1"/>
  <c r="Z72" i="7"/>
  <c r="AB81" i="1"/>
  <c r="Z73" i="7"/>
  <c r="S74" i="7"/>
  <c r="AB83" i="1"/>
  <c r="Z75" i="7"/>
  <c r="S76" i="7"/>
  <c r="AB85" i="1"/>
  <c r="Z77" i="7"/>
  <c r="S78" i="7"/>
  <c r="AB87" i="1"/>
  <c r="Z79" i="7"/>
  <c r="S81" i="7"/>
  <c r="AB90" i="1"/>
  <c r="Z82" i="7"/>
  <c r="AB91" i="1"/>
  <c r="Z83" i="7"/>
  <c r="S84" i="7"/>
  <c r="AB93" i="1"/>
  <c r="Z85" i="7"/>
  <c r="S86" i="7"/>
  <c r="AB95" i="1"/>
  <c r="Z87" i="7"/>
  <c r="AB96" i="1"/>
  <c r="Z88" i="7"/>
  <c r="AB97" i="1"/>
  <c r="Z89" i="7"/>
  <c r="AB98" i="1"/>
  <c r="Z90" i="7"/>
  <c r="AB99" i="1"/>
  <c r="Z91" i="7"/>
  <c r="S92" i="7"/>
  <c r="AB101" i="1"/>
  <c r="Z93" i="7"/>
  <c r="S94" i="7"/>
  <c r="AB103" i="1"/>
  <c r="Z95" i="7"/>
  <c r="S96" i="7"/>
  <c r="AB105" i="1"/>
  <c r="Z97" i="7"/>
  <c r="AB106" i="1"/>
  <c r="Z98" i="7"/>
  <c r="AB107" i="1"/>
  <c r="Z99" i="7"/>
  <c r="AB108" i="1"/>
  <c r="Z100" i="7"/>
  <c r="AB109" i="1"/>
  <c r="Z101" i="7"/>
  <c r="S102" i="7"/>
  <c r="S103" i="7"/>
  <c r="AB112" i="1"/>
  <c r="Z104" i="7"/>
  <c r="AB113" i="1"/>
  <c r="Z105" i="7"/>
  <c r="AB114" i="1"/>
  <c r="Z106" i="7"/>
  <c r="S107" i="7"/>
  <c r="AB116" i="1"/>
  <c r="Z108" i="7"/>
  <c r="AB117" i="1"/>
  <c r="Z109" i="7"/>
  <c r="S110" i="7"/>
  <c r="S111" i="7"/>
  <c r="S113" i="7"/>
  <c r="AB122" i="1"/>
  <c r="Z114" i="7"/>
  <c r="S115" i="7"/>
  <c r="AB124" i="1"/>
  <c r="Z116" i="7"/>
  <c r="AB125" i="1"/>
  <c r="Z117" i="7"/>
  <c r="S118" i="7"/>
  <c r="AB127" i="1"/>
  <c r="Z119" i="7"/>
  <c r="AB128" i="1"/>
  <c r="Z120" i="7"/>
  <c r="AB129" i="1"/>
  <c r="Z121" i="7"/>
  <c r="AB130" i="1"/>
  <c r="Z122" i="7"/>
  <c r="AB131" i="1"/>
  <c r="Z123" i="7"/>
  <c r="AB132" i="1"/>
  <c r="Z124" i="7"/>
  <c r="S125" i="7"/>
  <c r="AB134" i="1"/>
  <c r="Z126" i="7"/>
  <c r="AB135" i="1"/>
  <c r="Z127" i="7"/>
  <c r="AB136" i="1"/>
  <c r="Z128" i="7"/>
  <c r="AB137" i="1"/>
  <c r="Z129" i="7"/>
  <c r="AB138" i="1"/>
  <c r="Z130" i="7"/>
  <c r="AB139" i="1"/>
  <c r="Z131" i="7"/>
  <c r="AB141" i="1"/>
  <c r="Z133" i="7"/>
  <c r="AB142" i="1"/>
  <c r="Z134" i="7"/>
  <c r="AB143" i="1"/>
  <c r="Z135" i="7"/>
  <c r="AB144" i="1"/>
  <c r="Z136" i="7"/>
  <c r="AB145" i="1"/>
  <c r="Z137" i="7"/>
  <c r="AB147" i="1"/>
  <c r="Z139" i="7"/>
  <c r="S141" i="7"/>
  <c r="AB150" i="1"/>
  <c r="Z142" i="7"/>
  <c r="AB151" i="1"/>
  <c r="Z143" i="7"/>
  <c r="AB152" i="1"/>
  <c r="Z144" i="7"/>
  <c r="AB153" i="1"/>
  <c r="Z145" i="7"/>
  <c r="AB155" i="1"/>
  <c r="Z147" i="7"/>
  <c r="S149" i="7"/>
  <c r="AB158" i="1"/>
  <c r="Z150" i="7"/>
  <c r="AB159" i="1"/>
  <c r="Z151" i="7"/>
  <c r="AB160" i="1"/>
  <c r="Z152" i="7"/>
  <c r="S153" i="7"/>
  <c r="AB163" i="1"/>
  <c r="Z155" i="7"/>
  <c r="AB165" i="1"/>
  <c r="Z157" i="7"/>
  <c r="AB166" i="1"/>
  <c r="Z158" i="7"/>
  <c r="AB167" i="1"/>
  <c r="Z159" i="7"/>
  <c r="AB168" i="1"/>
  <c r="Z160" i="7"/>
  <c r="AB169" i="1"/>
  <c r="Z161" i="7"/>
  <c r="AB171" i="1"/>
  <c r="Z163" i="7"/>
  <c r="AB173" i="1"/>
  <c r="Z165" i="7"/>
  <c r="AB174" i="1"/>
  <c r="Z166" i="7"/>
  <c r="AB175" i="1"/>
  <c r="Z167" i="7"/>
  <c r="S168" i="7"/>
  <c r="AB177" i="1"/>
  <c r="Z169" i="7"/>
  <c r="AB179" i="1"/>
  <c r="Z171" i="7"/>
  <c r="S173" i="7"/>
  <c r="AB182" i="1"/>
  <c r="Z174" i="7"/>
  <c r="AB183" i="1"/>
  <c r="Z175" i="7"/>
  <c r="S176" i="7"/>
  <c r="S177" i="7"/>
  <c r="AB187" i="1"/>
  <c r="Z179" i="7"/>
  <c r="AB189" i="1"/>
  <c r="Z181" i="7"/>
  <c r="AB190" i="1"/>
  <c r="Z182" i="7"/>
  <c r="AB191" i="1"/>
  <c r="Z183" i="7"/>
  <c r="AB192" i="1"/>
  <c r="Z184" i="7"/>
  <c r="S185" i="7"/>
  <c r="AB195" i="1"/>
  <c r="Z187" i="7"/>
  <c r="S189" i="7"/>
  <c r="AB198" i="1"/>
  <c r="Z190" i="7"/>
  <c r="AB199" i="1"/>
  <c r="Z191" i="7"/>
  <c r="AB200" i="1"/>
  <c r="Z192" i="7"/>
  <c r="AB201" i="1"/>
  <c r="Z193" i="7"/>
  <c r="AB203" i="1"/>
  <c r="Z195" i="7"/>
  <c r="AB205" i="1"/>
  <c r="Z197" i="7"/>
  <c r="AB206" i="1"/>
  <c r="Z198" i="7"/>
  <c r="AB207" i="1"/>
  <c r="Z199" i="7"/>
  <c r="AB208" i="1"/>
  <c r="Z200" i="7"/>
  <c r="AB209" i="1"/>
  <c r="Z201" i="7"/>
  <c r="AB211" i="1"/>
  <c r="Z203" i="7"/>
  <c r="S205" i="7"/>
  <c r="AB214" i="1"/>
  <c r="Z206" i="7"/>
  <c r="AB215" i="1"/>
  <c r="Z207" i="7"/>
  <c r="AB216" i="1"/>
  <c r="Z208" i="7"/>
  <c r="S209" i="7"/>
  <c r="AB219" i="1"/>
  <c r="Z211" i="7"/>
  <c r="AB221" i="1"/>
  <c r="Z213" i="7"/>
  <c r="AB222" i="1"/>
  <c r="Z214" i="7"/>
  <c r="AB223" i="1"/>
  <c r="Z215" i="7"/>
  <c r="AB224" i="1"/>
  <c r="Z216" i="7"/>
  <c r="AB225" i="1"/>
  <c r="Z217" i="7"/>
  <c r="AB227" i="1"/>
  <c r="Z219" i="7"/>
  <c r="S221" i="7"/>
  <c r="AB230" i="1"/>
  <c r="Z222" i="7"/>
  <c r="AB231" i="1"/>
  <c r="Z223" i="7"/>
  <c r="AB232" i="1"/>
  <c r="Z224" i="7"/>
  <c r="S225" i="7"/>
  <c r="AB235" i="1"/>
  <c r="Z227" i="7"/>
  <c r="AB237" i="1"/>
  <c r="Z229" i="7"/>
  <c r="AB238" i="1"/>
  <c r="Z230" i="7"/>
  <c r="AB239" i="1"/>
  <c r="Z231" i="7"/>
  <c r="AB240" i="1"/>
  <c r="Z232" i="7"/>
  <c r="AB241" i="1"/>
  <c r="Z233" i="7"/>
  <c r="AB243" i="1"/>
  <c r="Z235" i="7"/>
  <c r="S237" i="7"/>
  <c r="AB246" i="1"/>
  <c r="Z238" i="7"/>
  <c r="AB247" i="1"/>
  <c r="Z239" i="7"/>
  <c r="AB248" i="1"/>
  <c r="Z240" i="7"/>
  <c r="AB249" i="1"/>
  <c r="Z241" i="7"/>
  <c r="AB251" i="1"/>
  <c r="Z243" i="7"/>
  <c r="S245" i="7"/>
  <c r="AB254" i="1"/>
  <c r="Z246" i="7"/>
  <c r="AB255" i="1"/>
  <c r="Z247" i="7"/>
  <c r="AB256" i="1"/>
  <c r="Z248" i="7"/>
  <c r="S249" i="7"/>
  <c r="AB259" i="1"/>
  <c r="Z251" i="7"/>
  <c r="AB261" i="1"/>
  <c r="Z253" i="7"/>
  <c r="AB262" i="1"/>
  <c r="Z254" i="7"/>
  <c r="AB263" i="1"/>
  <c r="Z255" i="7"/>
  <c r="AB264" i="1"/>
  <c r="Z256" i="7"/>
  <c r="S257" i="7"/>
  <c r="AB267" i="1"/>
  <c r="Z259" i="7"/>
  <c r="AB269" i="1"/>
  <c r="Z261" i="7"/>
  <c r="AB270" i="1"/>
  <c r="Z262" i="7"/>
  <c r="AB271" i="1"/>
  <c r="Z263" i="7"/>
  <c r="AB272" i="1"/>
  <c r="Z264" i="7"/>
  <c r="AB273" i="1"/>
  <c r="Z265" i="7"/>
  <c r="AB275" i="1"/>
  <c r="Z267" i="7"/>
  <c r="AB277" i="1"/>
  <c r="Z269" i="7"/>
  <c r="AB278" i="1"/>
  <c r="Z270" i="7"/>
  <c r="AB279" i="1"/>
  <c r="Z271" i="7"/>
  <c r="AB280" i="1"/>
  <c r="Z272" i="7"/>
  <c r="AB281" i="1"/>
  <c r="Z273" i="7"/>
  <c r="AB283" i="1"/>
  <c r="Z275" i="7"/>
  <c r="AB285" i="1"/>
  <c r="Z277" i="7"/>
  <c r="AB286" i="1"/>
  <c r="Z278" i="7"/>
  <c r="AB287" i="1"/>
  <c r="Z279" i="7"/>
  <c r="AB288" i="1"/>
  <c r="Z280" i="7"/>
  <c r="AB289" i="1"/>
  <c r="Z281" i="7"/>
  <c r="AB291" i="1"/>
  <c r="Z283" i="7"/>
  <c r="S285" i="7"/>
  <c r="AB294" i="1"/>
  <c r="Z286" i="7"/>
  <c r="AB295" i="1"/>
  <c r="Z287" i="7"/>
  <c r="AB296" i="1"/>
  <c r="Z288" i="7"/>
  <c r="S289" i="7"/>
  <c r="AB299" i="1"/>
  <c r="Z291" i="7"/>
  <c r="AB301" i="1"/>
  <c r="Z293" i="7"/>
  <c r="AB302" i="1"/>
  <c r="Z294" i="7"/>
  <c r="AB303" i="1"/>
  <c r="Z295" i="7"/>
  <c r="AB304" i="1"/>
  <c r="Z296" i="7"/>
  <c r="S297" i="7"/>
  <c r="AB307" i="1"/>
  <c r="Z299" i="7"/>
  <c r="S301" i="7"/>
  <c r="AB310" i="1"/>
  <c r="Z302" i="7"/>
  <c r="AB311" i="1"/>
  <c r="Z303" i="7"/>
  <c r="AB312" i="1"/>
  <c r="Z304" i="7"/>
  <c r="AB313" i="1"/>
  <c r="Z305" i="7"/>
  <c r="AB315" i="1"/>
  <c r="Z307" i="7"/>
  <c r="S309" i="7"/>
  <c r="AB318" i="1"/>
  <c r="Z310" i="7"/>
  <c r="AB319" i="1"/>
  <c r="Z311" i="7"/>
  <c r="AB320" i="1"/>
  <c r="Z312" i="7"/>
  <c r="AB321" i="1"/>
  <c r="Z313" i="7"/>
  <c r="AB323" i="1"/>
  <c r="Z315" i="7"/>
  <c r="AB325" i="1"/>
  <c r="Z317" i="7"/>
  <c r="AB326" i="1"/>
  <c r="Z318" i="7"/>
  <c r="AB327" i="1"/>
  <c r="Z319" i="7"/>
  <c r="AB328" i="1"/>
  <c r="Z320" i="7"/>
  <c r="AB329" i="1"/>
  <c r="Z321" i="7"/>
  <c r="AB331" i="1"/>
  <c r="Z323" i="7"/>
  <c r="AB333" i="1"/>
  <c r="Z325" i="7"/>
  <c r="AB334" i="1"/>
  <c r="Z326" i="7"/>
  <c r="AB335" i="1"/>
  <c r="Z327" i="7"/>
  <c r="AB336" i="1"/>
  <c r="Z328" i="7"/>
  <c r="AB337" i="1"/>
  <c r="Z329" i="7"/>
  <c r="AB339" i="1"/>
  <c r="Z331" i="7"/>
  <c r="AB341" i="1"/>
  <c r="Z333" i="7"/>
  <c r="AB342" i="1"/>
  <c r="Z334" i="7"/>
  <c r="AB343" i="1"/>
  <c r="Z335" i="7"/>
  <c r="AB344" i="1"/>
  <c r="Z336" i="7"/>
  <c r="S337" i="7"/>
  <c r="AB347" i="1"/>
  <c r="Z339" i="7"/>
  <c r="AB349" i="1"/>
  <c r="Z341" i="7"/>
  <c r="AB350" i="1"/>
  <c r="Z342" i="7"/>
  <c r="AB351" i="1"/>
  <c r="Z343" i="7"/>
  <c r="AB352" i="1"/>
  <c r="Z344" i="7"/>
  <c r="S345" i="7"/>
  <c r="AB355" i="1"/>
  <c r="Z347" i="7"/>
  <c r="AB357" i="1"/>
  <c r="Z349" i="7"/>
  <c r="AB358" i="1"/>
  <c r="Z350" i="7"/>
  <c r="AB359" i="1"/>
  <c r="Z351" i="7"/>
  <c r="AB360" i="1"/>
  <c r="Z352" i="7"/>
  <c r="S353" i="7"/>
  <c r="AB363" i="1"/>
  <c r="Z355" i="7"/>
  <c r="AB365" i="1"/>
  <c r="Z357" i="7"/>
  <c r="AB366" i="1"/>
  <c r="Z358" i="7"/>
  <c r="AB367" i="1"/>
  <c r="Z359" i="7"/>
  <c r="AB368" i="1"/>
  <c r="Z360" i="7"/>
  <c r="AB369" i="1"/>
  <c r="Z361" i="7"/>
  <c r="AB371" i="1"/>
  <c r="Z363" i="7"/>
  <c r="S365" i="7"/>
  <c r="AB374" i="1"/>
  <c r="Z366" i="7"/>
  <c r="AB375" i="1"/>
  <c r="Z367" i="7"/>
  <c r="AB376" i="1"/>
  <c r="Z368" i="7"/>
  <c r="S369" i="7"/>
  <c r="AB379" i="1"/>
  <c r="Z371" i="7"/>
  <c r="S373" i="7"/>
  <c r="AB382" i="1"/>
  <c r="Z374" i="7"/>
  <c r="AB383" i="1"/>
  <c r="Z375" i="7"/>
  <c r="AB384" i="1"/>
  <c r="Z376" i="7"/>
  <c r="AB385" i="1"/>
  <c r="Z377" i="7"/>
  <c r="AB387" i="1"/>
  <c r="Z379" i="7"/>
  <c r="AB389" i="1"/>
  <c r="Z381" i="7"/>
  <c r="AB390" i="1"/>
  <c r="Z382" i="7"/>
  <c r="AB391" i="1"/>
  <c r="Z383" i="7"/>
  <c r="AB392" i="1"/>
  <c r="Z384" i="7"/>
  <c r="S385" i="7"/>
  <c r="AB395" i="1"/>
  <c r="Z387" i="7"/>
  <c r="AB397" i="1"/>
  <c r="Z389" i="7"/>
  <c r="AB398" i="1"/>
  <c r="Z390" i="7"/>
  <c r="AB399" i="1"/>
  <c r="Z391" i="7"/>
  <c r="AB400" i="1"/>
  <c r="Z392" i="7"/>
  <c r="AB401" i="1"/>
  <c r="Z393" i="7"/>
  <c r="AB403" i="1"/>
  <c r="Z395" i="7"/>
  <c r="AB405" i="1"/>
  <c r="Z397" i="7"/>
  <c r="AB406" i="1"/>
  <c r="Z398" i="7"/>
  <c r="AB407" i="1"/>
  <c r="Z399" i="7"/>
  <c r="AB408" i="1"/>
  <c r="Z400" i="7"/>
  <c r="S401" i="7"/>
  <c r="AB411" i="1"/>
  <c r="Z403" i="7"/>
  <c r="AB413" i="1"/>
  <c r="Z405" i="7"/>
  <c r="AB414" i="1"/>
  <c r="Z406" i="7"/>
  <c r="AB415" i="1"/>
  <c r="Z407" i="7"/>
  <c r="AB416" i="1"/>
  <c r="Z408" i="7"/>
  <c r="AB417" i="1"/>
  <c r="Z409" i="7"/>
  <c r="AB419" i="1"/>
  <c r="Z411" i="7"/>
  <c r="S413" i="7"/>
  <c r="AB422" i="1"/>
  <c r="Z414" i="7"/>
  <c r="AB423" i="1"/>
  <c r="Z415" i="7"/>
  <c r="S416" i="7"/>
  <c r="AB425" i="1"/>
  <c r="Z417" i="7"/>
  <c r="AB427" i="1"/>
  <c r="Z419" i="7"/>
  <c r="AB429" i="1"/>
  <c r="Z421" i="7"/>
  <c r="AB430" i="1"/>
  <c r="Z422" i="7"/>
  <c r="AB431" i="1"/>
  <c r="Z423" i="7"/>
  <c r="S424" i="7"/>
  <c r="AB433" i="1"/>
  <c r="Z425" i="7"/>
  <c r="S426" i="7"/>
  <c r="AB435" i="1"/>
  <c r="Z427" i="7"/>
  <c r="S429" i="7"/>
  <c r="AB438" i="1"/>
  <c r="Z430" i="7"/>
  <c r="AB439" i="1"/>
  <c r="Z431" i="7"/>
  <c r="AB440" i="1"/>
  <c r="Z432" i="7"/>
  <c r="AB441" i="1"/>
  <c r="Z433" i="7"/>
  <c r="S434" i="7"/>
  <c r="AB443" i="1"/>
  <c r="Z435" i="7"/>
  <c r="AB445" i="1"/>
  <c r="Z437" i="7"/>
  <c r="AB446" i="1"/>
  <c r="Z438" i="7"/>
  <c r="AB447" i="1"/>
  <c r="Z439" i="7"/>
  <c r="AB448" i="1"/>
  <c r="Z440" i="7"/>
  <c r="AB449" i="1"/>
  <c r="Z441" i="7"/>
  <c r="S442" i="7"/>
  <c r="AB451" i="1"/>
  <c r="Z443" i="7"/>
  <c r="AB453" i="1"/>
  <c r="Z445" i="7"/>
  <c r="AB454" i="1"/>
  <c r="Z446" i="7"/>
  <c r="AB455" i="1"/>
  <c r="Z447" i="7"/>
  <c r="AB456" i="1"/>
  <c r="Z448" i="7"/>
  <c r="S449" i="7"/>
  <c r="S450" i="7"/>
  <c r="AB459" i="1"/>
  <c r="Z451" i="7"/>
  <c r="AB461" i="1"/>
  <c r="Z453" i="7"/>
  <c r="S454" i="7"/>
  <c r="AB463" i="1"/>
  <c r="Z455" i="7"/>
  <c r="AB464" i="1"/>
  <c r="Z456" i="7"/>
  <c r="AB465" i="1"/>
  <c r="Z457" i="7"/>
  <c r="S458" i="7"/>
  <c r="AB467" i="1"/>
  <c r="Z459" i="7"/>
  <c r="AB469" i="1"/>
  <c r="Z461" i="7"/>
  <c r="AB470" i="1"/>
  <c r="Z462" i="7"/>
  <c r="AB471" i="1"/>
  <c r="Z463" i="7"/>
  <c r="AB472" i="1"/>
  <c r="Z464" i="7"/>
  <c r="S465" i="7"/>
  <c r="S466" i="7"/>
  <c r="AB475" i="1"/>
  <c r="Z467" i="7"/>
  <c r="AB476" i="1"/>
  <c r="Z468" i="7"/>
  <c r="AB477" i="1"/>
  <c r="Z469" i="7"/>
  <c r="AB478" i="1"/>
  <c r="Z470" i="7"/>
  <c r="AB479" i="1"/>
  <c r="Z471" i="7"/>
  <c r="S472" i="7"/>
  <c r="S473" i="7"/>
  <c r="AB482" i="1"/>
  <c r="Z474" i="7"/>
  <c r="AB483" i="1"/>
  <c r="Z475" i="7"/>
  <c r="AB484" i="1"/>
  <c r="Z476" i="7"/>
  <c r="S477" i="7"/>
  <c r="AB486" i="1"/>
  <c r="Z478" i="7"/>
  <c r="AB487" i="1"/>
  <c r="Z479" i="7"/>
  <c r="AB488" i="1"/>
  <c r="Z480" i="7"/>
  <c r="AB489" i="1"/>
  <c r="Z481" i="7"/>
  <c r="S482" i="7"/>
  <c r="AB491" i="1"/>
  <c r="Z483" i="7"/>
  <c r="AB492" i="1"/>
  <c r="Z484" i="7"/>
  <c r="AB493" i="1"/>
  <c r="Z485" i="7"/>
  <c r="AB494" i="1"/>
  <c r="Z486" i="7"/>
  <c r="AB495" i="1"/>
  <c r="Z487" i="7"/>
  <c r="AB496" i="1"/>
  <c r="Z488" i="7"/>
  <c r="S489" i="7"/>
  <c r="AB498" i="1"/>
  <c r="Z490" i="7"/>
  <c r="AB499" i="1"/>
  <c r="Z491" i="7"/>
  <c r="AB500" i="1"/>
  <c r="Z492" i="7"/>
  <c r="S493" i="7"/>
  <c r="AB502" i="1"/>
  <c r="Z494" i="7"/>
  <c r="AB503" i="1"/>
  <c r="Z495" i="7"/>
  <c r="AB504" i="1"/>
  <c r="Z496" i="7"/>
  <c r="S497" i="7"/>
  <c r="S498" i="7"/>
  <c r="AB507" i="1"/>
  <c r="Z499" i="7"/>
  <c r="AB508" i="1"/>
  <c r="Z500" i="7"/>
  <c r="S501" i="7"/>
  <c r="AB10" i="1"/>
  <c r="Z2" i="7"/>
  <c r="A501" i="7"/>
  <c r="B501" i="7"/>
  <c r="C501" i="7"/>
  <c r="D501" i="7"/>
  <c r="F501" i="7"/>
  <c r="G501" i="7"/>
  <c r="H501" i="7"/>
  <c r="J501" i="7"/>
  <c r="K501" i="7"/>
  <c r="L501" i="7"/>
  <c r="M501" i="7"/>
  <c r="N501" i="7"/>
  <c r="P501" i="7"/>
  <c r="Q501" i="7"/>
  <c r="R501" i="7"/>
  <c r="T501" i="7"/>
  <c r="AA501" i="7"/>
  <c r="AC501" i="7"/>
  <c r="AD501" i="7"/>
  <c r="AE501" i="7"/>
  <c r="AF501" i="7"/>
  <c r="AG501" i="7"/>
  <c r="AH501" i="7"/>
  <c r="AI501" i="7"/>
  <c r="AJ501" i="7"/>
  <c r="A502" i="7"/>
  <c r="B502" i="7"/>
  <c r="C502" i="7"/>
  <c r="D502" i="7"/>
  <c r="E502" i="7"/>
  <c r="F502" i="7"/>
  <c r="G502" i="7"/>
  <c r="H502" i="7"/>
  <c r="I502" i="7"/>
  <c r="J502" i="7"/>
  <c r="K502" i="7"/>
  <c r="L502" i="7"/>
  <c r="M502" i="7"/>
  <c r="N502" i="7"/>
  <c r="P502" i="7"/>
  <c r="Q502" i="7"/>
  <c r="R502" i="7"/>
  <c r="S502" i="7"/>
  <c r="T502" i="7"/>
  <c r="U502" i="7"/>
  <c r="W502" i="7"/>
  <c r="X502" i="7"/>
  <c r="Y502" i="7"/>
  <c r="Z502" i="7"/>
  <c r="AA502" i="7"/>
  <c r="AB502" i="7"/>
  <c r="AC502" i="7"/>
  <c r="AD502" i="7"/>
  <c r="AE502" i="7"/>
  <c r="AF502" i="7"/>
  <c r="AG502" i="7"/>
  <c r="AH502" i="7"/>
  <c r="AI502" i="7"/>
  <c r="AJ502" i="7"/>
  <c r="A503" i="7"/>
  <c r="B503" i="7"/>
  <c r="C503" i="7"/>
  <c r="D503" i="7"/>
  <c r="E503" i="7"/>
  <c r="F503" i="7"/>
  <c r="G503" i="7"/>
  <c r="H503" i="7"/>
  <c r="I503" i="7"/>
  <c r="J503" i="7"/>
  <c r="K503" i="7"/>
  <c r="L503" i="7"/>
  <c r="M503" i="7"/>
  <c r="N503" i="7"/>
  <c r="P503" i="7"/>
  <c r="Q503" i="7"/>
  <c r="R503" i="7"/>
  <c r="S503" i="7"/>
  <c r="T503" i="7"/>
  <c r="U503" i="7"/>
  <c r="W503" i="7"/>
  <c r="X503" i="7"/>
  <c r="Y503" i="7"/>
  <c r="Z503" i="7"/>
  <c r="AA503" i="7"/>
  <c r="AB503" i="7"/>
  <c r="AC503" i="7"/>
  <c r="AD503" i="7"/>
  <c r="AE503" i="7"/>
  <c r="AF503" i="7"/>
  <c r="AG503" i="7"/>
  <c r="AH503" i="7"/>
  <c r="AI503" i="7"/>
  <c r="AJ503" i="7"/>
  <c r="A504" i="7"/>
  <c r="B504" i="7"/>
  <c r="C504" i="7"/>
  <c r="D504" i="7"/>
  <c r="E504" i="7"/>
  <c r="F504" i="7"/>
  <c r="G504" i="7"/>
  <c r="H504" i="7"/>
  <c r="I504" i="7"/>
  <c r="J504" i="7"/>
  <c r="K504" i="7"/>
  <c r="L504" i="7"/>
  <c r="M504" i="7"/>
  <c r="N504" i="7"/>
  <c r="P504" i="7"/>
  <c r="Q504" i="7"/>
  <c r="R504" i="7"/>
  <c r="S504" i="7"/>
  <c r="T504" i="7"/>
  <c r="U504" i="7"/>
  <c r="W504" i="7"/>
  <c r="X504" i="7"/>
  <c r="Y504" i="7"/>
  <c r="Z504" i="7"/>
  <c r="AA504" i="7"/>
  <c r="AB504" i="7"/>
  <c r="AC504" i="7"/>
  <c r="AD504" i="7"/>
  <c r="AE504" i="7"/>
  <c r="AF504" i="7"/>
  <c r="AG504" i="7"/>
  <c r="AH504" i="7"/>
  <c r="AI504" i="7"/>
  <c r="AJ504" i="7"/>
  <c r="A505" i="7"/>
  <c r="B505" i="7"/>
  <c r="C505" i="7"/>
  <c r="D505" i="7"/>
  <c r="E505" i="7"/>
  <c r="F505" i="7"/>
  <c r="G505" i="7"/>
  <c r="H505" i="7"/>
  <c r="I505" i="7"/>
  <c r="J505" i="7"/>
  <c r="K505" i="7"/>
  <c r="L505" i="7"/>
  <c r="M505" i="7"/>
  <c r="N505" i="7"/>
  <c r="P505" i="7"/>
  <c r="Q505" i="7"/>
  <c r="R505" i="7"/>
  <c r="S505" i="7"/>
  <c r="T505" i="7"/>
  <c r="U505" i="7"/>
  <c r="W505" i="7"/>
  <c r="X505" i="7"/>
  <c r="Y505" i="7"/>
  <c r="Z505" i="7"/>
  <c r="AA505" i="7"/>
  <c r="AB505" i="7"/>
  <c r="AC505" i="7"/>
  <c r="AD505" i="7"/>
  <c r="AE505" i="7"/>
  <c r="AF505" i="7"/>
  <c r="AG505" i="7"/>
  <c r="AH505" i="7"/>
  <c r="AI505" i="7"/>
  <c r="AJ505" i="7"/>
  <c r="A506" i="7"/>
  <c r="B506" i="7"/>
  <c r="C506" i="7"/>
  <c r="D506" i="7"/>
  <c r="E506" i="7"/>
  <c r="F506" i="7"/>
  <c r="G506" i="7"/>
  <c r="H506" i="7"/>
  <c r="I506" i="7"/>
  <c r="J506" i="7"/>
  <c r="K506" i="7"/>
  <c r="L506" i="7"/>
  <c r="M506" i="7"/>
  <c r="N506" i="7"/>
  <c r="P506" i="7"/>
  <c r="Q506" i="7"/>
  <c r="R506" i="7"/>
  <c r="S506" i="7"/>
  <c r="T506" i="7"/>
  <c r="U506" i="7"/>
  <c r="W506" i="7"/>
  <c r="X506" i="7"/>
  <c r="Y506" i="7"/>
  <c r="Z506" i="7"/>
  <c r="AA506" i="7"/>
  <c r="AB506" i="7"/>
  <c r="AC506" i="7"/>
  <c r="AD506" i="7"/>
  <c r="AE506" i="7"/>
  <c r="AF506" i="7"/>
  <c r="AG506" i="7"/>
  <c r="AH506" i="7"/>
  <c r="AI506" i="7"/>
  <c r="AJ506" i="7"/>
  <c r="A507" i="7"/>
  <c r="B507" i="7"/>
  <c r="C507" i="7"/>
  <c r="D507" i="7"/>
  <c r="E507" i="7"/>
  <c r="F507" i="7"/>
  <c r="G507" i="7"/>
  <c r="H507" i="7"/>
  <c r="I507" i="7"/>
  <c r="J507" i="7"/>
  <c r="K507" i="7"/>
  <c r="L507" i="7"/>
  <c r="M507" i="7"/>
  <c r="N507" i="7"/>
  <c r="P507" i="7"/>
  <c r="Q507" i="7"/>
  <c r="R507" i="7"/>
  <c r="S507" i="7"/>
  <c r="T507" i="7"/>
  <c r="U507" i="7"/>
  <c r="W507" i="7"/>
  <c r="X507" i="7"/>
  <c r="Y507" i="7"/>
  <c r="Z507" i="7"/>
  <c r="AA507" i="7"/>
  <c r="AB507" i="7"/>
  <c r="AC507" i="7"/>
  <c r="AD507" i="7"/>
  <c r="AE507" i="7"/>
  <c r="AF507" i="7"/>
  <c r="AG507" i="7"/>
  <c r="AH507" i="7"/>
  <c r="AI507" i="7"/>
  <c r="AJ507" i="7"/>
  <c r="A508" i="7"/>
  <c r="B508" i="7"/>
  <c r="C508" i="7"/>
  <c r="D508" i="7"/>
  <c r="E508" i="7"/>
  <c r="F508" i="7"/>
  <c r="G508" i="7"/>
  <c r="H508" i="7"/>
  <c r="I508" i="7"/>
  <c r="J508" i="7"/>
  <c r="K508" i="7"/>
  <c r="L508" i="7"/>
  <c r="M508" i="7"/>
  <c r="N508" i="7"/>
  <c r="P508" i="7"/>
  <c r="Q508" i="7"/>
  <c r="R508" i="7"/>
  <c r="S508" i="7"/>
  <c r="T508" i="7"/>
  <c r="U508" i="7"/>
  <c r="W508" i="7"/>
  <c r="X508" i="7"/>
  <c r="Y508" i="7"/>
  <c r="Z508" i="7"/>
  <c r="AA508" i="7"/>
  <c r="AB508" i="7"/>
  <c r="AC508" i="7"/>
  <c r="AD508" i="7"/>
  <c r="AE508" i="7"/>
  <c r="AF508" i="7"/>
  <c r="AG508" i="7"/>
  <c r="AH508" i="7"/>
  <c r="AI508" i="7"/>
  <c r="AJ508" i="7"/>
  <c r="A509" i="7"/>
  <c r="B509" i="7"/>
  <c r="C509" i="7"/>
  <c r="D509" i="7"/>
  <c r="E509" i="7"/>
  <c r="F509" i="7"/>
  <c r="G509" i="7"/>
  <c r="H509" i="7"/>
  <c r="I509" i="7"/>
  <c r="J509" i="7"/>
  <c r="K509" i="7"/>
  <c r="L509" i="7"/>
  <c r="M509" i="7"/>
  <c r="N509" i="7"/>
  <c r="P509" i="7"/>
  <c r="Q509" i="7"/>
  <c r="R509" i="7"/>
  <c r="S509" i="7"/>
  <c r="T509" i="7"/>
  <c r="U509" i="7"/>
  <c r="W509" i="7"/>
  <c r="X509" i="7"/>
  <c r="Y509" i="7"/>
  <c r="Z509" i="7"/>
  <c r="AA509" i="7"/>
  <c r="AB509" i="7"/>
  <c r="AC509" i="7"/>
  <c r="AD509" i="7"/>
  <c r="AE509" i="7"/>
  <c r="AF509" i="7"/>
  <c r="AG509" i="7"/>
  <c r="AH509" i="7"/>
  <c r="AI509" i="7"/>
  <c r="AJ509" i="7"/>
  <c r="A510" i="7"/>
  <c r="B510" i="7"/>
  <c r="C510" i="7"/>
  <c r="D510" i="7"/>
  <c r="E510" i="7"/>
  <c r="F510" i="7"/>
  <c r="G510" i="7"/>
  <c r="H510" i="7"/>
  <c r="I510" i="7"/>
  <c r="J510" i="7"/>
  <c r="K510" i="7"/>
  <c r="L510" i="7"/>
  <c r="M510" i="7"/>
  <c r="N510" i="7"/>
  <c r="P510" i="7"/>
  <c r="Q510" i="7"/>
  <c r="R510" i="7"/>
  <c r="S510" i="7"/>
  <c r="T510" i="7"/>
  <c r="U510" i="7"/>
  <c r="W510" i="7"/>
  <c r="X510" i="7"/>
  <c r="Y510" i="7"/>
  <c r="Z510" i="7"/>
  <c r="AA510" i="7"/>
  <c r="AB510" i="7"/>
  <c r="AC510" i="7"/>
  <c r="AD510" i="7"/>
  <c r="AE510" i="7"/>
  <c r="AF510" i="7"/>
  <c r="AG510" i="7"/>
  <c r="AH510" i="7"/>
  <c r="AI510" i="7"/>
  <c r="AJ510" i="7"/>
  <c r="AD11" i="1"/>
  <c r="AD12" i="1"/>
  <c r="AD13" i="1"/>
  <c r="AB5" i="7"/>
  <c r="AD14" i="1"/>
  <c r="AB6" i="7" s="1"/>
  <c r="AD15" i="1"/>
  <c r="AB7" i="7" s="1"/>
  <c r="AD16" i="1"/>
  <c r="AD17" i="1"/>
  <c r="AB9" i="7"/>
  <c r="AD18" i="1"/>
  <c r="AB10" i="7" s="1"/>
  <c r="AD19" i="1"/>
  <c r="AD20" i="1"/>
  <c r="AD21" i="1"/>
  <c r="AB13" i="7" s="1"/>
  <c r="AD22" i="1"/>
  <c r="AB14" i="7"/>
  <c r="AD23" i="1"/>
  <c r="AB15" i="7" s="1"/>
  <c r="AD24" i="1"/>
  <c r="AD25" i="1"/>
  <c r="AB17" i="7"/>
  <c r="AD26" i="1"/>
  <c r="AB18" i="7" s="1"/>
  <c r="AD27" i="1"/>
  <c r="AD28" i="1"/>
  <c r="AD29" i="1"/>
  <c r="AB21" i="7"/>
  <c r="AD30" i="1"/>
  <c r="AB22" i="7"/>
  <c r="AD31" i="1"/>
  <c r="AB23" i="7"/>
  <c r="AD32" i="1"/>
  <c r="AD33" i="1"/>
  <c r="AB25" i="7" s="1"/>
  <c r="AD34" i="1"/>
  <c r="AB26" i="7" s="1"/>
  <c r="AD35" i="1"/>
  <c r="AD36" i="1"/>
  <c r="AD37" i="1"/>
  <c r="AB29" i="7" s="1"/>
  <c r="AD38" i="1"/>
  <c r="AB30" i="7" s="1"/>
  <c r="AD39" i="1"/>
  <c r="AB31" i="7" s="1"/>
  <c r="AD40" i="1"/>
  <c r="AD41" i="1"/>
  <c r="AB33" i="7"/>
  <c r="AD42" i="1"/>
  <c r="AB34" i="7"/>
  <c r="AD43" i="1"/>
  <c r="AD44" i="1"/>
  <c r="AD45" i="1"/>
  <c r="AB37" i="7"/>
  <c r="AD46" i="1"/>
  <c r="AB38" i="7"/>
  <c r="AD47" i="1"/>
  <c r="AB39" i="7"/>
  <c r="AD48" i="1"/>
  <c r="AD49" i="1"/>
  <c r="AB41" i="7" s="1"/>
  <c r="AD50" i="1"/>
  <c r="AD51" i="1"/>
  <c r="AD52" i="1"/>
  <c r="AD53" i="1"/>
  <c r="AB45" i="7"/>
  <c r="AD54" i="1"/>
  <c r="AB46" i="7"/>
  <c r="AD55" i="1"/>
  <c r="AB47" i="7"/>
  <c r="AD56" i="1"/>
  <c r="AD57" i="1"/>
  <c r="AB49" i="7" s="1"/>
  <c r="AD58" i="1"/>
  <c r="AB50" i="7" s="1"/>
  <c r="AD59" i="1"/>
  <c r="AD60" i="1"/>
  <c r="AD61" i="1"/>
  <c r="AB53" i="7" s="1"/>
  <c r="AD62" i="1"/>
  <c r="AB54" i="7" s="1"/>
  <c r="AD63" i="1"/>
  <c r="AB55" i="7" s="1"/>
  <c r="AD64" i="1"/>
  <c r="AD65" i="1"/>
  <c r="AB57" i="7"/>
  <c r="AD66" i="1"/>
  <c r="AB58" i="7"/>
  <c r="AD67" i="1"/>
  <c r="AD68" i="1"/>
  <c r="AD69" i="1"/>
  <c r="AB61" i="7"/>
  <c r="AD70" i="1"/>
  <c r="AB62" i="7"/>
  <c r="AD71" i="1"/>
  <c r="AB63" i="7"/>
  <c r="AD72" i="1"/>
  <c r="AD73" i="1"/>
  <c r="AD74" i="1"/>
  <c r="AB66" i="7"/>
  <c r="AD75" i="1"/>
  <c r="AD76" i="1"/>
  <c r="AD77" i="1"/>
  <c r="AB69" i="7"/>
  <c r="AD78" i="1"/>
  <c r="AB70" i="7"/>
  <c r="AD79" i="1"/>
  <c r="AB71" i="7"/>
  <c r="AD80" i="1"/>
  <c r="AD81" i="1"/>
  <c r="AB73" i="7" s="1"/>
  <c r="AD82" i="1"/>
  <c r="AB74" i="7" s="1"/>
  <c r="AD83" i="1"/>
  <c r="AD84" i="1"/>
  <c r="AD85" i="1"/>
  <c r="AB77" i="7" s="1"/>
  <c r="AD86" i="1"/>
  <c r="AB78" i="7" s="1"/>
  <c r="AD87" i="1"/>
  <c r="AB79" i="7" s="1"/>
  <c r="AD88" i="1"/>
  <c r="AD89" i="1"/>
  <c r="AD90" i="1"/>
  <c r="AB82" i="7" s="1"/>
  <c r="AD91" i="1"/>
  <c r="AD92" i="1"/>
  <c r="AD93" i="1"/>
  <c r="AB85" i="7" s="1"/>
  <c r="AD94" i="1"/>
  <c r="AB86" i="7" s="1"/>
  <c r="AD95" i="1"/>
  <c r="AB87" i="7" s="1"/>
  <c r="AD96" i="1"/>
  <c r="AD97" i="1"/>
  <c r="AB89" i="7"/>
  <c r="AD98" i="1"/>
  <c r="AB90" i="7"/>
  <c r="AD99" i="1"/>
  <c r="AD100" i="1"/>
  <c r="AD101" i="1"/>
  <c r="AB93" i="7"/>
  <c r="AD102" i="1"/>
  <c r="AB94" i="7"/>
  <c r="AD103" i="1"/>
  <c r="AB95" i="7"/>
  <c r="AD104" i="1"/>
  <c r="AD105" i="1"/>
  <c r="AB97" i="7" s="1"/>
  <c r="AD106" i="1"/>
  <c r="AD107" i="1"/>
  <c r="AD108" i="1"/>
  <c r="AD109" i="1"/>
  <c r="AB101" i="7"/>
  <c r="AD110" i="1"/>
  <c r="AB102" i="7"/>
  <c r="AD111" i="1"/>
  <c r="AB103" i="7"/>
  <c r="AD112" i="1"/>
  <c r="AD113" i="1"/>
  <c r="AD114" i="1"/>
  <c r="AB106" i="7"/>
  <c r="AD115" i="1"/>
  <c r="AD116" i="1"/>
  <c r="AD117" i="1"/>
  <c r="AB109" i="7"/>
  <c r="AD118" i="1"/>
  <c r="AB110" i="7"/>
  <c r="AD119" i="1"/>
  <c r="AB111" i="7"/>
  <c r="AD120" i="1"/>
  <c r="AD121" i="1"/>
  <c r="AB113" i="7" s="1"/>
  <c r="AD122" i="1"/>
  <c r="AB114" i="7" s="1"/>
  <c r="AD123" i="1"/>
  <c r="AD124" i="1"/>
  <c r="AD125" i="1"/>
  <c r="AB117" i="7" s="1"/>
  <c r="AD126" i="1"/>
  <c r="AB118" i="7" s="1"/>
  <c r="AD127" i="1"/>
  <c r="AB119" i="7" s="1"/>
  <c r="AD128" i="1"/>
  <c r="AD129" i="1"/>
  <c r="AD130" i="1"/>
  <c r="AB122" i="7" s="1"/>
  <c r="AD131" i="1"/>
  <c r="AD132" i="1"/>
  <c r="AD133" i="1"/>
  <c r="AB125" i="7" s="1"/>
  <c r="AD134" i="1"/>
  <c r="AB126" i="7" s="1"/>
  <c r="AD135" i="1"/>
  <c r="AB127" i="7" s="1"/>
  <c r="AD136" i="1"/>
  <c r="AD137" i="1"/>
  <c r="AB129" i="7"/>
  <c r="AD138" i="1"/>
  <c r="AB130" i="7"/>
  <c r="AD139" i="1"/>
  <c r="AD140" i="1"/>
  <c r="AD141" i="1"/>
  <c r="AB133" i="7"/>
  <c r="AD142" i="1"/>
  <c r="AB134" i="7"/>
  <c r="AD143" i="1"/>
  <c r="AB135" i="7"/>
  <c r="AD144" i="1"/>
  <c r="AD145" i="1"/>
  <c r="AD146" i="1"/>
  <c r="AB138" i="7"/>
  <c r="AD147" i="1"/>
  <c r="AD148" i="1"/>
  <c r="AD149" i="1"/>
  <c r="AB141" i="7"/>
  <c r="AD150" i="1"/>
  <c r="AB142" i="7"/>
  <c r="AD151" i="1"/>
  <c r="AB143" i="7"/>
  <c r="AD152" i="1"/>
  <c r="AD153" i="1"/>
  <c r="AB145" i="7" s="1"/>
  <c r="AD154" i="1"/>
  <c r="AB146" i="7" s="1"/>
  <c r="AD155" i="1"/>
  <c r="AD156" i="1"/>
  <c r="AD157" i="1"/>
  <c r="AB149" i="7" s="1"/>
  <c r="AD158" i="1"/>
  <c r="AB150" i="7" s="1"/>
  <c r="AD159" i="1"/>
  <c r="AB151" i="7" s="1"/>
  <c r="AD160" i="1"/>
  <c r="AD161" i="1"/>
  <c r="AD162" i="1"/>
  <c r="AB154" i="7" s="1"/>
  <c r="AD163" i="1"/>
  <c r="AD164" i="1"/>
  <c r="AD165" i="1"/>
  <c r="AB157" i="7" s="1"/>
  <c r="AD166" i="1"/>
  <c r="AB158" i="7" s="1"/>
  <c r="AD167" i="1"/>
  <c r="AB159" i="7" s="1"/>
  <c r="AD168" i="1"/>
  <c r="AD169" i="1"/>
  <c r="AB161" i="7"/>
  <c r="AD170" i="1"/>
  <c r="AB162" i="7"/>
  <c r="AD171" i="1"/>
  <c r="AD172" i="1"/>
  <c r="AD173" i="1"/>
  <c r="AB165" i="7"/>
  <c r="AD174" i="1"/>
  <c r="AB166" i="7"/>
  <c r="AD175" i="1"/>
  <c r="AB167" i="7"/>
  <c r="AD176" i="1"/>
  <c r="AD177" i="1"/>
  <c r="AD178" i="1"/>
  <c r="AB170" i="7"/>
  <c r="AD179" i="1"/>
  <c r="AD180" i="1"/>
  <c r="AD181" i="1"/>
  <c r="AB173" i="7"/>
  <c r="AD182" i="1"/>
  <c r="AB174" i="7"/>
  <c r="AD183" i="1"/>
  <c r="AB175" i="7"/>
  <c r="AD184" i="1"/>
  <c r="AD185" i="1"/>
  <c r="AB177" i="7"/>
  <c r="AD186" i="1"/>
  <c r="AB178" i="7" s="1"/>
  <c r="AD187" i="1"/>
  <c r="AD188" i="1"/>
  <c r="AD189" i="1"/>
  <c r="AB181" i="7" s="1"/>
  <c r="AD190" i="1"/>
  <c r="AB182" i="7"/>
  <c r="AD191" i="1"/>
  <c r="AB183" i="7" s="1"/>
  <c r="AD192" i="1"/>
  <c r="AD193" i="1"/>
  <c r="AD194" i="1"/>
  <c r="AB186" i="7" s="1"/>
  <c r="AD195" i="1"/>
  <c r="AD196" i="1"/>
  <c r="AD197" i="1"/>
  <c r="AB189" i="7" s="1"/>
  <c r="AD198" i="1"/>
  <c r="AB190" i="7" s="1"/>
  <c r="AD199" i="1"/>
  <c r="AB191" i="7" s="1"/>
  <c r="AD200" i="1"/>
  <c r="AD201" i="1"/>
  <c r="AB193" i="7"/>
  <c r="AD202" i="1"/>
  <c r="AB194" i="7"/>
  <c r="AD203" i="1"/>
  <c r="AD204" i="1"/>
  <c r="AD205" i="1"/>
  <c r="AB197" i="7"/>
  <c r="AD206" i="1"/>
  <c r="AB198" i="7"/>
  <c r="AD207" i="1"/>
  <c r="AB199" i="7"/>
  <c r="AD208" i="1"/>
  <c r="AD209" i="1"/>
  <c r="AD210" i="1"/>
  <c r="AB202" i="7"/>
  <c r="AD211" i="1"/>
  <c r="AD212" i="1"/>
  <c r="AD213" i="1"/>
  <c r="AB205" i="7"/>
  <c r="AD214" i="1"/>
  <c r="AB206" i="7"/>
  <c r="AD215" i="1"/>
  <c r="AB207" i="7"/>
  <c r="AD216" i="1"/>
  <c r="AD217" i="1"/>
  <c r="AB209" i="7" s="1"/>
  <c r="AD218" i="1"/>
  <c r="AB210" i="7" s="1"/>
  <c r="AD219" i="1"/>
  <c r="AD220" i="1"/>
  <c r="AD221" i="1"/>
  <c r="AB213" i="7" s="1"/>
  <c r="AD222" i="1"/>
  <c r="AB214" i="7" s="1"/>
  <c r="AD223" i="1"/>
  <c r="AB215" i="7" s="1"/>
  <c r="AD224" i="1"/>
  <c r="AD225" i="1"/>
  <c r="AD226" i="1"/>
  <c r="AB218" i="7" s="1"/>
  <c r="AD227" i="1"/>
  <c r="AD228" i="1"/>
  <c r="AD229" i="1"/>
  <c r="AB221" i="7" s="1"/>
  <c r="AD230" i="1"/>
  <c r="AB222" i="7" s="1"/>
  <c r="AD231" i="1"/>
  <c r="AB223" i="7" s="1"/>
  <c r="AD232" i="1"/>
  <c r="AD233" i="1"/>
  <c r="AB225" i="7"/>
  <c r="AD234" i="1"/>
  <c r="AB226" i="7"/>
  <c r="AD235" i="1"/>
  <c r="AD236" i="1"/>
  <c r="AD237" i="1"/>
  <c r="AB229" i="7"/>
  <c r="AD238" i="1"/>
  <c r="AB230" i="7"/>
  <c r="AD239" i="1"/>
  <c r="AB231" i="7"/>
  <c r="AD240" i="1"/>
  <c r="AD241" i="1"/>
  <c r="AD242" i="1"/>
  <c r="AB234" i="7"/>
  <c r="AD243" i="1"/>
  <c r="AD244" i="1"/>
  <c r="AD245" i="1"/>
  <c r="AB237" i="7"/>
  <c r="AD246" i="1"/>
  <c r="AB238" i="7"/>
  <c r="AD247" i="1"/>
  <c r="AB239" i="7"/>
  <c r="AD248" i="1"/>
  <c r="AD249" i="1"/>
  <c r="AB241" i="7" s="1"/>
  <c r="AD250" i="1"/>
  <c r="AB242" i="7" s="1"/>
  <c r="AD251" i="1"/>
  <c r="AD252" i="1"/>
  <c r="AD253" i="1"/>
  <c r="AB245" i="7" s="1"/>
  <c r="AD254" i="1"/>
  <c r="AB246" i="7" s="1"/>
  <c r="AD255" i="1"/>
  <c r="AB247" i="7" s="1"/>
  <c r="AD256" i="1"/>
  <c r="AD257" i="1"/>
  <c r="AB249" i="7"/>
  <c r="AD258" i="1"/>
  <c r="AB250" i="7"/>
  <c r="AD259" i="1"/>
  <c r="AD260" i="1"/>
  <c r="AD261" i="1"/>
  <c r="AB253" i="7"/>
  <c r="AD262" i="1"/>
  <c r="AB254" i="7"/>
  <c r="AD263" i="1"/>
  <c r="AB255" i="7"/>
  <c r="AD264" i="1"/>
  <c r="AD265" i="1"/>
  <c r="AB257" i="7" s="1"/>
  <c r="AD266" i="1"/>
  <c r="AB258" i="7"/>
  <c r="AD267" i="1"/>
  <c r="AD268" i="1"/>
  <c r="AD269" i="1"/>
  <c r="AB261" i="7" s="1"/>
  <c r="AD270" i="1"/>
  <c r="AB262" i="7" s="1"/>
  <c r="AD271" i="1"/>
  <c r="AB263" i="7"/>
  <c r="AD272" i="1"/>
  <c r="AD273" i="1"/>
  <c r="AB265" i="7"/>
  <c r="AD274" i="1"/>
  <c r="AB266" i="7"/>
  <c r="AD275" i="1"/>
  <c r="AD276" i="1"/>
  <c r="AD277" i="1"/>
  <c r="AB269" i="7"/>
  <c r="AD278" i="1"/>
  <c r="AB270" i="7"/>
  <c r="AD279" i="1"/>
  <c r="AB271" i="7"/>
  <c r="AD280" i="1"/>
  <c r="AD281" i="1"/>
  <c r="AD282" i="1"/>
  <c r="AB274" i="7"/>
  <c r="AD283" i="1"/>
  <c r="AD284" i="1"/>
  <c r="AD285" i="1"/>
  <c r="AB277" i="7"/>
  <c r="AD286" i="1"/>
  <c r="AB278" i="7"/>
  <c r="AD287" i="1"/>
  <c r="AB279" i="7"/>
  <c r="AD288" i="1"/>
  <c r="AD289" i="1"/>
  <c r="AB281" i="7" s="1"/>
  <c r="AD290" i="1"/>
  <c r="AB282" i="7" s="1"/>
  <c r="AD291" i="1"/>
  <c r="AD292" i="1"/>
  <c r="AD293" i="1"/>
  <c r="AB285" i="7" s="1"/>
  <c r="AD294" i="1"/>
  <c r="AB286" i="7" s="1"/>
  <c r="AD295" i="1"/>
  <c r="AB287" i="7" s="1"/>
  <c r="AD296" i="1"/>
  <c r="AD297" i="1"/>
  <c r="AB289" i="7"/>
  <c r="AD298" i="1"/>
  <c r="AD299" i="1"/>
  <c r="AD300" i="1"/>
  <c r="AD301" i="1"/>
  <c r="AB293" i="7" s="1"/>
  <c r="AD302" i="1"/>
  <c r="AB294" i="7"/>
  <c r="AD303" i="1"/>
  <c r="AB295" i="7" s="1"/>
  <c r="AD304" i="1"/>
  <c r="AD305" i="1"/>
  <c r="AD306" i="1"/>
  <c r="AB298" i="7" s="1"/>
  <c r="AD307" i="1"/>
  <c r="AD308" i="1"/>
  <c r="AD309" i="1"/>
  <c r="AB301" i="7" s="1"/>
  <c r="AD310" i="1"/>
  <c r="AB302" i="7" s="1"/>
  <c r="AD311" i="1"/>
  <c r="AB303" i="7" s="1"/>
  <c r="AD312" i="1"/>
  <c r="AD313" i="1"/>
  <c r="AB305" i="7"/>
  <c r="AD314" i="1"/>
  <c r="AB306" i="7"/>
  <c r="AD315" i="1"/>
  <c r="AD316" i="1"/>
  <c r="AD317" i="1"/>
  <c r="AB309" i="7"/>
  <c r="AD318" i="1"/>
  <c r="AB310" i="7"/>
  <c r="AD319" i="1"/>
  <c r="AB311" i="7"/>
  <c r="AD320" i="1"/>
  <c r="AD321" i="1"/>
  <c r="AB313" i="7" s="1"/>
  <c r="AD322" i="1"/>
  <c r="AB314" i="7"/>
  <c r="AD323" i="1"/>
  <c r="AD324" i="1"/>
  <c r="AD325" i="1"/>
  <c r="AB317" i="7" s="1"/>
  <c r="AD326" i="1"/>
  <c r="AB318" i="7" s="1"/>
  <c r="AD327" i="1"/>
  <c r="AB319" i="7"/>
  <c r="AD328" i="1"/>
  <c r="AD329" i="1"/>
  <c r="AB321" i="7"/>
  <c r="AD330" i="1"/>
  <c r="AB322" i="7"/>
  <c r="AD331" i="1"/>
  <c r="AD332" i="1"/>
  <c r="AD333" i="1"/>
  <c r="AB325" i="7"/>
  <c r="AD334" i="1"/>
  <c r="AB326" i="7"/>
  <c r="AD335" i="1"/>
  <c r="AB327" i="7"/>
  <c r="AD336" i="1"/>
  <c r="AD337" i="1"/>
  <c r="AB329" i="7"/>
  <c r="AD338" i="1"/>
  <c r="AB330" i="7" s="1"/>
  <c r="AD339" i="1"/>
  <c r="AD340" i="1"/>
  <c r="AD341" i="1"/>
  <c r="AB333" i="7" s="1"/>
  <c r="AD342" i="1"/>
  <c r="AB334" i="7"/>
  <c r="AD343" i="1"/>
  <c r="AB335" i="7" s="1"/>
  <c r="AD344" i="1"/>
  <c r="AD345" i="1"/>
  <c r="AD346" i="1"/>
  <c r="AB338" i="7" s="1"/>
  <c r="AD347" i="1"/>
  <c r="AD348" i="1"/>
  <c r="AD349" i="1"/>
  <c r="AB341" i="7" s="1"/>
  <c r="AD350" i="1"/>
  <c r="AB342" i="7" s="1"/>
  <c r="AD351" i="1"/>
  <c r="AB343" i="7" s="1"/>
  <c r="AD352" i="1"/>
  <c r="AD353" i="1"/>
  <c r="AB345" i="7"/>
  <c r="AD354" i="1"/>
  <c r="AB346" i="7"/>
  <c r="AD355" i="1"/>
  <c r="AD356" i="1"/>
  <c r="AD357" i="1"/>
  <c r="AB349" i="7"/>
  <c r="AD358" i="1"/>
  <c r="AB350" i="7"/>
  <c r="AD359" i="1"/>
  <c r="AB351" i="7"/>
  <c r="AD360" i="1"/>
  <c r="AD361" i="1"/>
  <c r="AB353" i="7" s="1"/>
  <c r="AD362" i="1"/>
  <c r="AD363" i="1"/>
  <c r="AD364" i="1"/>
  <c r="AD365" i="1"/>
  <c r="AB357" i="7"/>
  <c r="AD366" i="1"/>
  <c r="AB358" i="7"/>
  <c r="AD367" i="1"/>
  <c r="AB359" i="7"/>
  <c r="AD368" i="1"/>
  <c r="AD369" i="1"/>
  <c r="AD370" i="1"/>
  <c r="AB362" i="7"/>
  <c r="AD371" i="1"/>
  <c r="AD372" i="1"/>
  <c r="AD373" i="1"/>
  <c r="AB365" i="7"/>
  <c r="AD374" i="1"/>
  <c r="AB366" i="7"/>
  <c r="AD375" i="1"/>
  <c r="AB367" i="7"/>
  <c r="AD376" i="1"/>
  <c r="AD377" i="1"/>
  <c r="AB369" i="7" s="1"/>
  <c r="AD378" i="1"/>
  <c r="AB370" i="7"/>
  <c r="AD379" i="1"/>
  <c r="AD380" i="1"/>
  <c r="AD381" i="1"/>
  <c r="AB373" i="7" s="1"/>
  <c r="AD382" i="1"/>
  <c r="AB374" i="7" s="1"/>
  <c r="AD383" i="1"/>
  <c r="AB375" i="7"/>
  <c r="AD384" i="1"/>
  <c r="AD385" i="1"/>
  <c r="AB377" i="7"/>
  <c r="AD386" i="1"/>
  <c r="AB378" i="7"/>
  <c r="AD387" i="1"/>
  <c r="AD388" i="1"/>
  <c r="AD389" i="1"/>
  <c r="AB381" i="7"/>
  <c r="AD390" i="1"/>
  <c r="AB382" i="7"/>
  <c r="AD391" i="1"/>
  <c r="AB383" i="7"/>
  <c r="AD392" i="1"/>
  <c r="AD393" i="1"/>
  <c r="AB385" i="7"/>
  <c r="AD394" i="1"/>
  <c r="AB386" i="7" s="1"/>
  <c r="AD395" i="1"/>
  <c r="AD396" i="1"/>
  <c r="AD397" i="1"/>
  <c r="AB389" i="7" s="1"/>
  <c r="AD398" i="1"/>
  <c r="AB390" i="7"/>
  <c r="AD399" i="1"/>
  <c r="AB391" i="7" s="1"/>
  <c r="AD400" i="1"/>
  <c r="AD401" i="1"/>
  <c r="AB393" i="7"/>
  <c r="AD402" i="1"/>
  <c r="AB394" i="7"/>
  <c r="AD403" i="1"/>
  <c r="AD404" i="1"/>
  <c r="AD405" i="1"/>
  <c r="AB397" i="7"/>
  <c r="AD406" i="1"/>
  <c r="AB398" i="7"/>
  <c r="AD407" i="1"/>
  <c r="AB399" i="7"/>
  <c r="AD408" i="1"/>
  <c r="AD409" i="1"/>
  <c r="AD410" i="1"/>
  <c r="AB402" i="7"/>
  <c r="AD411" i="1"/>
  <c r="AD412" i="1"/>
  <c r="AD413" i="1"/>
  <c r="AB405" i="7"/>
  <c r="AD414" i="1"/>
  <c r="AB406" i="7"/>
  <c r="AD415" i="1"/>
  <c r="AB407" i="7"/>
  <c r="AD416" i="1"/>
  <c r="AD417" i="1"/>
  <c r="AB409" i="7" s="1"/>
  <c r="AD418" i="1"/>
  <c r="AB410" i="7"/>
  <c r="AD419" i="1"/>
  <c r="AD420" i="1"/>
  <c r="AD421" i="1"/>
  <c r="AB413" i="7" s="1"/>
  <c r="AD422" i="1"/>
  <c r="AB414" i="7" s="1"/>
  <c r="AD423" i="1"/>
  <c r="AB415" i="7"/>
  <c r="AD424" i="1"/>
  <c r="AD425" i="1"/>
  <c r="AB417" i="7"/>
  <c r="AD426" i="1"/>
  <c r="AD427" i="1"/>
  <c r="AD428" i="1"/>
  <c r="AD429" i="1"/>
  <c r="AB421" i="7"/>
  <c r="AD430" i="1"/>
  <c r="AB422" i="7" s="1"/>
  <c r="AD431" i="1"/>
  <c r="AB423" i="7" s="1"/>
  <c r="AD432" i="1"/>
  <c r="AD433" i="1"/>
  <c r="AD434" i="1"/>
  <c r="AB426" i="7"/>
  <c r="AD435" i="1"/>
  <c r="AD436" i="1"/>
  <c r="AD437" i="1"/>
  <c r="AB429" i="7" s="1"/>
  <c r="AD438" i="1"/>
  <c r="AB430" i="7" s="1"/>
  <c r="AD439" i="1"/>
  <c r="AB431" i="7"/>
  <c r="AD440" i="1"/>
  <c r="AD441" i="1"/>
  <c r="AB433" i="7"/>
  <c r="AD442" i="1"/>
  <c r="AB434" i="7"/>
  <c r="AD443" i="1"/>
  <c r="AD444" i="1"/>
  <c r="AD445" i="1"/>
  <c r="AB437" i="7"/>
  <c r="AD446" i="1"/>
  <c r="AB438" i="7"/>
  <c r="AD447" i="1"/>
  <c r="AB439" i="7"/>
  <c r="AD448" i="1"/>
  <c r="AD449" i="1"/>
  <c r="AB441" i="7"/>
  <c r="AD450" i="1"/>
  <c r="AB442" i="7" s="1"/>
  <c r="AD451" i="1"/>
  <c r="AD452" i="1"/>
  <c r="AD453" i="1"/>
  <c r="AB445" i="7" s="1"/>
  <c r="AD454" i="1"/>
  <c r="AB446" i="7"/>
  <c r="AD455" i="1"/>
  <c r="AB447" i="7" s="1"/>
  <c r="AD456" i="1"/>
  <c r="AD457" i="1"/>
  <c r="AB449" i="7"/>
  <c r="AD458" i="1"/>
  <c r="AB450" i="7"/>
  <c r="AD459" i="1"/>
  <c r="AD460" i="1"/>
  <c r="AD461" i="1"/>
  <c r="AB453" i="7"/>
  <c r="AD462" i="1"/>
  <c r="AB454" i="7"/>
  <c r="AD463" i="1"/>
  <c r="AB455" i="7"/>
  <c r="AD464" i="1"/>
  <c r="AD465" i="1"/>
  <c r="AB457" i="7" s="1"/>
  <c r="AD466" i="1"/>
  <c r="AB458" i="7" s="1"/>
  <c r="AD467" i="1"/>
  <c r="AD468" i="1"/>
  <c r="AD469" i="1"/>
  <c r="AB461" i="7"/>
  <c r="AD470" i="1"/>
  <c r="AB462" i="7" s="1"/>
  <c r="AD471" i="1"/>
  <c r="AB463" i="7" s="1"/>
  <c r="AD472" i="1"/>
  <c r="AD473" i="1"/>
  <c r="AD474" i="1"/>
  <c r="AB466" i="7"/>
  <c r="AD475" i="1"/>
  <c r="AD476" i="1"/>
  <c r="AD477" i="1"/>
  <c r="AB469" i="7" s="1"/>
  <c r="AD478" i="1"/>
  <c r="AB470" i="7" s="1"/>
  <c r="AD479" i="1"/>
  <c r="AB471" i="7"/>
  <c r="AD480" i="1"/>
  <c r="AD481" i="1"/>
  <c r="AB473" i="7"/>
  <c r="AD482" i="1"/>
  <c r="AB474" i="7"/>
  <c r="AD483" i="1"/>
  <c r="AD484" i="1"/>
  <c r="AD485" i="1"/>
  <c r="AB477" i="7"/>
  <c r="AD486" i="1"/>
  <c r="AB478" i="7"/>
  <c r="AD487" i="1"/>
  <c r="AB479" i="7"/>
  <c r="AD488" i="1"/>
  <c r="AD489" i="1"/>
  <c r="AB481" i="7"/>
  <c r="AD490" i="1"/>
  <c r="AD491" i="1"/>
  <c r="AD492" i="1"/>
  <c r="AD493" i="1"/>
  <c r="AB485" i="7"/>
  <c r="AD494" i="1"/>
  <c r="AB486" i="7"/>
  <c r="AD495" i="1"/>
  <c r="AB487" i="7"/>
  <c r="AD496" i="1"/>
  <c r="AD497" i="1"/>
  <c r="AD498" i="1"/>
  <c r="AB490" i="7"/>
  <c r="AD499" i="1"/>
  <c r="AD500" i="1"/>
  <c r="AD501" i="1"/>
  <c r="AB493" i="7"/>
  <c r="AD502" i="1"/>
  <c r="AB494" i="7"/>
  <c r="AD503" i="1"/>
  <c r="AB495" i="7"/>
  <c r="AD504" i="1"/>
  <c r="AD505" i="1"/>
  <c r="AB497" i="7"/>
  <c r="AD506" i="1"/>
  <c r="AB498" i="7" s="1"/>
  <c r="AD507" i="1"/>
  <c r="AD508" i="1"/>
  <c r="AD509" i="1"/>
  <c r="AB501" i="7" s="1"/>
  <c r="AJ2" i="7"/>
  <c r="AJ3" i="7"/>
  <c r="AJ4" i="7"/>
  <c r="AJ5" i="7"/>
  <c r="AJ6" i="7"/>
  <c r="AJ7" i="7"/>
  <c r="AJ8" i="7"/>
  <c r="AJ9" i="7"/>
  <c r="AJ10" i="7"/>
  <c r="AJ11" i="7"/>
  <c r="AJ12" i="7"/>
  <c r="AJ13" i="7"/>
  <c r="AJ14" i="7"/>
  <c r="AJ15" i="7"/>
  <c r="AJ16" i="7"/>
  <c r="AJ17" i="7"/>
  <c r="AJ18" i="7"/>
  <c r="AJ19" i="7"/>
  <c r="AJ20" i="7"/>
  <c r="AJ21" i="7"/>
  <c r="AJ22" i="7"/>
  <c r="AJ23" i="7"/>
  <c r="AJ24" i="7"/>
  <c r="AJ25" i="7"/>
  <c r="AJ26" i="7"/>
  <c r="AJ27" i="7"/>
  <c r="AJ28" i="7"/>
  <c r="AJ29" i="7"/>
  <c r="AJ30" i="7"/>
  <c r="AJ31" i="7"/>
  <c r="AJ32" i="7"/>
  <c r="AJ33" i="7"/>
  <c r="AJ34" i="7"/>
  <c r="AJ35" i="7"/>
  <c r="AJ36" i="7"/>
  <c r="AJ37" i="7"/>
  <c r="AJ38" i="7"/>
  <c r="AJ39" i="7"/>
  <c r="AJ40" i="7"/>
  <c r="AJ41" i="7"/>
  <c r="AJ42" i="7"/>
  <c r="AJ43" i="7"/>
  <c r="AJ44" i="7"/>
  <c r="AJ45" i="7"/>
  <c r="AJ46" i="7"/>
  <c r="AJ47" i="7"/>
  <c r="AJ48" i="7"/>
  <c r="AJ49" i="7"/>
  <c r="AJ50" i="7"/>
  <c r="AJ51" i="7"/>
  <c r="AJ52" i="7"/>
  <c r="AJ53" i="7"/>
  <c r="AJ54" i="7"/>
  <c r="AJ55" i="7"/>
  <c r="AJ56" i="7"/>
  <c r="AJ57" i="7"/>
  <c r="AJ58" i="7"/>
  <c r="AJ59" i="7"/>
  <c r="AJ60" i="7"/>
  <c r="AJ61" i="7"/>
  <c r="AJ62" i="7"/>
  <c r="AJ63" i="7"/>
  <c r="AJ64" i="7"/>
  <c r="AJ65" i="7"/>
  <c r="AJ66" i="7"/>
  <c r="AJ67" i="7"/>
  <c r="AJ68" i="7"/>
  <c r="AJ69" i="7"/>
  <c r="AJ70" i="7"/>
  <c r="AJ71" i="7"/>
  <c r="AJ72" i="7"/>
  <c r="AJ73" i="7"/>
  <c r="AJ74" i="7"/>
  <c r="AJ75" i="7"/>
  <c r="AJ76" i="7"/>
  <c r="AJ77" i="7"/>
  <c r="AJ78" i="7"/>
  <c r="AJ79" i="7"/>
  <c r="AJ80" i="7"/>
  <c r="AJ81" i="7"/>
  <c r="AJ82" i="7"/>
  <c r="AJ83" i="7"/>
  <c r="AJ84" i="7"/>
  <c r="AJ85" i="7"/>
  <c r="AJ86" i="7"/>
  <c r="AJ87" i="7"/>
  <c r="AJ88" i="7"/>
  <c r="AJ89" i="7"/>
  <c r="AJ90" i="7"/>
  <c r="AJ91" i="7"/>
  <c r="AJ92" i="7"/>
  <c r="AJ93" i="7"/>
  <c r="AJ94" i="7"/>
  <c r="AJ95" i="7"/>
  <c r="AJ96" i="7"/>
  <c r="AJ97" i="7"/>
  <c r="AJ98" i="7"/>
  <c r="AJ99" i="7"/>
  <c r="AJ100" i="7"/>
  <c r="AJ101" i="7"/>
  <c r="AJ102" i="7"/>
  <c r="AJ103" i="7"/>
  <c r="AJ104" i="7"/>
  <c r="AJ105" i="7"/>
  <c r="AJ106" i="7"/>
  <c r="AJ107" i="7"/>
  <c r="AJ108" i="7"/>
  <c r="AJ109" i="7"/>
  <c r="AJ110" i="7"/>
  <c r="AJ111" i="7"/>
  <c r="AJ112" i="7"/>
  <c r="AJ113" i="7"/>
  <c r="AJ114" i="7"/>
  <c r="AJ115" i="7"/>
  <c r="AJ116" i="7"/>
  <c r="AJ117" i="7"/>
  <c r="AJ118" i="7"/>
  <c r="AJ119" i="7"/>
  <c r="AJ120" i="7"/>
  <c r="AJ121" i="7"/>
  <c r="AJ122" i="7"/>
  <c r="AJ123" i="7"/>
  <c r="AJ124" i="7"/>
  <c r="AJ125" i="7"/>
  <c r="AJ126" i="7"/>
  <c r="AJ127" i="7"/>
  <c r="AJ128" i="7"/>
  <c r="AJ129" i="7"/>
  <c r="AJ130" i="7"/>
  <c r="AJ131" i="7"/>
  <c r="AJ132" i="7"/>
  <c r="AJ133" i="7"/>
  <c r="AJ134" i="7"/>
  <c r="AJ135" i="7"/>
  <c r="AJ136" i="7"/>
  <c r="AJ137" i="7"/>
  <c r="AJ138" i="7"/>
  <c r="AJ139" i="7"/>
  <c r="AJ140" i="7"/>
  <c r="AJ141" i="7"/>
  <c r="AJ142" i="7"/>
  <c r="AJ143" i="7"/>
  <c r="AJ144" i="7"/>
  <c r="AJ145" i="7"/>
  <c r="AJ146" i="7"/>
  <c r="AJ147" i="7"/>
  <c r="AJ148" i="7"/>
  <c r="AJ149" i="7"/>
  <c r="AJ150" i="7"/>
  <c r="AJ151" i="7"/>
  <c r="AJ152" i="7"/>
  <c r="AJ153" i="7"/>
  <c r="AJ154" i="7"/>
  <c r="AJ155" i="7"/>
  <c r="AJ156" i="7"/>
  <c r="AJ157" i="7"/>
  <c r="AJ158" i="7"/>
  <c r="AJ159" i="7"/>
  <c r="AJ160" i="7"/>
  <c r="AJ161" i="7"/>
  <c r="AJ162" i="7"/>
  <c r="AJ163" i="7"/>
  <c r="AJ164" i="7"/>
  <c r="AJ165" i="7"/>
  <c r="AJ166" i="7"/>
  <c r="AJ167" i="7"/>
  <c r="AJ168" i="7"/>
  <c r="AJ169" i="7"/>
  <c r="AJ170" i="7"/>
  <c r="AJ171" i="7"/>
  <c r="AJ172" i="7"/>
  <c r="AJ173" i="7"/>
  <c r="AJ174" i="7"/>
  <c r="AJ175" i="7"/>
  <c r="AJ176" i="7"/>
  <c r="AJ177" i="7"/>
  <c r="AJ178" i="7"/>
  <c r="AJ179" i="7"/>
  <c r="AJ180" i="7"/>
  <c r="AJ181" i="7"/>
  <c r="AJ182" i="7"/>
  <c r="AJ183" i="7"/>
  <c r="AJ184" i="7"/>
  <c r="AJ185" i="7"/>
  <c r="AJ186" i="7"/>
  <c r="AJ187" i="7"/>
  <c r="AJ188" i="7"/>
  <c r="AJ189" i="7"/>
  <c r="AJ190" i="7"/>
  <c r="AJ191" i="7"/>
  <c r="AJ192" i="7"/>
  <c r="AJ193" i="7"/>
  <c r="AJ194" i="7"/>
  <c r="AJ195" i="7"/>
  <c r="AJ196" i="7"/>
  <c r="AJ197" i="7"/>
  <c r="AJ198" i="7"/>
  <c r="AJ199" i="7"/>
  <c r="AJ200" i="7"/>
  <c r="AJ201" i="7"/>
  <c r="AJ202" i="7"/>
  <c r="AJ203" i="7"/>
  <c r="AJ204" i="7"/>
  <c r="AJ205" i="7"/>
  <c r="AJ206" i="7"/>
  <c r="AJ207" i="7"/>
  <c r="AJ208" i="7"/>
  <c r="AJ209" i="7"/>
  <c r="AJ210" i="7"/>
  <c r="AJ211" i="7"/>
  <c r="AJ212" i="7"/>
  <c r="AJ213" i="7"/>
  <c r="AJ214" i="7"/>
  <c r="AJ215" i="7"/>
  <c r="AJ216" i="7"/>
  <c r="AJ217" i="7"/>
  <c r="AJ218" i="7"/>
  <c r="AJ219" i="7"/>
  <c r="AJ220" i="7"/>
  <c r="AJ221" i="7"/>
  <c r="AJ222" i="7"/>
  <c r="AJ223" i="7"/>
  <c r="AJ224" i="7"/>
  <c r="AJ225" i="7"/>
  <c r="AJ226" i="7"/>
  <c r="AJ227" i="7"/>
  <c r="AJ228" i="7"/>
  <c r="AJ229" i="7"/>
  <c r="AJ230" i="7"/>
  <c r="AJ231" i="7"/>
  <c r="AJ232" i="7"/>
  <c r="AJ233" i="7"/>
  <c r="AJ234" i="7"/>
  <c r="AJ235" i="7"/>
  <c r="AJ236" i="7"/>
  <c r="AJ237" i="7"/>
  <c r="AJ238" i="7"/>
  <c r="AJ239" i="7"/>
  <c r="AJ240" i="7"/>
  <c r="AJ241" i="7"/>
  <c r="AJ242" i="7"/>
  <c r="AJ243" i="7"/>
  <c r="AJ244" i="7"/>
  <c r="AJ245" i="7"/>
  <c r="AJ246" i="7"/>
  <c r="AJ247" i="7"/>
  <c r="AJ248" i="7"/>
  <c r="AJ249" i="7"/>
  <c r="AJ250" i="7"/>
  <c r="AJ251" i="7"/>
  <c r="AJ252" i="7"/>
  <c r="AJ253" i="7"/>
  <c r="AJ254" i="7"/>
  <c r="AJ255" i="7"/>
  <c r="AJ256" i="7"/>
  <c r="AJ257" i="7"/>
  <c r="AJ258" i="7"/>
  <c r="AJ259" i="7"/>
  <c r="AJ260" i="7"/>
  <c r="AJ261" i="7"/>
  <c r="AJ262" i="7"/>
  <c r="AJ263" i="7"/>
  <c r="AJ264" i="7"/>
  <c r="AJ265" i="7"/>
  <c r="AJ266" i="7"/>
  <c r="AJ267" i="7"/>
  <c r="AJ268" i="7"/>
  <c r="AJ269" i="7"/>
  <c r="AJ270" i="7"/>
  <c r="AJ271" i="7"/>
  <c r="AJ272" i="7"/>
  <c r="AJ273" i="7"/>
  <c r="AJ274" i="7"/>
  <c r="AJ275" i="7"/>
  <c r="AJ276" i="7"/>
  <c r="AJ277" i="7"/>
  <c r="AJ278" i="7"/>
  <c r="AJ279" i="7"/>
  <c r="AJ280" i="7"/>
  <c r="AJ281" i="7"/>
  <c r="AJ282" i="7"/>
  <c r="AJ283" i="7"/>
  <c r="AJ284" i="7"/>
  <c r="AJ285" i="7"/>
  <c r="AJ286" i="7"/>
  <c r="AJ287" i="7"/>
  <c r="AJ288" i="7"/>
  <c r="AJ289" i="7"/>
  <c r="AJ290" i="7"/>
  <c r="AJ291" i="7"/>
  <c r="AJ292" i="7"/>
  <c r="AJ293" i="7"/>
  <c r="AJ294" i="7"/>
  <c r="AJ295" i="7"/>
  <c r="AJ296" i="7"/>
  <c r="AJ297" i="7"/>
  <c r="AJ298" i="7"/>
  <c r="AJ299" i="7"/>
  <c r="AJ300" i="7"/>
  <c r="AJ301" i="7"/>
  <c r="AJ302" i="7"/>
  <c r="AJ303" i="7"/>
  <c r="AJ304" i="7"/>
  <c r="AJ305" i="7"/>
  <c r="AJ306" i="7"/>
  <c r="AJ307" i="7"/>
  <c r="AJ308" i="7"/>
  <c r="AJ309" i="7"/>
  <c r="AJ310" i="7"/>
  <c r="AJ311" i="7"/>
  <c r="AJ312" i="7"/>
  <c r="AJ313" i="7"/>
  <c r="AJ314" i="7"/>
  <c r="AJ315" i="7"/>
  <c r="AJ316" i="7"/>
  <c r="AJ317" i="7"/>
  <c r="AJ318" i="7"/>
  <c r="AJ319" i="7"/>
  <c r="AJ320" i="7"/>
  <c r="AJ321" i="7"/>
  <c r="AJ322" i="7"/>
  <c r="AJ323" i="7"/>
  <c r="AJ324" i="7"/>
  <c r="AJ325" i="7"/>
  <c r="AJ326" i="7"/>
  <c r="AJ327" i="7"/>
  <c r="AJ328" i="7"/>
  <c r="AJ329" i="7"/>
  <c r="AJ330" i="7"/>
  <c r="AJ331" i="7"/>
  <c r="AJ332" i="7"/>
  <c r="AJ333" i="7"/>
  <c r="AJ334" i="7"/>
  <c r="AJ335" i="7"/>
  <c r="AJ336" i="7"/>
  <c r="AJ337" i="7"/>
  <c r="AJ338" i="7"/>
  <c r="AJ339" i="7"/>
  <c r="AJ340" i="7"/>
  <c r="AJ341" i="7"/>
  <c r="AJ342" i="7"/>
  <c r="AJ343" i="7"/>
  <c r="AJ344" i="7"/>
  <c r="AJ345" i="7"/>
  <c r="AJ346" i="7"/>
  <c r="AJ347" i="7"/>
  <c r="AJ348" i="7"/>
  <c r="AJ349" i="7"/>
  <c r="AJ350" i="7"/>
  <c r="AJ351" i="7"/>
  <c r="AJ352" i="7"/>
  <c r="AJ353" i="7"/>
  <c r="AJ354" i="7"/>
  <c r="AJ355" i="7"/>
  <c r="AJ356" i="7"/>
  <c r="AJ357" i="7"/>
  <c r="AJ358" i="7"/>
  <c r="AJ359" i="7"/>
  <c r="AJ360" i="7"/>
  <c r="AJ361" i="7"/>
  <c r="AJ362" i="7"/>
  <c r="AJ363" i="7"/>
  <c r="AJ364" i="7"/>
  <c r="AJ365" i="7"/>
  <c r="AJ366" i="7"/>
  <c r="AJ367" i="7"/>
  <c r="AJ368" i="7"/>
  <c r="AJ369" i="7"/>
  <c r="AJ370" i="7"/>
  <c r="AJ371" i="7"/>
  <c r="AJ372" i="7"/>
  <c r="AJ373" i="7"/>
  <c r="AJ374" i="7"/>
  <c r="AJ375" i="7"/>
  <c r="AJ376" i="7"/>
  <c r="AJ377" i="7"/>
  <c r="AJ378" i="7"/>
  <c r="AJ379" i="7"/>
  <c r="AJ380" i="7"/>
  <c r="AJ381" i="7"/>
  <c r="AJ382" i="7"/>
  <c r="AJ383" i="7"/>
  <c r="AJ384" i="7"/>
  <c r="AJ385" i="7"/>
  <c r="AJ386" i="7"/>
  <c r="AJ387" i="7"/>
  <c r="AJ388" i="7"/>
  <c r="AJ389" i="7"/>
  <c r="AJ390" i="7"/>
  <c r="AJ391" i="7"/>
  <c r="AJ392" i="7"/>
  <c r="AJ393" i="7"/>
  <c r="AJ394" i="7"/>
  <c r="AJ395" i="7"/>
  <c r="AJ396" i="7"/>
  <c r="AJ397" i="7"/>
  <c r="AJ398" i="7"/>
  <c r="AJ399" i="7"/>
  <c r="AJ400" i="7"/>
  <c r="AJ401" i="7"/>
  <c r="AJ402" i="7"/>
  <c r="AJ403" i="7"/>
  <c r="AJ404" i="7"/>
  <c r="AJ405" i="7"/>
  <c r="AJ406" i="7"/>
  <c r="AJ407" i="7"/>
  <c r="AJ408" i="7"/>
  <c r="AJ409" i="7"/>
  <c r="AJ410" i="7"/>
  <c r="AJ411" i="7"/>
  <c r="AJ412" i="7"/>
  <c r="AJ413" i="7"/>
  <c r="AJ414" i="7"/>
  <c r="AJ415" i="7"/>
  <c r="AJ416" i="7"/>
  <c r="AJ417" i="7"/>
  <c r="AJ418" i="7"/>
  <c r="AJ419" i="7"/>
  <c r="AJ420" i="7"/>
  <c r="AJ421" i="7"/>
  <c r="AJ422" i="7"/>
  <c r="AJ423" i="7"/>
  <c r="AJ424" i="7"/>
  <c r="AJ425" i="7"/>
  <c r="AJ426" i="7"/>
  <c r="AJ427" i="7"/>
  <c r="AJ428" i="7"/>
  <c r="AJ429" i="7"/>
  <c r="AJ430" i="7"/>
  <c r="AJ431" i="7"/>
  <c r="AJ432" i="7"/>
  <c r="AJ433" i="7"/>
  <c r="AJ434" i="7"/>
  <c r="AJ435" i="7"/>
  <c r="AJ436" i="7"/>
  <c r="AJ437" i="7"/>
  <c r="AJ438" i="7"/>
  <c r="AJ439" i="7"/>
  <c r="AJ440" i="7"/>
  <c r="AJ441" i="7"/>
  <c r="AJ442" i="7"/>
  <c r="AJ443" i="7"/>
  <c r="AJ444" i="7"/>
  <c r="AJ445" i="7"/>
  <c r="AJ446" i="7"/>
  <c r="AJ447" i="7"/>
  <c r="AJ448" i="7"/>
  <c r="AJ449" i="7"/>
  <c r="AJ450" i="7"/>
  <c r="AJ451" i="7"/>
  <c r="AJ452" i="7"/>
  <c r="AJ453" i="7"/>
  <c r="AJ454" i="7"/>
  <c r="AJ455" i="7"/>
  <c r="AJ456" i="7"/>
  <c r="AJ457" i="7"/>
  <c r="AJ458" i="7"/>
  <c r="AJ459" i="7"/>
  <c r="AJ460" i="7"/>
  <c r="AJ461" i="7"/>
  <c r="AJ462" i="7"/>
  <c r="AJ463" i="7"/>
  <c r="AJ464" i="7"/>
  <c r="AJ465" i="7"/>
  <c r="AJ466" i="7"/>
  <c r="AJ467" i="7"/>
  <c r="AJ468" i="7"/>
  <c r="AJ469" i="7"/>
  <c r="AJ470" i="7"/>
  <c r="AJ471" i="7"/>
  <c r="AJ472" i="7"/>
  <c r="AJ473" i="7"/>
  <c r="AJ474" i="7"/>
  <c r="AJ475" i="7"/>
  <c r="AJ476" i="7"/>
  <c r="AJ477" i="7"/>
  <c r="AJ478" i="7"/>
  <c r="AJ479" i="7"/>
  <c r="AJ480" i="7"/>
  <c r="AJ481" i="7"/>
  <c r="AJ482" i="7"/>
  <c r="AJ483" i="7"/>
  <c r="AJ484" i="7"/>
  <c r="AJ485" i="7"/>
  <c r="AJ486" i="7"/>
  <c r="AJ487" i="7"/>
  <c r="AJ488" i="7"/>
  <c r="AJ489" i="7"/>
  <c r="AJ490" i="7"/>
  <c r="AJ491" i="7"/>
  <c r="AJ492" i="7"/>
  <c r="AJ493" i="7"/>
  <c r="AJ494" i="7"/>
  <c r="AJ495" i="7"/>
  <c r="AJ496" i="7"/>
  <c r="AJ497" i="7"/>
  <c r="AJ498" i="7"/>
  <c r="AJ499" i="7"/>
  <c r="AJ500" i="7"/>
  <c r="E501" i="7"/>
  <c r="E497" i="7"/>
  <c r="E489" i="7"/>
  <c r="E481" i="7"/>
  <c r="E473" i="7"/>
  <c r="E465" i="7"/>
  <c r="E457" i="7"/>
  <c r="E449" i="7"/>
  <c r="E441" i="7"/>
  <c r="E433" i="7"/>
  <c r="E425" i="7"/>
  <c r="E417" i="7"/>
  <c r="E409" i="7"/>
  <c r="E401" i="7"/>
  <c r="E393" i="7"/>
  <c r="E385" i="7"/>
  <c r="E377" i="7"/>
  <c r="E369" i="7"/>
  <c r="E361" i="7"/>
  <c r="E353" i="7"/>
  <c r="E345" i="7"/>
  <c r="E337" i="7"/>
  <c r="E329" i="7"/>
  <c r="E321" i="7"/>
  <c r="E313" i="7"/>
  <c r="E305" i="7"/>
  <c r="E297" i="7"/>
  <c r="E289" i="7"/>
  <c r="E281" i="7"/>
  <c r="E273" i="7"/>
  <c r="E265" i="7"/>
  <c r="E257" i="7"/>
  <c r="E249" i="7"/>
  <c r="E241" i="7"/>
  <c r="E233" i="7"/>
  <c r="E225" i="7"/>
  <c r="E217" i="7"/>
  <c r="E209" i="7"/>
  <c r="E201" i="7"/>
  <c r="E193" i="7"/>
  <c r="E185" i="7"/>
  <c r="E177" i="7"/>
  <c r="E169" i="7"/>
  <c r="E161" i="7"/>
  <c r="E153" i="7"/>
  <c r="E145" i="7"/>
  <c r="E137" i="7"/>
  <c r="E129" i="7"/>
  <c r="E121" i="7"/>
  <c r="E113" i="7"/>
  <c r="E105" i="7"/>
  <c r="E97" i="7"/>
  <c r="E89" i="7"/>
  <c r="E81" i="7"/>
  <c r="E73" i="7"/>
  <c r="E65" i="7"/>
  <c r="E57" i="7"/>
  <c r="E49" i="7"/>
  <c r="E41" i="7"/>
  <c r="E33" i="7"/>
  <c r="E25" i="7"/>
  <c r="E17" i="7"/>
  <c r="U423" i="7"/>
  <c r="U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2" i="7"/>
  <c r="F2" i="7"/>
  <c r="F3" i="7"/>
  <c r="AD10" i="1"/>
  <c r="AB2" i="7" s="1"/>
  <c r="D2" i="7"/>
  <c r="AH3" i="7"/>
  <c r="AH4" i="7"/>
  <c r="AH5" i="7"/>
  <c r="AH6" i="7"/>
  <c r="AH7" i="7"/>
  <c r="AH8" i="7"/>
  <c r="AH9" i="7"/>
  <c r="AH10" i="7"/>
  <c r="AH11" i="7"/>
  <c r="AH12" i="7"/>
  <c r="AH13" i="7"/>
  <c r="AH14" i="7"/>
  <c r="AH15" i="7"/>
  <c r="AH16" i="7"/>
  <c r="AH17" i="7"/>
  <c r="AH18" i="7"/>
  <c r="AH19" i="7"/>
  <c r="AH20" i="7"/>
  <c r="AH21" i="7"/>
  <c r="AH22" i="7"/>
  <c r="AH23" i="7"/>
  <c r="AH24" i="7"/>
  <c r="AH25" i="7"/>
  <c r="AH26" i="7"/>
  <c r="AH27" i="7"/>
  <c r="AH28" i="7"/>
  <c r="AH29" i="7"/>
  <c r="AH30" i="7"/>
  <c r="AH31" i="7"/>
  <c r="AH32" i="7"/>
  <c r="AH33" i="7"/>
  <c r="AH34" i="7"/>
  <c r="AH35" i="7"/>
  <c r="AH36" i="7"/>
  <c r="AH37" i="7"/>
  <c r="AH38" i="7"/>
  <c r="AH39" i="7"/>
  <c r="AH40" i="7"/>
  <c r="AH41" i="7"/>
  <c r="AH42" i="7"/>
  <c r="AH43" i="7"/>
  <c r="AH44" i="7"/>
  <c r="AH45" i="7"/>
  <c r="AH46" i="7"/>
  <c r="AH47" i="7"/>
  <c r="AH48" i="7"/>
  <c r="AH49" i="7"/>
  <c r="AH50" i="7"/>
  <c r="AH51" i="7"/>
  <c r="AH52" i="7"/>
  <c r="AH53" i="7"/>
  <c r="AH54" i="7"/>
  <c r="AH55" i="7"/>
  <c r="AH56" i="7"/>
  <c r="AH57" i="7"/>
  <c r="AH58" i="7"/>
  <c r="AH59" i="7"/>
  <c r="AH60" i="7"/>
  <c r="AH61" i="7"/>
  <c r="AH62" i="7"/>
  <c r="AH63" i="7"/>
  <c r="AH64" i="7"/>
  <c r="AH65" i="7"/>
  <c r="AH66" i="7"/>
  <c r="AH67" i="7"/>
  <c r="AH68" i="7"/>
  <c r="AH69" i="7"/>
  <c r="AH70" i="7"/>
  <c r="AH71" i="7"/>
  <c r="AH72" i="7"/>
  <c r="AH73" i="7"/>
  <c r="AH74" i="7"/>
  <c r="AH75" i="7"/>
  <c r="AH76" i="7"/>
  <c r="AH77" i="7"/>
  <c r="AH78" i="7"/>
  <c r="AH79" i="7"/>
  <c r="AH80" i="7"/>
  <c r="AH81" i="7"/>
  <c r="AH82" i="7"/>
  <c r="AH83" i="7"/>
  <c r="AH84" i="7"/>
  <c r="AH85" i="7"/>
  <c r="AH86" i="7"/>
  <c r="AH87" i="7"/>
  <c r="AH88" i="7"/>
  <c r="AH89" i="7"/>
  <c r="AH90" i="7"/>
  <c r="AH91" i="7"/>
  <c r="AH92" i="7"/>
  <c r="AH93" i="7"/>
  <c r="AH94" i="7"/>
  <c r="AH95" i="7"/>
  <c r="AH96" i="7"/>
  <c r="AH97" i="7"/>
  <c r="AH98" i="7"/>
  <c r="AH99" i="7"/>
  <c r="AH100" i="7"/>
  <c r="AH101" i="7"/>
  <c r="AH102" i="7"/>
  <c r="AH103" i="7"/>
  <c r="AH104" i="7"/>
  <c r="AH105" i="7"/>
  <c r="AH106" i="7"/>
  <c r="AH107" i="7"/>
  <c r="AH108" i="7"/>
  <c r="AH109" i="7"/>
  <c r="AH110" i="7"/>
  <c r="AH111" i="7"/>
  <c r="AH112" i="7"/>
  <c r="AH113" i="7"/>
  <c r="AH114" i="7"/>
  <c r="AH115" i="7"/>
  <c r="AH116" i="7"/>
  <c r="AH117" i="7"/>
  <c r="AH118" i="7"/>
  <c r="AH119" i="7"/>
  <c r="AH120" i="7"/>
  <c r="AH121" i="7"/>
  <c r="AH122" i="7"/>
  <c r="AH123" i="7"/>
  <c r="AH124" i="7"/>
  <c r="AH125" i="7"/>
  <c r="AH126" i="7"/>
  <c r="AH127" i="7"/>
  <c r="AH128" i="7"/>
  <c r="AH129" i="7"/>
  <c r="AH130" i="7"/>
  <c r="AH131" i="7"/>
  <c r="AH132" i="7"/>
  <c r="AH133" i="7"/>
  <c r="AH134" i="7"/>
  <c r="AH135" i="7"/>
  <c r="AH136" i="7"/>
  <c r="AH137" i="7"/>
  <c r="AH138" i="7"/>
  <c r="AH139" i="7"/>
  <c r="AH140" i="7"/>
  <c r="AH141" i="7"/>
  <c r="AH142" i="7"/>
  <c r="AH143" i="7"/>
  <c r="AH144" i="7"/>
  <c r="AH145" i="7"/>
  <c r="AH146" i="7"/>
  <c r="AH147" i="7"/>
  <c r="AH148" i="7"/>
  <c r="AH149" i="7"/>
  <c r="AH150" i="7"/>
  <c r="AH151" i="7"/>
  <c r="AH152" i="7"/>
  <c r="AH153" i="7"/>
  <c r="AH154" i="7"/>
  <c r="AH155" i="7"/>
  <c r="AH156" i="7"/>
  <c r="AH157" i="7"/>
  <c r="AH158" i="7"/>
  <c r="AH159" i="7"/>
  <c r="AH160" i="7"/>
  <c r="AH161" i="7"/>
  <c r="AH162" i="7"/>
  <c r="AH163" i="7"/>
  <c r="AH164" i="7"/>
  <c r="AH165" i="7"/>
  <c r="AH166" i="7"/>
  <c r="AH167" i="7"/>
  <c r="AH168" i="7"/>
  <c r="AH169" i="7"/>
  <c r="AH170" i="7"/>
  <c r="AH171" i="7"/>
  <c r="AH172" i="7"/>
  <c r="AH173" i="7"/>
  <c r="AH174" i="7"/>
  <c r="AH175" i="7"/>
  <c r="AH176" i="7"/>
  <c r="AH177" i="7"/>
  <c r="AH178" i="7"/>
  <c r="AH179" i="7"/>
  <c r="AH180" i="7"/>
  <c r="AH181" i="7"/>
  <c r="AH182" i="7"/>
  <c r="AH183" i="7"/>
  <c r="AH184" i="7"/>
  <c r="AH185" i="7"/>
  <c r="AH186" i="7"/>
  <c r="AH187" i="7"/>
  <c r="AH188" i="7"/>
  <c r="AH189" i="7"/>
  <c r="AH190" i="7"/>
  <c r="AH191" i="7"/>
  <c r="AH192" i="7"/>
  <c r="AH193" i="7"/>
  <c r="AH194" i="7"/>
  <c r="AH195" i="7"/>
  <c r="AH196" i="7"/>
  <c r="AH197" i="7"/>
  <c r="AH198" i="7"/>
  <c r="AH199" i="7"/>
  <c r="AH200" i="7"/>
  <c r="AH201" i="7"/>
  <c r="AH202" i="7"/>
  <c r="AH203" i="7"/>
  <c r="AH204" i="7"/>
  <c r="AH205" i="7"/>
  <c r="AH206" i="7"/>
  <c r="AH207" i="7"/>
  <c r="AH208" i="7"/>
  <c r="AH209" i="7"/>
  <c r="AH210" i="7"/>
  <c r="AH211" i="7"/>
  <c r="AH212" i="7"/>
  <c r="AH213" i="7"/>
  <c r="AH214" i="7"/>
  <c r="AH215" i="7"/>
  <c r="AH216" i="7"/>
  <c r="AH217" i="7"/>
  <c r="AH218" i="7"/>
  <c r="AH219" i="7"/>
  <c r="AH220" i="7"/>
  <c r="AH221" i="7"/>
  <c r="AH222" i="7"/>
  <c r="AH223" i="7"/>
  <c r="AH224" i="7"/>
  <c r="AH225" i="7"/>
  <c r="AH226" i="7"/>
  <c r="AH227" i="7"/>
  <c r="AH228" i="7"/>
  <c r="AH229" i="7"/>
  <c r="AH230" i="7"/>
  <c r="AH231" i="7"/>
  <c r="AH232" i="7"/>
  <c r="AH233" i="7"/>
  <c r="AH234" i="7"/>
  <c r="AH235" i="7"/>
  <c r="AH236" i="7"/>
  <c r="AH237" i="7"/>
  <c r="AH238" i="7"/>
  <c r="AH239" i="7"/>
  <c r="AH240" i="7"/>
  <c r="AH241" i="7"/>
  <c r="AH242" i="7"/>
  <c r="AH243" i="7"/>
  <c r="AH244" i="7"/>
  <c r="AH245" i="7"/>
  <c r="AH246" i="7"/>
  <c r="AH247" i="7"/>
  <c r="AH248" i="7"/>
  <c r="AH249" i="7"/>
  <c r="AH250" i="7"/>
  <c r="AH251" i="7"/>
  <c r="AH252" i="7"/>
  <c r="AH253" i="7"/>
  <c r="AH254" i="7"/>
  <c r="AH255" i="7"/>
  <c r="AH256" i="7"/>
  <c r="AH257" i="7"/>
  <c r="AH258" i="7"/>
  <c r="AH259" i="7"/>
  <c r="AH260" i="7"/>
  <c r="AH261" i="7"/>
  <c r="AH262" i="7"/>
  <c r="AH263" i="7"/>
  <c r="AH264" i="7"/>
  <c r="AH265" i="7"/>
  <c r="AH266" i="7"/>
  <c r="AH267" i="7"/>
  <c r="AH268" i="7"/>
  <c r="AH269" i="7"/>
  <c r="AH270" i="7"/>
  <c r="AH271" i="7"/>
  <c r="AH272" i="7"/>
  <c r="AH273" i="7"/>
  <c r="AH274" i="7"/>
  <c r="AH275" i="7"/>
  <c r="AH276" i="7"/>
  <c r="AH277" i="7"/>
  <c r="AH278" i="7"/>
  <c r="AH279" i="7"/>
  <c r="AH280" i="7"/>
  <c r="AH281" i="7"/>
  <c r="AH282" i="7"/>
  <c r="AH283" i="7"/>
  <c r="AH284" i="7"/>
  <c r="AH285" i="7"/>
  <c r="AH286" i="7"/>
  <c r="AH287" i="7"/>
  <c r="AH288" i="7"/>
  <c r="AH289" i="7"/>
  <c r="AH290" i="7"/>
  <c r="AH291" i="7"/>
  <c r="AH292" i="7"/>
  <c r="AH293" i="7"/>
  <c r="AH294" i="7"/>
  <c r="AH295" i="7"/>
  <c r="AH296" i="7"/>
  <c r="AH297" i="7"/>
  <c r="AH298" i="7"/>
  <c r="AH299" i="7"/>
  <c r="AH300" i="7"/>
  <c r="AH301" i="7"/>
  <c r="AH302" i="7"/>
  <c r="AH303" i="7"/>
  <c r="AH304" i="7"/>
  <c r="AH305" i="7"/>
  <c r="AH306" i="7"/>
  <c r="AH307" i="7"/>
  <c r="AH308" i="7"/>
  <c r="AH309" i="7"/>
  <c r="AH310" i="7"/>
  <c r="AH311" i="7"/>
  <c r="AH312" i="7"/>
  <c r="AH313" i="7"/>
  <c r="AH314" i="7"/>
  <c r="AH315" i="7"/>
  <c r="AH316" i="7"/>
  <c r="AH317" i="7"/>
  <c r="AH318" i="7"/>
  <c r="AH319" i="7"/>
  <c r="AH320" i="7"/>
  <c r="AH321" i="7"/>
  <c r="AH322" i="7"/>
  <c r="AH323" i="7"/>
  <c r="AH324" i="7"/>
  <c r="AH325" i="7"/>
  <c r="AH326" i="7"/>
  <c r="AH327" i="7"/>
  <c r="AH328" i="7"/>
  <c r="AH329" i="7"/>
  <c r="AH330" i="7"/>
  <c r="AH331" i="7"/>
  <c r="AH332" i="7"/>
  <c r="AH333" i="7"/>
  <c r="AH334" i="7"/>
  <c r="AH335" i="7"/>
  <c r="AH336" i="7"/>
  <c r="AH337" i="7"/>
  <c r="AH338" i="7"/>
  <c r="AH339" i="7"/>
  <c r="AH340" i="7"/>
  <c r="AH341" i="7"/>
  <c r="AH342" i="7"/>
  <c r="AH343" i="7"/>
  <c r="AH344" i="7"/>
  <c r="AH345" i="7"/>
  <c r="AH346" i="7"/>
  <c r="AH347" i="7"/>
  <c r="AH348" i="7"/>
  <c r="AH349" i="7"/>
  <c r="AH350" i="7"/>
  <c r="AH351" i="7"/>
  <c r="AH352" i="7"/>
  <c r="AH353" i="7"/>
  <c r="AH354" i="7"/>
  <c r="AH355" i="7"/>
  <c r="AH356" i="7"/>
  <c r="AH357" i="7"/>
  <c r="AH358" i="7"/>
  <c r="AH359" i="7"/>
  <c r="AH360" i="7"/>
  <c r="AH361" i="7"/>
  <c r="AH362" i="7"/>
  <c r="AH363" i="7"/>
  <c r="AH364" i="7"/>
  <c r="AH365" i="7"/>
  <c r="AH366" i="7"/>
  <c r="AH367" i="7"/>
  <c r="AH368" i="7"/>
  <c r="AH369" i="7"/>
  <c r="AH370" i="7"/>
  <c r="AH371" i="7"/>
  <c r="AH372" i="7"/>
  <c r="AH373" i="7"/>
  <c r="AH374" i="7"/>
  <c r="AH375" i="7"/>
  <c r="AH376" i="7"/>
  <c r="AH377" i="7"/>
  <c r="AH378" i="7"/>
  <c r="AH379" i="7"/>
  <c r="AH380" i="7"/>
  <c r="AH381" i="7"/>
  <c r="AH382" i="7"/>
  <c r="AH383" i="7"/>
  <c r="AH384" i="7"/>
  <c r="AH385" i="7"/>
  <c r="AH386" i="7"/>
  <c r="AH387" i="7"/>
  <c r="AH388" i="7"/>
  <c r="AH389" i="7"/>
  <c r="AH390" i="7"/>
  <c r="AH391" i="7"/>
  <c r="AH392" i="7"/>
  <c r="AH393" i="7"/>
  <c r="AH394" i="7"/>
  <c r="AH395" i="7"/>
  <c r="AH396" i="7"/>
  <c r="AH397" i="7"/>
  <c r="AH398" i="7"/>
  <c r="AH399" i="7"/>
  <c r="AH400" i="7"/>
  <c r="AH401" i="7"/>
  <c r="AH402" i="7"/>
  <c r="AH403" i="7"/>
  <c r="AH404" i="7"/>
  <c r="AH405" i="7"/>
  <c r="AH406" i="7"/>
  <c r="AH407" i="7"/>
  <c r="AH408" i="7"/>
  <c r="AH409" i="7"/>
  <c r="AH410" i="7"/>
  <c r="AH411" i="7"/>
  <c r="AH412" i="7"/>
  <c r="AH413" i="7"/>
  <c r="AH414" i="7"/>
  <c r="AH415" i="7"/>
  <c r="AH416" i="7"/>
  <c r="AH417" i="7"/>
  <c r="AH418" i="7"/>
  <c r="AH419" i="7"/>
  <c r="AH420" i="7"/>
  <c r="AH421" i="7"/>
  <c r="AH422" i="7"/>
  <c r="AH423" i="7"/>
  <c r="AH424" i="7"/>
  <c r="AH425" i="7"/>
  <c r="AH426" i="7"/>
  <c r="AH427" i="7"/>
  <c r="AH428" i="7"/>
  <c r="AH429" i="7"/>
  <c r="AH430" i="7"/>
  <c r="AH431" i="7"/>
  <c r="AH432" i="7"/>
  <c r="AH433" i="7"/>
  <c r="AH434" i="7"/>
  <c r="AH435" i="7"/>
  <c r="AH436" i="7"/>
  <c r="AH437" i="7"/>
  <c r="AH438" i="7"/>
  <c r="AH439" i="7"/>
  <c r="AH440" i="7"/>
  <c r="AH441" i="7"/>
  <c r="AH442" i="7"/>
  <c r="AH443" i="7"/>
  <c r="AH444" i="7"/>
  <c r="AH445" i="7"/>
  <c r="AH446" i="7"/>
  <c r="AH447" i="7"/>
  <c r="AH448" i="7"/>
  <c r="AH449" i="7"/>
  <c r="AH450" i="7"/>
  <c r="AH451" i="7"/>
  <c r="AH452" i="7"/>
  <c r="AH453" i="7"/>
  <c r="AH454" i="7"/>
  <c r="AH455" i="7"/>
  <c r="AH456" i="7"/>
  <c r="AH457" i="7"/>
  <c r="AH458" i="7"/>
  <c r="AH459" i="7"/>
  <c r="AH460" i="7"/>
  <c r="AH461" i="7"/>
  <c r="AH462" i="7"/>
  <c r="AH463" i="7"/>
  <c r="AH464" i="7"/>
  <c r="AH465" i="7"/>
  <c r="AH466" i="7"/>
  <c r="AH467" i="7"/>
  <c r="AH468" i="7"/>
  <c r="AH469" i="7"/>
  <c r="AH470" i="7"/>
  <c r="AH471" i="7"/>
  <c r="AH472" i="7"/>
  <c r="AH473" i="7"/>
  <c r="AH474" i="7"/>
  <c r="AH475" i="7"/>
  <c r="AH476" i="7"/>
  <c r="AH477" i="7"/>
  <c r="AH478" i="7"/>
  <c r="AH479" i="7"/>
  <c r="AH480" i="7"/>
  <c r="AH481" i="7"/>
  <c r="AH482" i="7"/>
  <c r="AH483" i="7"/>
  <c r="AH484" i="7"/>
  <c r="AH485" i="7"/>
  <c r="AH486" i="7"/>
  <c r="AH487" i="7"/>
  <c r="AH488" i="7"/>
  <c r="AH489" i="7"/>
  <c r="AH490" i="7"/>
  <c r="AH491" i="7"/>
  <c r="AH492" i="7"/>
  <c r="AH493" i="7"/>
  <c r="AH494" i="7"/>
  <c r="AH495" i="7"/>
  <c r="AH496" i="7"/>
  <c r="AH497" i="7"/>
  <c r="AH498" i="7"/>
  <c r="AH499" i="7"/>
  <c r="AH500" i="7"/>
  <c r="AH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W11" i="1"/>
  <c r="U3" i="7"/>
  <c r="X11" i="1"/>
  <c r="Y11" i="1"/>
  <c r="Z11" i="1"/>
  <c r="AA11" i="1"/>
  <c r="T4" i="7"/>
  <c r="W12" i="1"/>
  <c r="U4" i="7"/>
  <c r="X12" i="1"/>
  <c r="Y12" i="1"/>
  <c r="Z12" i="1"/>
  <c r="AA12" i="1"/>
  <c r="W13" i="1"/>
  <c r="U5" i="7"/>
  <c r="X13" i="1"/>
  <c r="Y13" i="1"/>
  <c r="Z13" i="1"/>
  <c r="AA13" i="1"/>
  <c r="V5" i="7"/>
  <c r="W14" i="1"/>
  <c r="U6" i="7"/>
  <c r="X14" i="1"/>
  <c r="V6" i="7"/>
  <c r="Y14" i="1"/>
  <c r="Z14" i="1"/>
  <c r="AA14" i="1"/>
  <c r="W15" i="1"/>
  <c r="U7" i="7"/>
  <c r="X15" i="1"/>
  <c r="Y15" i="1"/>
  <c r="Z15" i="1"/>
  <c r="AA15" i="1"/>
  <c r="W16" i="1"/>
  <c r="U8" i="7"/>
  <c r="X16" i="1"/>
  <c r="V8" i="7"/>
  <c r="Y16" i="1"/>
  <c r="Z16" i="1"/>
  <c r="AA16" i="1"/>
  <c r="AB16" i="1"/>
  <c r="Z8" i="7"/>
  <c r="W17" i="1"/>
  <c r="U9" i="7"/>
  <c r="X17" i="1"/>
  <c r="V9" i="7"/>
  <c r="Y17" i="1"/>
  <c r="Z17" i="1"/>
  <c r="AA17" i="1"/>
  <c r="W18" i="1"/>
  <c r="U10" i="7"/>
  <c r="X18" i="1"/>
  <c r="V10" i="7"/>
  <c r="Y18" i="1"/>
  <c r="Z18" i="1"/>
  <c r="AA18" i="1"/>
  <c r="W19" i="1"/>
  <c r="U11" i="7"/>
  <c r="X19" i="1"/>
  <c r="V11" i="7"/>
  <c r="Y19" i="1"/>
  <c r="Z19" i="1"/>
  <c r="AA19" i="1"/>
  <c r="W20" i="1"/>
  <c r="U12" i="7"/>
  <c r="X20" i="1"/>
  <c r="Y20" i="1"/>
  <c r="Z20" i="1"/>
  <c r="AA20" i="1"/>
  <c r="W21" i="1"/>
  <c r="U13" i="7"/>
  <c r="X21" i="1"/>
  <c r="V13" i="7"/>
  <c r="Y21" i="1"/>
  <c r="Z21" i="1"/>
  <c r="AA21" i="1"/>
  <c r="W22" i="1"/>
  <c r="U14" i="7"/>
  <c r="X22" i="1"/>
  <c r="Y22" i="1"/>
  <c r="Z22" i="1"/>
  <c r="AA22" i="1"/>
  <c r="W23" i="1"/>
  <c r="U15" i="7"/>
  <c r="X15" i="7"/>
  <c r="Y23" i="1"/>
  <c r="Z23" i="1"/>
  <c r="AA23" i="1"/>
  <c r="W24" i="1"/>
  <c r="U16" i="7"/>
  <c r="X16" i="7"/>
  <c r="Y24" i="1"/>
  <c r="Z24" i="1"/>
  <c r="AA24" i="1"/>
  <c r="W25" i="1"/>
  <c r="U17" i="7"/>
  <c r="Y17" i="7"/>
  <c r="Y25" i="1"/>
  <c r="Z25" i="1"/>
  <c r="AA25" i="1"/>
  <c r="W26" i="1"/>
  <c r="U18" i="7"/>
  <c r="X18" i="7"/>
  <c r="Y26" i="1"/>
  <c r="Z26" i="1"/>
  <c r="AA26" i="1"/>
  <c r="W27" i="1"/>
  <c r="U19" i="7"/>
  <c r="Y27" i="1"/>
  <c r="Z27" i="1"/>
  <c r="AA27" i="1"/>
  <c r="W28" i="1"/>
  <c r="U20" i="7"/>
  <c r="W20" i="7"/>
  <c r="Y28" i="1"/>
  <c r="Z28" i="1"/>
  <c r="AA28" i="1"/>
  <c r="W29" i="1"/>
  <c r="U21" i="7"/>
  <c r="Y29" i="1"/>
  <c r="Z29" i="1"/>
  <c r="AA29" i="1"/>
  <c r="W30" i="1"/>
  <c r="U22" i="7"/>
  <c r="Y30" i="1"/>
  <c r="Z30" i="1"/>
  <c r="AA30" i="1"/>
  <c r="W31" i="1"/>
  <c r="U23" i="7"/>
  <c r="Y31" i="1"/>
  <c r="Z31" i="1"/>
  <c r="AA31" i="1"/>
  <c r="W32" i="1"/>
  <c r="U24" i="7"/>
  <c r="X24" i="7"/>
  <c r="Y32" i="1"/>
  <c r="Z32" i="1"/>
  <c r="AA32" i="1"/>
  <c r="W33" i="1"/>
  <c r="U25" i="7"/>
  <c r="W25" i="7"/>
  <c r="Y33" i="1"/>
  <c r="Z33" i="1"/>
  <c r="AA33" i="1"/>
  <c r="W34" i="1"/>
  <c r="U26" i="7"/>
  <c r="Y34" i="1"/>
  <c r="Z34" i="1"/>
  <c r="AA34" i="1"/>
  <c r="W35" i="1"/>
  <c r="U27" i="7"/>
  <c r="Y35" i="1"/>
  <c r="Z35" i="1"/>
  <c r="AA35" i="1"/>
  <c r="W36" i="1"/>
  <c r="U28" i="7"/>
  <c r="Y36" i="1"/>
  <c r="Z36" i="1"/>
  <c r="AA36" i="1"/>
  <c r="W37" i="1"/>
  <c r="U29" i="7"/>
  <c r="Y37" i="1"/>
  <c r="Z37" i="1"/>
  <c r="AA37" i="1"/>
  <c r="W38" i="1"/>
  <c r="U30" i="7"/>
  <c r="Y38" i="1"/>
  <c r="Z38" i="1"/>
  <c r="AA38" i="1"/>
  <c r="W39" i="1"/>
  <c r="U31" i="7"/>
  <c r="Y39" i="1"/>
  <c r="Z39" i="1"/>
  <c r="AA39" i="1"/>
  <c r="W40" i="1"/>
  <c r="U32" i="7"/>
  <c r="Y40" i="1"/>
  <c r="Z40" i="1"/>
  <c r="AA40" i="1"/>
  <c r="W41" i="1"/>
  <c r="U33" i="7"/>
  <c r="W33" i="7"/>
  <c r="Y41" i="1"/>
  <c r="Z41" i="1"/>
  <c r="AA41" i="1"/>
  <c r="W42" i="1"/>
  <c r="U34" i="7"/>
  <c r="Y42" i="1"/>
  <c r="Z42" i="1"/>
  <c r="AA42" i="1"/>
  <c r="W43" i="1"/>
  <c r="U35" i="7"/>
  <c r="Y43" i="1"/>
  <c r="Z43" i="1"/>
  <c r="AA43" i="1"/>
  <c r="W44" i="1"/>
  <c r="U36" i="7"/>
  <c r="W36" i="7"/>
  <c r="Y44" i="1"/>
  <c r="Z44" i="1"/>
  <c r="AA44" i="1"/>
  <c r="W45" i="1"/>
  <c r="U37" i="7"/>
  <c r="Y45" i="1"/>
  <c r="Z45" i="1"/>
  <c r="AA45" i="1"/>
  <c r="W46" i="1"/>
  <c r="U38" i="7"/>
  <c r="Y46" i="1"/>
  <c r="Z46" i="1"/>
  <c r="AA46" i="1"/>
  <c r="W47" i="1"/>
  <c r="U39" i="7"/>
  <c r="Y47" i="1"/>
  <c r="Z47" i="1"/>
  <c r="AA47" i="1"/>
  <c r="W48" i="1"/>
  <c r="U40" i="7"/>
  <c r="Y48" i="1"/>
  <c r="Z48" i="1"/>
  <c r="AA48" i="1"/>
  <c r="W49" i="1"/>
  <c r="U41" i="7"/>
  <c r="W41" i="7"/>
  <c r="Y49" i="1"/>
  <c r="Z49" i="1"/>
  <c r="AA49" i="1"/>
  <c r="W50" i="1"/>
  <c r="U42" i="7"/>
  <c r="Y50" i="1"/>
  <c r="Z50" i="1"/>
  <c r="AA50" i="1"/>
  <c r="W51" i="1"/>
  <c r="U43" i="7"/>
  <c r="Y51" i="1"/>
  <c r="Z51" i="1"/>
  <c r="AA51" i="1"/>
  <c r="W52" i="1"/>
  <c r="U44" i="7"/>
  <c r="W44" i="7"/>
  <c r="Y52" i="1"/>
  <c r="Z52" i="1"/>
  <c r="AA52" i="1"/>
  <c r="W53" i="1"/>
  <c r="U45" i="7"/>
  <c r="Y53" i="1"/>
  <c r="Z53" i="1"/>
  <c r="AA53" i="1"/>
  <c r="W54" i="1"/>
  <c r="U46" i="7"/>
  <c r="Y54" i="1"/>
  <c r="Z54" i="1"/>
  <c r="AA54" i="1"/>
  <c r="W55" i="1"/>
  <c r="U47" i="7"/>
  <c r="Y55" i="1"/>
  <c r="Z55" i="1"/>
  <c r="AA55" i="1"/>
  <c r="W56" i="1"/>
  <c r="U48" i="7"/>
  <c r="Y56" i="1"/>
  <c r="Z56" i="1"/>
  <c r="AA56" i="1"/>
  <c r="W57" i="1"/>
  <c r="U49" i="7"/>
  <c r="W49" i="7"/>
  <c r="Y57" i="1"/>
  <c r="Z57" i="1"/>
  <c r="AA57" i="1"/>
  <c r="W58" i="1"/>
  <c r="U50" i="7"/>
  <c r="X50" i="7"/>
  <c r="Y58" i="1"/>
  <c r="Z58" i="1"/>
  <c r="AA58" i="1"/>
  <c r="W59" i="1"/>
  <c r="U51" i="7"/>
  <c r="Y59" i="1"/>
  <c r="Z59" i="1"/>
  <c r="AA59" i="1"/>
  <c r="W60" i="1"/>
  <c r="U52" i="7"/>
  <c r="W52" i="7"/>
  <c r="Y60" i="1"/>
  <c r="Z60" i="1"/>
  <c r="AA60" i="1"/>
  <c r="W61" i="1"/>
  <c r="U53" i="7"/>
  <c r="Y61" i="1"/>
  <c r="Z61" i="1"/>
  <c r="AA61" i="1"/>
  <c r="W62" i="1"/>
  <c r="U54" i="7"/>
  <c r="Y62" i="1"/>
  <c r="Z62" i="1"/>
  <c r="AA62" i="1"/>
  <c r="W63" i="1"/>
  <c r="U55" i="7"/>
  <c r="Y63" i="1"/>
  <c r="Z63" i="1"/>
  <c r="AA63" i="1"/>
  <c r="W64" i="1"/>
  <c r="U56" i="7"/>
  <c r="Y64" i="1"/>
  <c r="Z64" i="1"/>
  <c r="AA64" i="1"/>
  <c r="W65" i="1"/>
  <c r="U57" i="7"/>
  <c r="Y65" i="1"/>
  <c r="Z65" i="1"/>
  <c r="AA65" i="1"/>
  <c r="W66" i="1"/>
  <c r="U58" i="7"/>
  <c r="X58" i="7"/>
  <c r="Y66" i="1"/>
  <c r="Z66" i="1"/>
  <c r="AA66" i="1"/>
  <c r="W67" i="1"/>
  <c r="U59" i="7"/>
  <c r="Y67" i="1"/>
  <c r="Z67" i="1"/>
  <c r="AA67" i="1"/>
  <c r="W68" i="1"/>
  <c r="U60" i="7"/>
  <c r="W60" i="7"/>
  <c r="Y68" i="1"/>
  <c r="Z68" i="1"/>
  <c r="AA68" i="1"/>
  <c r="W69" i="1"/>
  <c r="U61" i="7"/>
  <c r="Y69" i="1"/>
  <c r="Z69" i="1"/>
  <c r="AA69" i="1"/>
  <c r="W70" i="1"/>
  <c r="U62" i="7"/>
  <c r="Y70" i="1"/>
  <c r="Z70" i="1"/>
  <c r="AA70" i="1"/>
  <c r="W71" i="1"/>
  <c r="U63" i="7"/>
  <c r="Y71" i="1"/>
  <c r="Z71" i="1"/>
  <c r="AA71" i="1"/>
  <c r="W72" i="1"/>
  <c r="U64" i="7"/>
  <c r="Y72" i="1"/>
  <c r="Z72" i="1"/>
  <c r="AA72" i="1"/>
  <c r="W73" i="1"/>
  <c r="U65" i="7"/>
  <c r="Y73" i="1"/>
  <c r="Z73" i="1"/>
  <c r="AA73" i="1"/>
  <c r="W74" i="1"/>
  <c r="U66" i="7"/>
  <c r="X66" i="7"/>
  <c r="Y74" i="1"/>
  <c r="Z74" i="1"/>
  <c r="AA74" i="1"/>
  <c r="W75" i="1"/>
  <c r="U67" i="7"/>
  <c r="Y75" i="1"/>
  <c r="Z75" i="1"/>
  <c r="AA75" i="1"/>
  <c r="W76" i="1"/>
  <c r="U68" i="7"/>
  <c r="Y76" i="1"/>
  <c r="Z76" i="1"/>
  <c r="AA76" i="1"/>
  <c r="W77" i="1"/>
  <c r="U69" i="7"/>
  <c r="Y77" i="1"/>
  <c r="Z77" i="1"/>
  <c r="AA77" i="1"/>
  <c r="W78" i="1"/>
  <c r="U70" i="7"/>
  <c r="Y78" i="1"/>
  <c r="Z78" i="1"/>
  <c r="AA78" i="1"/>
  <c r="W79" i="1"/>
  <c r="U71" i="7"/>
  <c r="Y79" i="1"/>
  <c r="Z79" i="1"/>
  <c r="AA79" i="1"/>
  <c r="W80" i="1"/>
  <c r="U72" i="7"/>
  <c r="Y80" i="1"/>
  <c r="Z80" i="1"/>
  <c r="AA80" i="1"/>
  <c r="W81" i="1"/>
  <c r="U73" i="7"/>
  <c r="Y81" i="1"/>
  <c r="Z81" i="1"/>
  <c r="AA81" i="1"/>
  <c r="W82" i="1"/>
  <c r="U74" i="7"/>
  <c r="X74" i="7"/>
  <c r="Y82" i="1"/>
  <c r="Z82" i="1"/>
  <c r="AA82" i="1"/>
  <c r="W83" i="1"/>
  <c r="U75" i="7"/>
  <c r="Y83" i="1"/>
  <c r="Z83" i="1"/>
  <c r="AA83" i="1"/>
  <c r="W84" i="1"/>
  <c r="U76" i="7"/>
  <c r="Y84" i="1"/>
  <c r="Z84" i="1"/>
  <c r="AA84" i="1"/>
  <c r="W85" i="1"/>
  <c r="U77" i="7"/>
  <c r="Y85" i="1"/>
  <c r="Z85" i="1"/>
  <c r="AA85" i="1"/>
  <c r="W86" i="1"/>
  <c r="U78" i="7"/>
  <c r="Y86" i="1"/>
  <c r="Z86" i="1"/>
  <c r="AA86" i="1"/>
  <c r="W87" i="1"/>
  <c r="U79" i="7"/>
  <c r="Y87" i="1"/>
  <c r="Z87" i="1"/>
  <c r="AA87" i="1"/>
  <c r="W88" i="1"/>
  <c r="U80" i="7"/>
  <c r="Y88" i="1"/>
  <c r="Z88" i="1"/>
  <c r="AA88" i="1"/>
  <c r="W89" i="1"/>
  <c r="U81" i="7"/>
  <c r="Y89" i="1"/>
  <c r="Z89" i="1"/>
  <c r="AA89" i="1"/>
  <c r="W90" i="1"/>
  <c r="U82" i="7"/>
  <c r="X82" i="7"/>
  <c r="Y90" i="1"/>
  <c r="Z90" i="1"/>
  <c r="AA90" i="1"/>
  <c r="W91" i="1"/>
  <c r="U83" i="7"/>
  <c r="Y91" i="1"/>
  <c r="Z91" i="1"/>
  <c r="AA91" i="1"/>
  <c r="W92" i="1"/>
  <c r="U84" i="7"/>
  <c r="Y92" i="1"/>
  <c r="Z92" i="1"/>
  <c r="AA92" i="1"/>
  <c r="W93" i="1"/>
  <c r="U85" i="7"/>
  <c r="Y93" i="1"/>
  <c r="Z93" i="1"/>
  <c r="AA93" i="1"/>
  <c r="W94" i="1"/>
  <c r="U86" i="7"/>
  <c r="Y94" i="1"/>
  <c r="Z94" i="1"/>
  <c r="AA94" i="1"/>
  <c r="W95" i="1"/>
  <c r="U87" i="7"/>
  <c r="Y95" i="1"/>
  <c r="Z95" i="1"/>
  <c r="AA95" i="1"/>
  <c r="W96" i="1"/>
  <c r="U88" i="7"/>
  <c r="Y96" i="1"/>
  <c r="Z96" i="1"/>
  <c r="AA96" i="1"/>
  <c r="W97" i="1"/>
  <c r="U89" i="7"/>
  <c r="Y97" i="1"/>
  <c r="Z97" i="1"/>
  <c r="AA97" i="1"/>
  <c r="W98" i="1"/>
  <c r="U90" i="7"/>
  <c r="X90" i="7"/>
  <c r="Y98" i="1"/>
  <c r="Z98" i="1"/>
  <c r="AA98" i="1"/>
  <c r="W99" i="1"/>
  <c r="U91" i="7"/>
  <c r="Y99" i="1"/>
  <c r="Z99" i="1"/>
  <c r="AA99" i="1"/>
  <c r="W100" i="1"/>
  <c r="U92" i="7"/>
  <c r="Y100" i="1"/>
  <c r="Z100" i="1"/>
  <c r="AA100" i="1"/>
  <c r="W101" i="1"/>
  <c r="U93" i="7"/>
  <c r="Y101" i="1"/>
  <c r="Z101" i="1"/>
  <c r="AA101" i="1"/>
  <c r="W102" i="1"/>
  <c r="U94" i="7"/>
  <c r="Y102" i="1"/>
  <c r="Z102" i="1"/>
  <c r="AA102" i="1"/>
  <c r="W103" i="1"/>
  <c r="U95" i="7"/>
  <c r="Y103" i="1"/>
  <c r="Z103" i="1"/>
  <c r="AA103" i="1"/>
  <c r="W104" i="1"/>
  <c r="U96" i="7"/>
  <c r="Y104" i="1"/>
  <c r="Z104" i="1"/>
  <c r="AA104" i="1"/>
  <c r="W105" i="1"/>
  <c r="U97" i="7"/>
  <c r="W97" i="7"/>
  <c r="Y105" i="1"/>
  <c r="Z105" i="1"/>
  <c r="AA105" i="1"/>
  <c r="W106" i="1"/>
  <c r="U98" i="7"/>
  <c r="Y98" i="7"/>
  <c r="Y106" i="1"/>
  <c r="Z106" i="1"/>
  <c r="AA106" i="1"/>
  <c r="W107" i="1"/>
  <c r="U99" i="7"/>
  <c r="Y107" i="1"/>
  <c r="Z107" i="1"/>
  <c r="AA107" i="1"/>
  <c r="W108" i="1"/>
  <c r="U100" i="7"/>
  <c r="Y108" i="1"/>
  <c r="Z108" i="1"/>
  <c r="AA108" i="1"/>
  <c r="W109" i="1"/>
  <c r="U101" i="7"/>
  <c r="Y109" i="1"/>
  <c r="Z109" i="1"/>
  <c r="AA109" i="1"/>
  <c r="W110" i="1"/>
  <c r="U102" i="7"/>
  <c r="Y110" i="1"/>
  <c r="Z110" i="1"/>
  <c r="AA110" i="1"/>
  <c r="W111" i="1"/>
  <c r="U103" i="7"/>
  <c r="Y111" i="1"/>
  <c r="Z111" i="1"/>
  <c r="AA111" i="1"/>
  <c r="W112" i="1"/>
  <c r="U104" i="7"/>
  <c r="Y112" i="1"/>
  <c r="Z112" i="1"/>
  <c r="AA112" i="1"/>
  <c r="W113" i="1"/>
  <c r="U105" i="7"/>
  <c r="Y113" i="1"/>
  <c r="Z113" i="1"/>
  <c r="AA113" i="1"/>
  <c r="W114" i="1"/>
  <c r="U106" i="7"/>
  <c r="Y106" i="7"/>
  <c r="Y114" i="1"/>
  <c r="Z114" i="1"/>
  <c r="AA114" i="1"/>
  <c r="W115" i="1"/>
  <c r="U107" i="7"/>
  <c r="Y115" i="1"/>
  <c r="Z115" i="1"/>
  <c r="AA115" i="1"/>
  <c r="W116" i="1"/>
  <c r="U108" i="7"/>
  <c r="Y116" i="1"/>
  <c r="Z116" i="1"/>
  <c r="AA116" i="1"/>
  <c r="W117" i="1"/>
  <c r="U109" i="7"/>
  <c r="Y117" i="1"/>
  <c r="Z117" i="1"/>
  <c r="AA117" i="1"/>
  <c r="W118" i="1"/>
  <c r="U110" i="7"/>
  <c r="Y118" i="1"/>
  <c r="Z118" i="1"/>
  <c r="AA118" i="1"/>
  <c r="W119" i="1"/>
  <c r="U111" i="7"/>
  <c r="Y119" i="1"/>
  <c r="Z119" i="1"/>
  <c r="AA119" i="1"/>
  <c r="W120" i="1"/>
  <c r="U112" i="7"/>
  <c r="Y120" i="1"/>
  <c r="Z120" i="1"/>
  <c r="AA120" i="1"/>
  <c r="W121" i="1"/>
  <c r="U113" i="7"/>
  <c r="W113" i="7"/>
  <c r="Y121" i="1"/>
  <c r="Z121" i="1"/>
  <c r="AA121" i="1"/>
  <c r="W122" i="1"/>
  <c r="U114" i="7"/>
  <c r="Y114" i="7"/>
  <c r="Y122" i="1"/>
  <c r="Z122" i="1"/>
  <c r="AA122" i="1"/>
  <c r="W123" i="1"/>
  <c r="U115" i="7"/>
  <c r="Y123" i="1"/>
  <c r="Z123" i="1"/>
  <c r="AA123" i="1"/>
  <c r="W124" i="1"/>
  <c r="U116" i="7"/>
  <c r="Y124" i="1"/>
  <c r="Z124" i="1"/>
  <c r="AA124" i="1"/>
  <c r="W125" i="1"/>
  <c r="U117" i="7"/>
  <c r="Y125" i="1"/>
  <c r="Z125" i="1"/>
  <c r="AA125" i="1"/>
  <c r="W126" i="1"/>
  <c r="U118" i="7"/>
  <c r="Y126" i="1"/>
  <c r="Z126" i="1"/>
  <c r="AA126" i="1"/>
  <c r="W127" i="1"/>
  <c r="U119" i="7"/>
  <c r="Y127" i="1"/>
  <c r="Z127" i="1"/>
  <c r="AA127" i="1"/>
  <c r="W128" i="1"/>
  <c r="U120" i="7"/>
  <c r="Y128" i="1"/>
  <c r="Z128" i="1"/>
  <c r="AA128" i="1"/>
  <c r="W129" i="1"/>
  <c r="U121" i="7"/>
  <c r="W121" i="7"/>
  <c r="Y129" i="1"/>
  <c r="Z129" i="1"/>
  <c r="AA129" i="1"/>
  <c r="W130" i="1"/>
  <c r="U122" i="7"/>
  <c r="Y122" i="7"/>
  <c r="Y130" i="1"/>
  <c r="Z130" i="1"/>
  <c r="AA130" i="1"/>
  <c r="W131" i="1"/>
  <c r="U123" i="7"/>
  <c r="Y131" i="1"/>
  <c r="Z131" i="1"/>
  <c r="AA131" i="1"/>
  <c r="W132" i="1"/>
  <c r="U124" i="7"/>
  <c r="Y132" i="1"/>
  <c r="Z132" i="1"/>
  <c r="AA132" i="1"/>
  <c r="W133" i="1"/>
  <c r="U125" i="7"/>
  <c r="Y133" i="1"/>
  <c r="Z133" i="1"/>
  <c r="AA133" i="1"/>
  <c r="W134" i="1"/>
  <c r="U126" i="7"/>
  <c r="Y134" i="1"/>
  <c r="Z134" i="1"/>
  <c r="AA134" i="1"/>
  <c r="W135" i="1"/>
  <c r="U127" i="7"/>
  <c r="Y135" i="1"/>
  <c r="Z135" i="1"/>
  <c r="AA135" i="1"/>
  <c r="W136" i="1"/>
  <c r="U128" i="7"/>
  <c r="Y136" i="1"/>
  <c r="Z136" i="1"/>
  <c r="AA136" i="1"/>
  <c r="W137" i="1"/>
  <c r="U129" i="7"/>
  <c r="W129" i="7"/>
  <c r="Y137" i="1"/>
  <c r="Z137" i="1"/>
  <c r="AA137" i="1"/>
  <c r="W138" i="1"/>
  <c r="U130" i="7"/>
  <c r="Y130" i="7"/>
  <c r="Y138" i="1"/>
  <c r="Z138" i="1"/>
  <c r="AA138" i="1"/>
  <c r="W139" i="1"/>
  <c r="U131" i="7"/>
  <c r="Y139" i="1"/>
  <c r="Z139" i="1"/>
  <c r="AA139" i="1"/>
  <c r="W140" i="1"/>
  <c r="U132" i="7"/>
  <c r="Y140" i="1"/>
  <c r="Z140" i="1"/>
  <c r="AA140" i="1"/>
  <c r="W141" i="1"/>
  <c r="U133" i="7"/>
  <c r="Y141" i="1"/>
  <c r="Z141" i="1"/>
  <c r="AA141" i="1"/>
  <c r="W142" i="1"/>
  <c r="U134" i="7"/>
  <c r="Y142" i="1"/>
  <c r="Z142" i="1"/>
  <c r="AA142" i="1"/>
  <c r="W143" i="1"/>
  <c r="U135" i="7"/>
  <c r="Y143" i="1"/>
  <c r="Z143" i="1"/>
  <c r="AA143" i="1"/>
  <c r="W144" i="1"/>
  <c r="U136" i="7"/>
  <c r="Y144" i="1"/>
  <c r="Z144" i="1"/>
  <c r="AA144" i="1"/>
  <c r="W145" i="1"/>
  <c r="U137" i="7"/>
  <c r="X137" i="7"/>
  <c r="Y145" i="1"/>
  <c r="Z145" i="1"/>
  <c r="AA145" i="1"/>
  <c r="W146" i="1"/>
  <c r="U138" i="7"/>
  <c r="Y138" i="7"/>
  <c r="Y146" i="1"/>
  <c r="Z146" i="1"/>
  <c r="AA146" i="1"/>
  <c r="W147" i="1"/>
  <c r="U139" i="7"/>
  <c r="Y147" i="1"/>
  <c r="Z147" i="1"/>
  <c r="AA147" i="1"/>
  <c r="W148" i="1"/>
  <c r="U140" i="7"/>
  <c r="Y148" i="1"/>
  <c r="Z148" i="1"/>
  <c r="AA148" i="1"/>
  <c r="W149" i="1"/>
  <c r="U141" i="7"/>
  <c r="Y149" i="1"/>
  <c r="Z149" i="1"/>
  <c r="AA149" i="1"/>
  <c r="W150" i="1"/>
  <c r="U142" i="7"/>
  <c r="Y150" i="1"/>
  <c r="Z150" i="1"/>
  <c r="AA150" i="1"/>
  <c r="W151" i="1"/>
  <c r="U143" i="7"/>
  <c r="Y151" i="1"/>
  <c r="Z151" i="1"/>
  <c r="AA151" i="1"/>
  <c r="W152" i="1"/>
  <c r="U144" i="7"/>
  <c r="Y152" i="1"/>
  <c r="Z152" i="1"/>
  <c r="AA152" i="1"/>
  <c r="W153" i="1"/>
  <c r="U145" i="7"/>
  <c r="W145" i="7"/>
  <c r="Y153" i="1"/>
  <c r="Z153" i="1"/>
  <c r="AA153" i="1"/>
  <c r="W154" i="1"/>
  <c r="U146" i="7"/>
  <c r="Y146" i="7"/>
  <c r="Y154" i="1"/>
  <c r="Z154" i="1"/>
  <c r="AA154" i="1"/>
  <c r="W155" i="1"/>
  <c r="U147" i="7"/>
  <c r="Y155" i="1"/>
  <c r="Z155" i="1"/>
  <c r="AA155" i="1"/>
  <c r="W156" i="1"/>
  <c r="U148" i="7"/>
  <c r="Y156" i="1"/>
  <c r="Z156" i="1"/>
  <c r="AA156" i="1"/>
  <c r="W157" i="1"/>
  <c r="U149" i="7"/>
  <c r="Y157" i="1"/>
  <c r="Z157" i="1"/>
  <c r="AA157" i="1"/>
  <c r="W158" i="1"/>
  <c r="U150" i="7"/>
  <c r="Y158" i="1"/>
  <c r="Z158" i="1"/>
  <c r="AA158" i="1"/>
  <c r="W159" i="1"/>
  <c r="U151" i="7"/>
  <c r="Y159" i="1"/>
  <c r="Z159" i="1"/>
  <c r="AA159" i="1"/>
  <c r="W160" i="1"/>
  <c r="U152" i="7"/>
  <c r="Y160" i="1"/>
  <c r="Z160" i="1"/>
  <c r="AA160" i="1"/>
  <c r="W161" i="1"/>
  <c r="U153" i="7"/>
  <c r="W153" i="7"/>
  <c r="Y161" i="1"/>
  <c r="Z161" i="1"/>
  <c r="AA161" i="1"/>
  <c r="W162" i="1"/>
  <c r="U154" i="7"/>
  <c r="Y154" i="7"/>
  <c r="Y162" i="1"/>
  <c r="Z162" i="1"/>
  <c r="AA162" i="1"/>
  <c r="W163" i="1"/>
  <c r="U155" i="7"/>
  <c r="Y163" i="1"/>
  <c r="Z163" i="1"/>
  <c r="AA163" i="1"/>
  <c r="W164" i="1"/>
  <c r="U156" i="7"/>
  <c r="Y164" i="1"/>
  <c r="Z164" i="1"/>
  <c r="AA164" i="1"/>
  <c r="W165" i="1"/>
  <c r="U157" i="7"/>
  <c r="Y165" i="1"/>
  <c r="Z165" i="1"/>
  <c r="AA165" i="1"/>
  <c r="W166" i="1"/>
  <c r="U158" i="7"/>
  <c r="Y166" i="1"/>
  <c r="Z166" i="1"/>
  <c r="AA166" i="1"/>
  <c r="W167" i="1"/>
  <c r="U159" i="7"/>
  <c r="Y167" i="1"/>
  <c r="Z167" i="1"/>
  <c r="AA167" i="1"/>
  <c r="W168" i="1"/>
  <c r="U160" i="7"/>
  <c r="Y168" i="1"/>
  <c r="Z168" i="1"/>
  <c r="AA168" i="1"/>
  <c r="W169" i="1"/>
  <c r="U161" i="7"/>
  <c r="W161" i="7"/>
  <c r="Y169" i="1"/>
  <c r="Z169" i="1"/>
  <c r="AA169" i="1"/>
  <c r="W170" i="1"/>
  <c r="U162" i="7"/>
  <c r="Y162" i="7"/>
  <c r="Y170" i="1"/>
  <c r="Z170" i="1"/>
  <c r="AA170" i="1"/>
  <c r="W171" i="1"/>
  <c r="U163" i="7"/>
  <c r="Y171" i="1"/>
  <c r="Z171" i="1"/>
  <c r="AA171" i="1"/>
  <c r="W172" i="1"/>
  <c r="U164" i="7"/>
  <c r="Y172" i="1"/>
  <c r="Z172" i="1"/>
  <c r="AA172" i="1"/>
  <c r="W173" i="1"/>
  <c r="U165" i="7"/>
  <c r="Y173" i="1"/>
  <c r="Z173" i="1"/>
  <c r="AA173" i="1"/>
  <c r="W174" i="1"/>
  <c r="U166" i="7"/>
  <c r="Y174" i="1"/>
  <c r="Z174" i="1"/>
  <c r="AA174" i="1"/>
  <c r="W175" i="1"/>
  <c r="U167" i="7"/>
  <c r="Y175" i="1"/>
  <c r="Z175" i="1"/>
  <c r="AA175" i="1"/>
  <c r="W176" i="1"/>
  <c r="U168" i="7"/>
  <c r="Y176" i="1"/>
  <c r="Z176" i="1"/>
  <c r="AA176" i="1"/>
  <c r="W177" i="1"/>
  <c r="U169" i="7"/>
  <c r="Y177" i="1"/>
  <c r="Z177" i="1"/>
  <c r="AA177" i="1"/>
  <c r="W178" i="1"/>
  <c r="U170" i="7"/>
  <c r="Y170" i="7"/>
  <c r="Y178" i="1"/>
  <c r="Z178" i="1"/>
  <c r="AA178" i="1"/>
  <c r="W179" i="1"/>
  <c r="U171" i="7"/>
  <c r="Y179" i="1"/>
  <c r="Z179" i="1"/>
  <c r="AA179" i="1"/>
  <c r="W180" i="1"/>
  <c r="U172" i="7"/>
  <c r="Y180" i="1"/>
  <c r="Z180" i="1"/>
  <c r="AA180" i="1"/>
  <c r="W181" i="1"/>
  <c r="U173" i="7"/>
  <c r="Y181" i="1"/>
  <c r="Z181" i="1"/>
  <c r="AA181" i="1"/>
  <c r="W182" i="1"/>
  <c r="U174" i="7"/>
  <c r="Y182" i="1"/>
  <c r="Z182" i="1"/>
  <c r="AA182" i="1"/>
  <c r="W183" i="1"/>
  <c r="U175" i="7"/>
  <c r="Y183" i="1"/>
  <c r="Z183" i="1"/>
  <c r="AA183" i="1"/>
  <c r="W184" i="1"/>
  <c r="U176" i="7"/>
  <c r="Y184" i="1"/>
  <c r="Z184" i="1"/>
  <c r="AA184" i="1"/>
  <c r="W185" i="1"/>
  <c r="U177" i="7"/>
  <c r="W177" i="7"/>
  <c r="Y185" i="1"/>
  <c r="Z185" i="1"/>
  <c r="AA185" i="1"/>
  <c r="W186" i="1"/>
  <c r="U178" i="7"/>
  <c r="Y178" i="7"/>
  <c r="Y186" i="1"/>
  <c r="Z186" i="1"/>
  <c r="AA186" i="1"/>
  <c r="W187" i="1"/>
  <c r="U179" i="7"/>
  <c r="Y187" i="1"/>
  <c r="Z187" i="1"/>
  <c r="AA187" i="1"/>
  <c r="W188" i="1"/>
  <c r="U180" i="7"/>
  <c r="Y188" i="1"/>
  <c r="Z188" i="1"/>
  <c r="AA188" i="1"/>
  <c r="W189" i="1"/>
  <c r="U181" i="7"/>
  <c r="Y189" i="1"/>
  <c r="Z189" i="1"/>
  <c r="AA189" i="1"/>
  <c r="W190" i="1"/>
  <c r="U182" i="7"/>
  <c r="Y190" i="1"/>
  <c r="Z190" i="1"/>
  <c r="AA190" i="1"/>
  <c r="W191" i="1"/>
  <c r="U183" i="7"/>
  <c r="Y191" i="1"/>
  <c r="Z191" i="1"/>
  <c r="AA191" i="1"/>
  <c r="W192" i="1"/>
  <c r="U184" i="7"/>
  <c r="Y192" i="1"/>
  <c r="Z192" i="1"/>
  <c r="AA192" i="1"/>
  <c r="W193" i="1"/>
  <c r="U185" i="7"/>
  <c r="W185" i="7"/>
  <c r="Y193" i="1"/>
  <c r="Z193" i="1"/>
  <c r="AA193" i="1"/>
  <c r="W194" i="1"/>
  <c r="U186" i="7"/>
  <c r="Y186" i="7"/>
  <c r="Y194" i="1"/>
  <c r="Z194" i="1"/>
  <c r="AA194" i="1"/>
  <c r="W195" i="1"/>
  <c r="U187" i="7"/>
  <c r="Y195" i="1"/>
  <c r="Z195" i="1"/>
  <c r="AA195" i="1"/>
  <c r="W196" i="1"/>
  <c r="U188" i="7"/>
  <c r="Y196" i="1"/>
  <c r="Z196" i="1"/>
  <c r="AA196" i="1"/>
  <c r="W197" i="1"/>
  <c r="U189" i="7"/>
  <c r="Y197" i="1"/>
  <c r="Z197" i="1"/>
  <c r="AA197" i="1"/>
  <c r="W198" i="1"/>
  <c r="U190" i="7"/>
  <c r="Y198" i="1"/>
  <c r="Z198" i="1"/>
  <c r="AA198" i="1"/>
  <c r="W199" i="1"/>
  <c r="U191" i="7"/>
  <c r="Y199" i="1"/>
  <c r="Z199" i="1"/>
  <c r="AA199" i="1"/>
  <c r="W200" i="1"/>
  <c r="U192" i="7"/>
  <c r="Y200" i="1"/>
  <c r="Z200" i="1"/>
  <c r="AA200" i="1"/>
  <c r="W201" i="1"/>
  <c r="U193" i="7"/>
  <c r="W193" i="7"/>
  <c r="Y201" i="1"/>
  <c r="Z201" i="1"/>
  <c r="AA201" i="1"/>
  <c r="W202" i="1"/>
  <c r="U194" i="7"/>
  <c r="Y194" i="7"/>
  <c r="Y202" i="1"/>
  <c r="Z202" i="1"/>
  <c r="AA202" i="1"/>
  <c r="W203" i="1"/>
  <c r="U195" i="7"/>
  <c r="Y203" i="1"/>
  <c r="Z203" i="1"/>
  <c r="AA203" i="1"/>
  <c r="W204" i="1"/>
  <c r="U196" i="7"/>
  <c r="Y204" i="1"/>
  <c r="Z204" i="1"/>
  <c r="AA204" i="1"/>
  <c r="W205" i="1"/>
  <c r="U197" i="7"/>
  <c r="Y205" i="1"/>
  <c r="Z205" i="1"/>
  <c r="AA205" i="1"/>
  <c r="W206" i="1"/>
  <c r="U198" i="7"/>
  <c r="Y206" i="1"/>
  <c r="Z206" i="1"/>
  <c r="AA206" i="1"/>
  <c r="W207" i="1"/>
  <c r="U199" i="7"/>
  <c r="Y207" i="1"/>
  <c r="Z207" i="1"/>
  <c r="AA207" i="1"/>
  <c r="W208" i="1"/>
  <c r="U200" i="7"/>
  <c r="Y208" i="1"/>
  <c r="Z208" i="1"/>
  <c r="AA208" i="1"/>
  <c r="W209" i="1"/>
  <c r="U201" i="7"/>
  <c r="X201" i="7"/>
  <c r="Y209" i="1"/>
  <c r="Z209" i="1"/>
  <c r="AA209" i="1"/>
  <c r="W210" i="1"/>
  <c r="U202" i="7"/>
  <c r="Y202" i="7"/>
  <c r="Y210" i="1"/>
  <c r="Z210" i="1"/>
  <c r="AA210" i="1"/>
  <c r="W211" i="1"/>
  <c r="U203" i="7"/>
  <c r="Y211" i="1"/>
  <c r="Z211" i="1"/>
  <c r="AA211" i="1"/>
  <c r="W212" i="1"/>
  <c r="U204" i="7"/>
  <c r="Y212" i="1"/>
  <c r="Z212" i="1"/>
  <c r="AA212" i="1"/>
  <c r="W213" i="1"/>
  <c r="U205" i="7"/>
  <c r="Y213" i="1"/>
  <c r="Z213" i="1"/>
  <c r="AA213" i="1"/>
  <c r="W214" i="1"/>
  <c r="U206" i="7"/>
  <c r="Y214" i="1"/>
  <c r="Z214" i="1"/>
  <c r="AA214" i="1"/>
  <c r="W215" i="1"/>
  <c r="U207" i="7"/>
  <c r="Y215" i="1"/>
  <c r="Z215" i="1"/>
  <c r="AA215" i="1"/>
  <c r="W216" i="1"/>
  <c r="U208" i="7"/>
  <c r="Y216" i="1"/>
  <c r="Z216" i="1"/>
  <c r="AA216" i="1"/>
  <c r="W217" i="1"/>
  <c r="U209" i="7"/>
  <c r="W209" i="7"/>
  <c r="Y217" i="1"/>
  <c r="Z217" i="1"/>
  <c r="AA217" i="1"/>
  <c r="W218" i="1"/>
  <c r="U210" i="7"/>
  <c r="Y210" i="7"/>
  <c r="Y218" i="1"/>
  <c r="Z218" i="1"/>
  <c r="AA218" i="1"/>
  <c r="W219" i="1"/>
  <c r="U211" i="7"/>
  <c r="Y219" i="1"/>
  <c r="Z219" i="1"/>
  <c r="AA219" i="1"/>
  <c r="W220" i="1"/>
  <c r="U212" i="7"/>
  <c r="Y220" i="1"/>
  <c r="Z220" i="1"/>
  <c r="AA220" i="1"/>
  <c r="W221" i="1"/>
  <c r="U213" i="7"/>
  <c r="Y221" i="1"/>
  <c r="Z221" i="1"/>
  <c r="AA221" i="1"/>
  <c r="W222" i="1"/>
  <c r="U214" i="7"/>
  <c r="Y222" i="1"/>
  <c r="Z222" i="1"/>
  <c r="AA222" i="1"/>
  <c r="W223" i="1"/>
  <c r="U215" i="7"/>
  <c r="Y223" i="1"/>
  <c r="Z223" i="1"/>
  <c r="AA223" i="1"/>
  <c r="W224" i="1"/>
  <c r="U216" i="7"/>
  <c r="Y224" i="1"/>
  <c r="Z224" i="1"/>
  <c r="AA224" i="1"/>
  <c r="W225" i="1"/>
  <c r="U217" i="7"/>
  <c r="W217" i="7"/>
  <c r="Y225" i="1"/>
  <c r="Z225" i="1"/>
  <c r="AA225" i="1"/>
  <c r="W226" i="1"/>
  <c r="U218" i="7"/>
  <c r="Y218" i="7"/>
  <c r="Y226" i="1"/>
  <c r="Z226" i="1"/>
  <c r="AA226" i="1"/>
  <c r="W227" i="1"/>
  <c r="U219" i="7"/>
  <c r="Y227" i="1"/>
  <c r="Z227" i="1"/>
  <c r="AA227" i="1"/>
  <c r="W228" i="1"/>
  <c r="U220" i="7"/>
  <c r="Y228" i="1"/>
  <c r="Z228" i="1"/>
  <c r="AA228" i="1"/>
  <c r="W229" i="1"/>
  <c r="U221" i="7"/>
  <c r="Y229" i="1"/>
  <c r="Z229" i="1"/>
  <c r="AA229" i="1"/>
  <c r="W230" i="1"/>
  <c r="U222" i="7"/>
  <c r="Y230" i="1"/>
  <c r="Z230" i="1"/>
  <c r="AA230" i="1"/>
  <c r="W231" i="1"/>
  <c r="U223" i="7"/>
  <c r="Y231" i="1"/>
  <c r="Z231" i="1"/>
  <c r="AA231" i="1"/>
  <c r="W232" i="1"/>
  <c r="U224" i="7"/>
  <c r="Y232" i="1"/>
  <c r="Z232" i="1"/>
  <c r="AA232" i="1"/>
  <c r="W233" i="1"/>
  <c r="U225" i="7"/>
  <c r="W225" i="7"/>
  <c r="Y233" i="1"/>
  <c r="Z233" i="1"/>
  <c r="AA233" i="1"/>
  <c r="W234" i="1"/>
  <c r="U226" i="7"/>
  <c r="Y226" i="7"/>
  <c r="Y234" i="1"/>
  <c r="Z234" i="1"/>
  <c r="AA234" i="1"/>
  <c r="W235" i="1"/>
  <c r="U227" i="7"/>
  <c r="Y235" i="1"/>
  <c r="Z235" i="1"/>
  <c r="AA235" i="1"/>
  <c r="W236" i="1"/>
  <c r="U228" i="7"/>
  <c r="Y236" i="1"/>
  <c r="Z236" i="1"/>
  <c r="AA236" i="1"/>
  <c r="W237" i="1"/>
  <c r="U229" i="7"/>
  <c r="Y237" i="1"/>
  <c r="Z237" i="1"/>
  <c r="AA237" i="1"/>
  <c r="W238" i="1"/>
  <c r="U230" i="7"/>
  <c r="Y238" i="1"/>
  <c r="Z238" i="1"/>
  <c r="AA238" i="1"/>
  <c r="W239" i="1"/>
  <c r="U231" i="7"/>
  <c r="Y239" i="1"/>
  <c r="Z239" i="1"/>
  <c r="AA239" i="1"/>
  <c r="W240" i="1"/>
  <c r="U232" i="7"/>
  <c r="Y240" i="1"/>
  <c r="Z240" i="1"/>
  <c r="AA240" i="1"/>
  <c r="W241" i="1"/>
  <c r="U233" i="7"/>
  <c r="Y241" i="1"/>
  <c r="Z241" i="1"/>
  <c r="AA241" i="1"/>
  <c r="W242" i="1"/>
  <c r="U234" i="7"/>
  <c r="Y234" i="7"/>
  <c r="Y242" i="1"/>
  <c r="Z242" i="1"/>
  <c r="AA242" i="1"/>
  <c r="W243" i="1"/>
  <c r="U235" i="7"/>
  <c r="Y243" i="1"/>
  <c r="Z243" i="1"/>
  <c r="AA243" i="1"/>
  <c r="W244" i="1"/>
  <c r="U236" i="7"/>
  <c r="Y244" i="1"/>
  <c r="Z244" i="1"/>
  <c r="AA244" i="1"/>
  <c r="W245" i="1"/>
  <c r="U237" i="7"/>
  <c r="Y245" i="1"/>
  <c r="Z245" i="1"/>
  <c r="AA245" i="1"/>
  <c r="W246" i="1"/>
  <c r="U238" i="7"/>
  <c r="Y246" i="1"/>
  <c r="Z246" i="1"/>
  <c r="AA246" i="1"/>
  <c r="W247" i="1"/>
  <c r="U239" i="7"/>
  <c r="Y247" i="1"/>
  <c r="Z247" i="1"/>
  <c r="AA247" i="1"/>
  <c r="W248" i="1"/>
  <c r="U240" i="7"/>
  <c r="Y248" i="1"/>
  <c r="Z248" i="1"/>
  <c r="AA248" i="1"/>
  <c r="W249" i="1"/>
  <c r="U241" i="7"/>
  <c r="W241" i="7"/>
  <c r="Y249" i="1"/>
  <c r="Z249" i="1"/>
  <c r="AA249" i="1"/>
  <c r="W250" i="1"/>
  <c r="U242" i="7"/>
  <c r="Y242" i="7"/>
  <c r="Y250" i="1"/>
  <c r="Z250" i="1"/>
  <c r="AA250" i="1"/>
  <c r="W251" i="1"/>
  <c r="U243" i="7"/>
  <c r="Y251" i="1"/>
  <c r="Z251" i="1"/>
  <c r="AA251" i="1"/>
  <c r="W252" i="1"/>
  <c r="U244" i="7"/>
  <c r="Y252" i="1"/>
  <c r="Z252" i="1"/>
  <c r="AA252" i="1"/>
  <c r="W253" i="1"/>
  <c r="U245" i="7"/>
  <c r="Y253" i="1"/>
  <c r="Z253" i="1"/>
  <c r="AA253" i="1"/>
  <c r="W254" i="1"/>
  <c r="U246" i="7"/>
  <c r="Y254" i="1"/>
  <c r="Z254" i="1"/>
  <c r="AA254" i="1"/>
  <c r="W255" i="1"/>
  <c r="U247" i="7"/>
  <c r="Y255" i="1"/>
  <c r="Z255" i="1"/>
  <c r="AA255" i="1"/>
  <c r="W256" i="1"/>
  <c r="U248" i="7"/>
  <c r="Y256" i="1"/>
  <c r="Z256" i="1"/>
  <c r="AA256" i="1"/>
  <c r="W257" i="1"/>
  <c r="U249" i="7"/>
  <c r="W249" i="7"/>
  <c r="Y257" i="1"/>
  <c r="Z257" i="1"/>
  <c r="AA257" i="1"/>
  <c r="W258" i="1"/>
  <c r="U250" i="7"/>
  <c r="Y250" i="7"/>
  <c r="Y258" i="1"/>
  <c r="Z258" i="1"/>
  <c r="AA258" i="1"/>
  <c r="W259" i="1"/>
  <c r="U251" i="7"/>
  <c r="Y259" i="1"/>
  <c r="Z259" i="1"/>
  <c r="AA259" i="1"/>
  <c r="W260" i="1"/>
  <c r="U252" i="7"/>
  <c r="Y260" i="1"/>
  <c r="Z260" i="1"/>
  <c r="AA260" i="1"/>
  <c r="W261" i="1"/>
  <c r="U253" i="7"/>
  <c r="Y261" i="1"/>
  <c r="Z261" i="1"/>
  <c r="AA261" i="1"/>
  <c r="W262" i="1"/>
  <c r="U254" i="7"/>
  <c r="Y262" i="1"/>
  <c r="Z262" i="1"/>
  <c r="AA262" i="1"/>
  <c r="W263" i="1"/>
  <c r="U255" i="7"/>
  <c r="Y263" i="1"/>
  <c r="Z263" i="1"/>
  <c r="AA263" i="1"/>
  <c r="W264" i="1"/>
  <c r="U256" i="7"/>
  <c r="Y264" i="1"/>
  <c r="Z264" i="1"/>
  <c r="AA264" i="1"/>
  <c r="W265" i="1"/>
  <c r="U257" i="7"/>
  <c r="W257" i="7"/>
  <c r="Y265" i="1"/>
  <c r="Z265" i="1"/>
  <c r="AA265" i="1"/>
  <c r="W266" i="1"/>
  <c r="U258" i="7"/>
  <c r="Y258" i="7"/>
  <c r="Y266" i="1"/>
  <c r="Z266" i="1"/>
  <c r="AA266" i="1"/>
  <c r="W267" i="1"/>
  <c r="U259" i="7"/>
  <c r="Y267" i="1"/>
  <c r="Z267" i="1"/>
  <c r="AA267" i="1"/>
  <c r="W268" i="1"/>
  <c r="U260" i="7"/>
  <c r="Y268" i="1"/>
  <c r="Z268" i="1"/>
  <c r="AA268" i="1"/>
  <c r="W269" i="1"/>
  <c r="U261" i="7"/>
  <c r="Y269" i="1"/>
  <c r="Z269" i="1"/>
  <c r="AA269" i="1"/>
  <c r="W270" i="1"/>
  <c r="U262" i="7"/>
  <c r="Y270" i="1"/>
  <c r="Z270" i="1"/>
  <c r="AA270" i="1"/>
  <c r="W271" i="1"/>
  <c r="U263" i="7"/>
  <c r="Y271" i="1"/>
  <c r="Z271" i="1"/>
  <c r="AA271" i="1"/>
  <c r="W272" i="1"/>
  <c r="U264" i="7"/>
  <c r="Y272" i="1"/>
  <c r="Z272" i="1"/>
  <c r="AA272" i="1"/>
  <c r="W273" i="1"/>
  <c r="U265" i="7"/>
  <c r="W265" i="7"/>
  <c r="Y273" i="1"/>
  <c r="Z273" i="1"/>
  <c r="AA273" i="1"/>
  <c r="W274" i="1"/>
  <c r="U266" i="7"/>
  <c r="Y266" i="7"/>
  <c r="Y274" i="1"/>
  <c r="Z274" i="1"/>
  <c r="AA274" i="1"/>
  <c r="W275" i="1"/>
  <c r="U267" i="7"/>
  <c r="Y275" i="1"/>
  <c r="Z275" i="1"/>
  <c r="AA275" i="1"/>
  <c r="W276" i="1"/>
  <c r="U268" i="7"/>
  <c r="Y276" i="1"/>
  <c r="Z276" i="1"/>
  <c r="AA276" i="1"/>
  <c r="W277" i="1"/>
  <c r="U269" i="7"/>
  <c r="Y277" i="1"/>
  <c r="Z277" i="1"/>
  <c r="AA277" i="1"/>
  <c r="W278" i="1"/>
  <c r="U270" i="7"/>
  <c r="Y278" i="1"/>
  <c r="Z278" i="1"/>
  <c r="AA278" i="1"/>
  <c r="W279" i="1"/>
  <c r="U271" i="7"/>
  <c r="Y279" i="1"/>
  <c r="Z279" i="1"/>
  <c r="AA279" i="1"/>
  <c r="W280" i="1"/>
  <c r="U272" i="7"/>
  <c r="Y280" i="1"/>
  <c r="Z280" i="1"/>
  <c r="AA280" i="1"/>
  <c r="W281" i="1"/>
  <c r="U273" i="7"/>
  <c r="X273" i="7"/>
  <c r="Y281" i="1"/>
  <c r="Z281" i="1"/>
  <c r="AA281" i="1"/>
  <c r="W282" i="1"/>
  <c r="U274" i="7"/>
  <c r="Y274" i="7"/>
  <c r="Y282" i="1"/>
  <c r="Z282" i="1"/>
  <c r="AA282" i="1"/>
  <c r="W283" i="1"/>
  <c r="U275" i="7"/>
  <c r="Y283" i="1"/>
  <c r="Z283" i="1"/>
  <c r="AA283" i="1"/>
  <c r="W284" i="1"/>
  <c r="U276" i="7"/>
  <c r="Y284" i="1"/>
  <c r="Z284" i="1"/>
  <c r="AA284" i="1"/>
  <c r="W285" i="1"/>
  <c r="U277" i="7"/>
  <c r="Y285" i="1"/>
  <c r="Z285" i="1"/>
  <c r="AA285" i="1"/>
  <c r="W286" i="1"/>
  <c r="U278" i="7"/>
  <c r="Y286" i="1"/>
  <c r="Z286" i="1"/>
  <c r="AA286" i="1"/>
  <c r="W287" i="1"/>
  <c r="U279" i="7"/>
  <c r="Y287" i="1"/>
  <c r="Z287" i="1"/>
  <c r="AA287" i="1"/>
  <c r="W288" i="1"/>
  <c r="U280" i="7"/>
  <c r="Y288" i="1"/>
  <c r="Z288" i="1"/>
  <c r="AA288" i="1"/>
  <c r="W289" i="1"/>
  <c r="U281" i="7"/>
  <c r="X281" i="7"/>
  <c r="Y289" i="1"/>
  <c r="Z289" i="1"/>
  <c r="AA289" i="1"/>
  <c r="W290" i="1"/>
  <c r="U282" i="7"/>
  <c r="Y282" i="7"/>
  <c r="Y290" i="1"/>
  <c r="Z290" i="1"/>
  <c r="AA290" i="1"/>
  <c r="W291" i="1"/>
  <c r="U283" i="7"/>
  <c r="Y291" i="1"/>
  <c r="Z291" i="1"/>
  <c r="AA291" i="1"/>
  <c r="W292" i="1"/>
  <c r="U284" i="7"/>
  <c r="Y292" i="1"/>
  <c r="Z292" i="1"/>
  <c r="AA292" i="1"/>
  <c r="W293" i="1"/>
  <c r="U285" i="7"/>
  <c r="Y293" i="1"/>
  <c r="Z293" i="1"/>
  <c r="AA293" i="1"/>
  <c r="W294" i="1"/>
  <c r="U286" i="7"/>
  <c r="Y294" i="1"/>
  <c r="Z294" i="1"/>
  <c r="AA294" i="1"/>
  <c r="W295" i="1"/>
  <c r="U287" i="7"/>
  <c r="Y295" i="1"/>
  <c r="Z295" i="1"/>
  <c r="AA295" i="1"/>
  <c r="W296" i="1"/>
  <c r="U288" i="7"/>
  <c r="Y296" i="1"/>
  <c r="Z296" i="1"/>
  <c r="AA296" i="1"/>
  <c r="W297" i="1"/>
  <c r="U289" i="7"/>
  <c r="Y297" i="1"/>
  <c r="Z297" i="1"/>
  <c r="AA297" i="1"/>
  <c r="W298" i="1"/>
  <c r="U290" i="7"/>
  <c r="Y290" i="7"/>
  <c r="Y298" i="1"/>
  <c r="Z298" i="1"/>
  <c r="AA298" i="1"/>
  <c r="W299" i="1"/>
  <c r="U291" i="7"/>
  <c r="Y299" i="1"/>
  <c r="Z299" i="1"/>
  <c r="AA299" i="1"/>
  <c r="W300" i="1"/>
  <c r="U292" i="7"/>
  <c r="Y300" i="1"/>
  <c r="Z300" i="1"/>
  <c r="AA300" i="1"/>
  <c r="W301" i="1"/>
  <c r="U293" i="7"/>
  <c r="Y301" i="1"/>
  <c r="Z301" i="1"/>
  <c r="AA301" i="1"/>
  <c r="W302" i="1"/>
  <c r="U294" i="7"/>
  <c r="Y302" i="1"/>
  <c r="Z302" i="1"/>
  <c r="AA302" i="1"/>
  <c r="W303" i="1"/>
  <c r="U295" i="7"/>
  <c r="Y303" i="1"/>
  <c r="Z303" i="1"/>
  <c r="AA303" i="1"/>
  <c r="W304" i="1"/>
  <c r="U296" i="7"/>
  <c r="Y304" i="1"/>
  <c r="Z304" i="1"/>
  <c r="AA304" i="1"/>
  <c r="W305" i="1"/>
  <c r="U297" i="7"/>
  <c r="W297" i="7"/>
  <c r="Y305" i="1"/>
  <c r="Z305" i="1"/>
  <c r="AA305" i="1"/>
  <c r="W306" i="1"/>
  <c r="U298" i="7"/>
  <c r="Y298" i="7"/>
  <c r="Y306" i="1"/>
  <c r="Z306" i="1"/>
  <c r="AA306" i="1"/>
  <c r="W307" i="1"/>
  <c r="U299" i="7"/>
  <c r="Y307" i="1"/>
  <c r="Z307" i="1"/>
  <c r="AA307" i="1"/>
  <c r="W308" i="1"/>
  <c r="U300" i="7"/>
  <c r="Y308" i="1"/>
  <c r="Z308" i="1"/>
  <c r="AA308" i="1"/>
  <c r="W309" i="1"/>
  <c r="U301" i="7"/>
  <c r="Y309" i="1"/>
  <c r="Z309" i="1"/>
  <c r="AA309" i="1"/>
  <c r="W310" i="1"/>
  <c r="U302" i="7"/>
  <c r="Y310" i="1"/>
  <c r="Z310" i="1"/>
  <c r="AA310" i="1"/>
  <c r="W311" i="1"/>
  <c r="U303" i="7"/>
  <c r="Y311" i="1"/>
  <c r="Z311" i="1"/>
  <c r="AA311" i="1"/>
  <c r="W312" i="1"/>
  <c r="U304" i="7"/>
  <c r="Y312" i="1"/>
  <c r="Z312" i="1"/>
  <c r="AA312" i="1"/>
  <c r="W313" i="1"/>
  <c r="U305" i="7"/>
  <c r="X305" i="7"/>
  <c r="Y313" i="1"/>
  <c r="Z313" i="1"/>
  <c r="AA313" i="1"/>
  <c r="W314" i="1"/>
  <c r="U306" i="7"/>
  <c r="Y306" i="7"/>
  <c r="Y314" i="1"/>
  <c r="Z314" i="1"/>
  <c r="AA314" i="1"/>
  <c r="W315" i="1"/>
  <c r="U307" i="7"/>
  <c r="Y315" i="1"/>
  <c r="Z315" i="1"/>
  <c r="AA315" i="1"/>
  <c r="W316" i="1"/>
  <c r="U308" i="7"/>
  <c r="Y316" i="1"/>
  <c r="Z316" i="1"/>
  <c r="AA316" i="1"/>
  <c r="W317" i="1"/>
  <c r="U309" i="7"/>
  <c r="Y317" i="1"/>
  <c r="Z317" i="1"/>
  <c r="AA317" i="1"/>
  <c r="W318" i="1"/>
  <c r="U310" i="7"/>
  <c r="Y318" i="1"/>
  <c r="Z318" i="1"/>
  <c r="AA318" i="1"/>
  <c r="W319" i="1"/>
  <c r="U311" i="7"/>
  <c r="Y319" i="1"/>
  <c r="Z319" i="1"/>
  <c r="AA319" i="1"/>
  <c r="W320" i="1"/>
  <c r="U312" i="7"/>
  <c r="Y320" i="1"/>
  <c r="Z320" i="1"/>
  <c r="AA320" i="1"/>
  <c r="W321" i="1"/>
  <c r="U313" i="7"/>
  <c r="Y321" i="1"/>
  <c r="Z321" i="1"/>
  <c r="AA321" i="1"/>
  <c r="W322" i="1"/>
  <c r="U314" i="7"/>
  <c r="W314" i="7"/>
  <c r="Y322" i="1"/>
  <c r="Z322" i="1"/>
  <c r="AA322" i="1"/>
  <c r="W323" i="1"/>
  <c r="U315" i="7"/>
  <c r="Y323" i="1"/>
  <c r="Z323" i="1"/>
  <c r="AA323" i="1"/>
  <c r="W324" i="1"/>
  <c r="U316" i="7"/>
  <c r="Y324" i="1"/>
  <c r="Z324" i="1"/>
  <c r="AA324" i="1"/>
  <c r="W325" i="1"/>
  <c r="U317" i="7"/>
  <c r="Y325" i="1"/>
  <c r="Z325" i="1"/>
  <c r="AA325" i="1"/>
  <c r="W326" i="1"/>
  <c r="U318" i="7"/>
  <c r="Y326" i="1"/>
  <c r="Z326" i="1"/>
  <c r="AA326" i="1"/>
  <c r="W327" i="1"/>
  <c r="U319" i="7"/>
  <c r="Y327" i="1"/>
  <c r="Z327" i="1"/>
  <c r="AA327" i="1"/>
  <c r="W328" i="1"/>
  <c r="U320" i="7"/>
  <c r="Y328" i="1"/>
  <c r="Z328" i="1"/>
  <c r="AA328" i="1"/>
  <c r="W329" i="1"/>
  <c r="U321" i="7"/>
  <c r="X321" i="7"/>
  <c r="Y329" i="1"/>
  <c r="Z329" i="1"/>
  <c r="AA329" i="1"/>
  <c r="W330" i="1"/>
  <c r="U322" i="7"/>
  <c r="W322" i="7"/>
  <c r="Y330" i="1"/>
  <c r="Z330" i="1"/>
  <c r="AA330" i="1"/>
  <c r="W331" i="1"/>
  <c r="U323" i="7"/>
  <c r="Y331" i="1"/>
  <c r="Z331" i="1"/>
  <c r="AA331" i="1"/>
  <c r="W332" i="1"/>
  <c r="U324" i="7"/>
  <c r="Y332" i="1"/>
  <c r="Z332" i="1"/>
  <c r="AA332" i="1"/>
  <c r="W333" i="1"/>
  <c r="U325" i="7"/>
  <c r="Y333" i="1"/>
  <c r="Z333" i="1"/>
  <c r="AA333" i="1"/>
  <c r="W334" i="1"/>
  <c r="U326" i="7"/>
  <c r="Y334" i="1"/>
  <c r="Z334" i="1"/>
  <c r="AA334" i="1"/>
  <c r="W335" i="1"/>
  <c r="U327" i="7"/>
  <c r="Y335" i="1"/>
  <c r="Z335" i="1"/>
  <c r="AA335" i="1"/>
  <c r="W336" i="1"/>
  <c r="U328" i="7"/>
  <c r="Y336" i="1"/>
  <c r="Z336" i="1"/>
  <c r="AA336" i="1"/>
  <c r="W337" i="1"/>
  <c r="U329" i="7"/>
  <c r="Y337" i="1"/>
  <c r="Z337" i="1"/>
  <c r="AA337" i="1"/>
  <c r="W338" i="1"/>
  <c r="U330" i="7"/>
  <c r="W330" i="7"/>
  <c r="Y338" i="1"/>
  <c r="Z338" i="1"/>
  <c r="AA338" i="1"/>
  <c r="W339" i="1"/>
  <c r="U331" i="7"/>
  <c r="Y339" i="1"/>
  <c r="Z339" i="1"/>
  <c r="AA339" i="1"/>
  <c r="W340" i="1"/>
  <c r="U332" i="7"/>
  <c r="Y340" i="1"/>
  <c r="Z340" i="1"/>
  <c r="AA340" i="1"/>
  <c r="W341" i="1"/>
  <c r="U333" i="7"/>
  <c r="Y341" i="1"/>
  <c r="Z341" i="1"/>
  <c r="AA341" i="1"/>
  <c r="W342" i="1"/>
  <c r="U334" i="7"/>
  <c r="Y342" i="1"/>
  <c r="Z342" i="1"/>
  <c r="AA342" i="1"/>
  <c r="W343" i="1"/>
  <c r="U335" i="7"/>
  <c r="Y343" i="1"/>
  <c r="Z343" i="1"/>
  <c r="AA343" i="1"/>
  <c r="W344" i="1"/>
  <c r="U336" i="7"/>
  <c r="Y344" i="1"/>
  <c r="Z344" i="1"/>
  <c r="AA344" i="1"/>
  <c r="W345" i="1"/>
  <c r="U337" i="7"/>
  <c r="Y345" i="1"/>
  <c r="Z345" i="1"/>
  <c r="AA345" i="1"/>
  <c r="W346" i="1"/>
  <c r="U338" i="7"/>
  <c r="W338" i="7"/>
  <c r="Y346" i="1"/>
  <c r="Z346" i="1"/>
  <c r="AA346" i="1"/>
  <c r="W347" i="1"/>
  <c r="U339" i="7"/>
  <c r="Y347" i="1"/>
  <c r="Z347" i="1"/>
  <c r="AA347" i="1"/>
  <c r="W348" i="1"/>
  <c r="U340" i="7"/>
  <c r="Y348" i="1"/>
  <c r="Z348" i="1"/>
  <c r="AA348" i="1"/>
  <c r="W349" i="1"/>
  <c r="U341" i="7"/>
  <c r="Y349" i="1"/>
  <c r="Z349" i="1"/>
  <c r="AA349" i="1"/>
  <c r="W350" i="1"/>
  <c r="U342" i="7"/>
  <c r="Y350" i="1"/>
  <c r="Z350" i="1"/>
  <c r="AA350" i="1"/>
  <c r="W351" i="1"/>
  <c r="U343" i="7"/>
  <c r="Y351" i="1"/>
  <c r="Z351" i="1"/>
  <c r="AA351" i="1"/>
  <c r="W352" i="1"/>
  <c r="U344" i="7"/>
  <c r="Y352" i="1"/>
  <c r="Z352" i="1"/>
  <c r="AA352" i="1"/>
  <c r="W353" i="1"/>
  <c r="U345" i="7"/>
  <c r="Y353" i="1"/>
  <c r="Z353" i="1"/>
  <c r="AA353" i="1"/>
  <c r="W354" i="1"/>
  <c r="U346" i="7"/>
  <c r="W346" i="7"/>
  <c r="Y354" i="1"/>
  <c r="Z354" i="1"/>
  <c r="AA354" i="1"/>
  <c r="W355" i="1"/>
  <c r="U347" i="7"/>
  <c r="Y355" i="1"/>
  <c r="Z355" i="1"/>
  <c r="AA355" i="1"/>
  <c r="W356" i="1"/>
  <c r="U348" i="7"/>
  <c r="Y356" i="1"/>
  <c r="Z356" i="1"/>
  <c r="AA356" i="1"/>
  <c r="W357" i="1"/>
  <c r="U349" i="7"/>
  <c r="Y357" i="1"/>
  <c r="Z357" i="1"/>
  <c r="AA357" i="1"/>
  <c r="W358" i="1"/>
  <c r="U350" i="7"/>
  <c r="Y358" i="1"/>
  <c r="Z358" i="1"/>
  <c r="AA358" i="1"/>
  <c r="W359" i="1"/>
  <c r="U351" i="7"/>
  <c r="Y359" i="1"/>
  <c r="Z359" i="1"/>
  <c r="AA359" i="1"/>
  <c r="W360" i="1"/>
  <c r="U352" i="7"/>
  <c r="Y360" i="1"/>
  <c r="Z360" i="1"/>
  <c r="AA360" i="1"/>
  <c r="W361" i="1"/>
  <c r="U353" i="7"/>
  <c r="Y361" i="1"/>
  <c r="Z361" i="1"/>
  <c r="AA361" i="1"/>
  <c r="W362" i="1"/>
  <c r="U354" i="7"/>
  <c r="W354" i="7"/>
  <c r="Y362" i="1"/>
  <c r="Z362" i="1"/>
  <c r="AA362" i="1"/>
  <c r="W363" i="1"/>
  <c r="U355" i="7"/>
  <c r="Y363" i="1"/>
  <c r="Z363" i="1"/>
  <c r="AA363" i="1"/>
  <c r="W364" i="1"/>
  <c r="U356" i="7"/>
  <c r="Y364" i="1"/>
  <c r="Z364" i="1"/>
  <c r="AA364" i="1"/>
  <c r="W365" i="1"/>
  <c r="U357" i="7"/>
  <c r="Y365" i="1"/>
  <c r="Z365" i="1"/>
  <c r="AA365" i="1"/>
  <c r="W366" i="1"/>
  <c r="U358" i="7"/>
  <c r="Y366" i="1"/>
  <c r="Z366" i="1"/>
  <c r="AA366" i="1"/>
  <c r="W367" i="1"/>
  <c r="U359" i="7"/>
  <c r="Y367" i="1"/>
  <c r="Z367" i="1"/>
  <c r="AA367" i="1"/>
  <c r="W368" i="1"/>
  <c r="U360" i="7"/>
  <c r="Y368" i="1"/>
  <c r="Z368" i="1"/>
  <c r="AA368" i="1"/>
  <c r="W369" i="1"/>
  <c r="U361" i="7"/>
  <c r="Y369" i="1"/>
  <c r="Z369" i="1"/>
  <c r="AA369" i="1"/>
  <c r="W370" i="1"/>
  <c r="U362" i="7"/>
  <c r="Y370" i="1"/>
  <c r="Z370" i="1"/>
  <c r="AA370" i="1"/>
  <c r="W371" i="1"/>
  <c r="U363" i="7"/>
  <c r="Y371" i="1"/>
  <c r="Z371" i="1"/>
  <c r="AA371" i="1"/>
  <c r="W372" i="1"/>
  <c r="U364" i="7"/>
  <c r="Y372" i="1"/>
  <c r="Z372" i="1"/>
  <c r="AA372" i="1"/>
  <c r="W373" i="1"/>
  <c r="U365" i="7"/>
  <c r="Y373" i="1"/>
  <c r="Z373" i="1"/>
  <c r="AA373" i="1"/>
  <c r="W374" i="1"/>
  <c r="U366" i="7"/>
  <c r="Y374" i="1"/>
  <c r="Z374" i="1"/>
  <c r="AA374" i="1"/>
  <c r="W375" i="1"/>
  <c r="U367" i="7"/>
  <c r="Y375" i="1"/>
  <c r="Z375" i="1"/>
  <c r="AA375" i="1"/>
  <c r="W376" i="1"/>
  <c r="U368" i="7"/>
  <c r="Y376" i="1"/>
  <c r="Z376" i="1"/>
  <c r="AA376" i="1"/>
  <c r="W377" i="1"/>
  <c r="U369" i="7"/>
  <c r="Y377" i="1"/>
  <c r="Z377" i="1"/>
  <c r="AA377" i="1"/>
  <c r="W378" i="1"/>
  <c r="U370" i="7"/>
  <c r="Y378" i="1"/>
  <c r="Z378" i="1"/>
  <c r="AA378" i="1"/>
  <c r="W379" i="1"/>
  <c r="U371" i="7"/>
  <c r="Y379" i="1"/>
  <c r="Z379" i="1"/>
  <c r="AA379" i="1"/>
  <c r="W380" i="1"/>
  <c r="U372" i="7"/>
  <c r="Y380" i="1"/>
  <c r="Z380" i="1"/>
  <c r="AA380" i="1"/>
  <c r="W381" i="1"/>
  <c r="U373" i="7"/>
  <c r="Y381" i="1"/>
  <c r="Z381" i="1"/>
  <c r="AA381" i="1"/>
  <c r="W382" i="1"/>
  <c r="U374" i="7"/>
  <c r="Y382" i="1"/>
  <c r="Z382" i="1"/>
  <c r="AA382" i="1"/>
  <c r="W383" i="1"/>
  <c r="U375" i="7"/>
  <c r="Y383" i="1"/>
  <c r="Z383" i="1"/>
  <c r="AA383" i="1"/>
  <c r="W384" i="1"/>
  <c r="U376" i="7"/>
  <c r="Y384" i="1"/>
  <c r="Z384" i="1"/>
  <c r="AA384" i="1"/>
  <c r="W385" i="1"/>
  <c r="U377" i="7"/>
  <c r="Y385" i="1"/>
  <c r="Z385" i="1"/>
  <c r="AA385" i="1"/>
  <c r="W386" i="1"/>
  <c r="U378" i="7"/>
  <c r="Y386" i="1"/>
  <c r="Z386" i="1"/>
  <c r="AA386" i="1"/>
  <c r="W387" i="1"/>
  <c r="U379" i="7"/>
  <c r="Y387" i="1"/>
  <c r="Z387" i="1"/>
  <c r="AA387" i="1"/>
  <c r="W388" i="1"/>
  <c r="U380" i="7"/>
  <c r="Y388" i="1"/>
  <c r="Z388" i="1"/>
  <c r="AA388" i="1"/>
  <c r="W389" i="1"/>
  <c r="U381" i="7"/>
  <c r="Y389" i="1"/>
  <c r="Z389" i="1"/>
  <c r="AA389" i="1"/>
  <c r="W390" i="1"/>
  <c r="U382" i="7"/>
  <c r="Y390" i="1"/>
  <c r="Z390" i="1"/>
  <c r="AA390" i="1"/>
  <c r="W391" i="1"/>
  <c r="U383" i="7"/>
  <c r="Y391" i="1"/>
  <c r="Z391" i="1"/>
  <c r="AA391" i="1"/>
  <c r="W392" i="1"/>
  <c r="U384" i="7"/>
  <c r="Y392" i="1"/>
  <c r="Z392" i="1"/>
  <c r="AA392" i="1"/>
  <c r="W393" i="1"/>
  <c r="U385" i="7"/>
  <c r="Y393" i="1"/>
  <c r="Z393" i="1"/>
  <c r="AA393" i="1"/>
  <c r="W394" i="1"/>
  <c r="U386" i="7"/>
  <c r="Y394" i="1"/>
  <c r="Z394" i="1"/>
  <c r="AA394" i="1"/>
  <c r="W395" i="1"/>
  <c r="U387" i="7"/>
  <c r="Y395" i="1"/>
  <c r="Z395" i="1"/>
  <c r="AA395" i="1"/>
  <c r="W396" i="1"/>
  <c r="U388" i="7"/>
  <c r="Y396" i="1"/>
  <c r="Z396" i="1"/>
  <c r="AA396" i="1"/>
  <c r="W397" i="1"/>
  <c r="U389" i="7"/>
  <c r="Y397" i="1"/>
  <c r="Z397" i="1"/>
  <c r="AA397" i="1"/>
  <c r="W398" i="1"/>
  <c r="U390" i="7"/>
  <c r="Y398" i="1"/>
  <c r="Z398" i="1"/>
  <c r="AA398" i="1"/>
  <c r="W399" i="1"/>
  <c r="U391" i="7"/>
  <c r="Y399" i="1"/>
  <c r="Z399" i="1"/>
  <c r="AA399" i="1"/>
  <c r="W400" i="1"/>
  <c r="U392" i="7"/>
  <c r="Y400" i="1"/>
  <c r="Z400" i="1"/>
  <c r="AA400" i="1"/>
  <c r="W401" i="1"/>
  <c r="U393" i="7"/>
  <c r="Y401" i="1"/>
  <c r="Z401" i="1"/>
  <c r="AA401" i="1"/>
  <c r="W402" i="1"/>
  <c r="U394" i="7"/>
  <c r="Y402" i="1"/>
  <c r="Z402" i="1"/>
  <c r="AA402" i="1"/>
  <c r="W403" i="1"/>
  <c r="U395" i="7"/>
  <c r="Y403" i="1"/>
  <c r="Z403" i="1"/>
  <c r="AA403" i="1"/>
  <c r="W404" i="1"/>
  <c r="U396" i="7"/>
  <c r="Y404" i="1"/>
  <c r="Z404" i="1"/>
  <c r="AA404" i="1"/>
  <c r="W405" i="1"/>
  <c r="U397" i="7"/>
  <c r="Y405" i="1"/>
  <c r="Z405" i="1"/>
  <c r="AA405" i="1"/>
  <c r="W406" i="1"/>
  <c r="U398" i="7"/>
  <c r="Y406" i="1"/>
  <c r="Z406" i="1"/>
  <c r="AA406" i="1"/>
  <c r="W407" i="1"/>
  <c r="U399" i="7"/>
  <c r="Y407" i="1"/>
  <c r="Z407" i="1"/>
  <c r="AA407" i="1"/>
  <c r="W408" i="1"/>
  <c r="U400" i="7"/>
  <c r="Y408" i="1"/>
  <c r="Z408" i="1"/>
  <c r="AA408" i="1"/>
  <c r="W409" i="1"/>
  <c r="U401" i="7"/>
  <c r="Y409" i="1"/>
  <c r="Z409" i="1"/>
  <c r="AA409" i="1"/>
  <c r="W410" i="1"/>
  <c r="U402" i="7"/>
  <c r="Y410" i="1"/>
  <c r="Z410" i="1"/>
  <c r="AA410" i="1"/>
  <c r="W411" i="1"/>
  <c r="U403" i="7"/>
  <c r="Y411" i="1"/>
  <c r="Z411" i="1"/>
  <c r="AA411" i="1"/>
  <c r="W412" i="1"/>
  <c r="U404" i="7"/>
  <c r="Y412" i="1"/>
  <c r="Z412" i="1"/>
  <c r="AA412" i="1"/>
  <c r="W413" i="1"/>
  <c r="U405" i="7"/>
  <c r="Y413" i="1"/>
  <c r="Z413" i="1"/>
  <c r="AA413" i="1"/>
  <c r="W414" i="1"/>
  <c r="U406" i="7"/>
  <c r="Y414" i="1"/>
  <c r="Z414" i="1"/>
  <c r="AA414" i="1"/>
  <c r="W415" i="1"/>
  <c r="U407" i="7"/>
  <c r="Y415" i="1"/>
  <c r="Z415" i="1"/>
  <c r="AA415" i="1"/>
  <c r="W416" i="1"/>
  <c r="U408" i="7"/>
  <c r="Y416" i="1"/>
  <c r="Z416" i="1"/>
  <c r="AA416" i="1"/>
  <c r="W417" i="1"/>
  <c r="U409" i="7"/>
  <c r="Y417" i="1"/>
  <c r="Z417" i="1"/>
  <c r="AA417" i="1"/>
  <c r="W418" i="1"/>
  <c r="U410" i="7"/>
  <c r="Y418" i="1"/>
  <c r="Z418" i="1"/>
  <c r="AA418" i="1"/>
  <c r="W419" i="1"/>
  <c r="U411" i="7"/>
  <c r="Y419" i="1"/>
  <c r="Z419" i="1"/>
  <c r="AA419" i="1"/>
  <c r="W420" i="1"/>
  <c r="U412" i="7"/>
  <c r="Y420" i="1"/>
  <c r="Z420" i="1"/>
  <c r="AA420" i="1"/>
  <c r="W421" i="1"/>
  <c r="U413" i="7"/>
  <c r="Y421" i="1"/>
  <c r="Z421" i="1"/>
  <c r="AA421" i="1"/>
  <c r="W422" i="1"/>
  <c r="U414" i="7"/>
  <c r="Y422" i="1"/>
  <c r="Z422" i="1"/>
  <c r="AA422" i="1"/>
  <c r="W423" i="1"/>
  <c r="U415" i="7"/>
  <c r="Y423" i="1"/>
  <c r="Z423" i="1"/>
  <c r="AA423" i="1"/>
  <c r="W424" i="1"/>
  <c r="U416" i="7"/>
  <c r="Y424" i="1"/>
  <c r="Z424" i="1"/>
  <c r="AA424" i="1"/>
  <c r="W425" i="1"/>
  <c r="U417" i="7"/>
  <c r="W417" i="7"/>
  <c r="Y425" i="1"/>
  <c r="Z425" i="1"/>
  <c r="AA425" i="1"/>
  <c r="W426" i="1"/>
  <c r="U418" i="7"/>
  <c r="Y426" i="1"/>
  <c r="Z426" i="1"/>
  <c r="AA426" i="1"/>
  <c r="W427" i="1"/>
  <c r="U419" i="7"/>
  <c r="Y427" i="1"/>
  <c r="Z427" i="1"/>
  <c r="AA427" i="1"/>
  <c r="W428" i="1"/>
  <c r="U420" i="7"/>
  <c r="Y428" i="1"/>
  <c r="Z428" i="1"/>
  <c r="AA428" i="1"/>
  <c r="W429" i="1"/>
  <c r="U421" i="7"/>
  <c r="Y429" i="1"/>
  <c r="Z429" i="1"/>
  <c r="AA429" i="1"/>
  <c r="W430" i="1"/>
  <c r="U422" i="7"/>
  <c r="Y430" i="1"/>
  <c r="Z430" i="1"/>
  <c r="AA430" i="1"/>
  <c r="Y431" i="1"/>
  <c r="Z431" i="1"/>
  <c r="AA431" i="1"/>
  <c r="W432" i="1"/>
  <c r="U424" i="7"/>
  <c r="Y432" i="1"/>
  <c r="Z432" i="1"/>
  <c r="AA432" i="1"/>
  <c r="W433" i="1"/>
  <c r="U425" i="7"/>
  <c r="Y433" i="1"/>
  <c r="Z433" i="1"/>
  <c r="AA433" i="1"/>
  <c r="W434" i="1"/>
  <c r="U426" i="7"/>
  <c r="Y434" i="1"/>
  <c r="Z434" i="1"/>
  <c r="AA434" i="1"/>
  <c r="W435" i="1"/>
  <c r="U427" i="7"/>
  <c r="Y435" i="1"/>
  <c r="Z435" i="1"/>
  <c r="AA435" i="1"/>
  <c r="W436" i="1"/>
  <c r="U428" i="7"/>
  <c r="Y436" i="1"/>
  <c r="Z436" i="1"/>
  <c r="AA436" i="1"/>
  <c r="W437" i="1"/>
  <c r="U429" i="7"/>
  <c r="Y437" i="1"/>
  <c r="Z437" i="1"/>
  <c r="AA437" i="1"/>
  <c r="W438" i="1"/>
  <c r="U430" i="7"/>
  <c r="Y438" i="1"/>
  <c r="Z438" i="1"/>
  <c r="AA438" i="1"/>
  <c r="W439" i="1"/>
  <c r="U431" i="7"/>
  <c r="Y439" i="1"/>
  <c r="Z439" i="1"/>
  <c r="AA439" i="1"/>
  <c r="W440" i="1"/>
  <c r="U432" i="7"/>
  <c r="Y440" i="1"/>
  <c r="Z440" i="1"/>
  <c r="AA440" i="1"/>
  <c r="W441" i="1"/>
  <c r="U433" i="7"/>
  <c r="Y441" i="1"/>
  <c r="Z441" i="1"/>
  <c r="AA441" i="1"/>
  <c r="W442" i="1"/>
  <c r="U434" i="7"/>
  <c r="Y442" i="1"/>
  <c r="Z442" i="1"/>
  <c r="AA442" i="1"/>
  <c r="W443" i="1"/>
  <c r="U435" i="7"/>
  <c r="Y443" i="1"/>
  <c r="Z443" i="1"/>
  <c r="AA443" i="1"/>
  <c r="W444" i="1"/>
  <c r="U436" i="7"/>
  <c r="Y444" i="1"/>
  <c r="Z444" i="1"/>
  <c r="AA444" i="1"/>
  <c r="W445" i="1"/>
  <c r="U437" i="7"/>
  <c r="Y445" i="1"/>
  <c r="Z445" i="1"/>
  <c r="AA445" i="1"/>
  <c r="W446" i="1"/>
  <c r="U438" i="7"/>
  <c r="Y446" i="1"/>
  <c r="Z446" i="1"/>
  <c r="AA446" i="1"/>
  <c r="W447" i="1"/>
  <c r="U439" i="7"/>
  <c r="Y447" i="1"/>
  <c r="Z447" i="1"/>
  <c r="AA447" i="1"/>
  <c r="W448" i="1"/>
  <c r="U440" i="7"/>
  <c r="Y448" i="1"/>
  <c r="Z448" i="1"/>
  <c r="AA448" i="1"/>
  <c r="W449" i="1"/>
  <c r="U441" i="7"/>
  <c r="Y449" i="1"/>
  <c r="Z449" i="1"/>
  <c r="AA449" i="1"/>
  <c r="W450" i="1"/>
  <c r="U442" i="7"/>
  <c r="Y450" i="1"/>
  <c r="Z450" i="1"/>
  <c r="AA450" i="1"/>
  <c r="W451" i="1"/>
  <c r="U443" i="7"/>
  <c r="Y451" i="1"/>
  <c r="Z451" i="1"/>
  <c r="AA451" i="1"/>
  <c r="W452" i="1"/>
  <c r="U444" i="7"/>
  <c r="W444" i="7"/>
  <c r="Y452" i="1"/>
  <c r="Z452" i="1"/>
  <c r="AA452" i="1"/>
  <c r="W453" i="1"/>
  <c r="U445" i="7"/>
  <c r="Y453" i="1"/>
  <c r="Z453" i="1"/>
  <c r="AA453" i="1"/>
  <c r="W454" i="1"/>
  <c r="U446" i="7"/>
  <c r="Y454" i="1"/>
  <c r="Z454" i="1"/>
  <c r="AA454" i="1"/>
  <c r="W455" i="1"/>
  <c r="U447" i="7"/>
  <c r="Y455" i="1"/>
  <c r="Z455" i="1"/>
  <c r="AA455" i="1"/>
  <c r="W456" i="1"/>
  <c r="U448" i="7"/>
  <c r="Y456" i="1"/>
  <c r="Z456" i="1"/>
  <c r="AA456" i="1"/>
  <c r="W457" i="1"/>
  <c r="U449" i="7"/>
  <c r="W449" i="7"/>
  <c r="Y457" i="1"/>
  <c r="Z457" i="1"/>
  <c r="AA457" i="1"/>
  <c r="W458" i="1"/>
  <c r="U450" i="7"/>
  <c r="Y458" i="1"/>
  <c r="Z458" i="1"/>
  <c r="AA458" i="1"/>
  <c r="W459" i="1"/>
  <c r="U451" i="7"/>
  <c r="Y459" i="1"/>
  <c r="Z459" i="1"/>
  <c r="AA459" i="1"/>
  <c r="W460" i="1"/>
  <c r="U452" i="7"/>
  <c r="Y460" i="1"/>
  <c r="Z460" i="1"/>
  <c r="AA460" i="1"/>
  <c r="W461" i="1"/>
  <c r="U453" i="7"/>
  <c r="Y461" i="1"/>
  <c r="Z461" i="1"/>
  <c r="AA461" i="1"/>
  <c r="W462" i="1"/>
  <c r="U454" i="7"/>
  <c r="Y462" i="1"/>
  <c r="Z462" i="1"/>
  <c r="AA462" i="1"/>
  <c r="W463" i="1"/>
  <c r="U455" i="7"/>
  <c r="Y463" i="1"/>
  <c r="Z463" i="1"/>
  <c r="AA463" i="1"/>
  <c r="W464" i="1"/>
  <c r="U456" i="7"/>
  <c r="Y464" i="1"/>
  <c r="Z464" i="1"/>
  <c r="AA464" i="1"/>
  <c r="W465" i="1"/>
  <c r="U457" i="7"/>
  <c r="Y465" i="1"/>
  <c r="Z465" i="1"/>
  <c r="AA465" i="1"/>
  <c r="W466" i="1"/>
  <c r="U458" i="7"/>
  <c r="Y466" i="1"/>
  <c r="Z466" i="1"/>
  <c r="AA466" i="1"/>
  <c r="W467" i="1"/>
  <c r="U459" i="7"/>
  <c r="Y467" i="1"/>
  <c r="Z467" i="1"/>
  <c r="AA467" i="1"/>
  <c r="W468" i="1"/>
  <c r="U460" i="7"/>
  <c r="Y468" i="1"/>
  <c r="Z468" i="1"/>
  <c r="AA468" i="1"/>
  <c r="W469" i="1"/>
  <c r="U461" i="7"/>
  <c r="Y469" i="1"/>
  <c r="Z469" i="1"/>
  <c r="AA469" i="1"/>
  <c r="W470" i="1"/>
  <c r="U462" i="7"/>
  <c r="Y470" i="1"/>
  <c r="Z470" i="1"/>
  <c r="AA470" i="1"/>
  <c r="W471" i="1"/>
  <c r="U463" i="7"/>
  <c r="Y471" i="1"/>
  <c r="Z471" i="1"/>
  <c r="AA471" i="1"/>
  <c r="W472" i="1"/>
  <c r="U464" i="7"/>
  <c r="Y472" i="1"/>
  <c r="Z472" i="1"/>
  <c r="AA472" i="1"/>
  <c r="W473" i="1"/>
  <c r="U465" i="7"/>
  <c r="Y473" i="1"/>
  <c r="Z473" i="1"/>
  <c r="AA473" i="1"/>
  <c r="W474" i="1"/>
  <c r="U466" i="7"/>
  <c r="Y474" i="1"/>
  <c r="Z474" i="1"/>
  <c r="AA474" i="1"/>
  <c r="W475" i="1"/>
  <c r="U467" i="7"/>
  <c r="Y475" i="1"/>
  <c r="Z475" i="1"/>
  <c r="AA475" i="1"/>
  <c r="W476" i="1"/>
  <c r="U468" i="7"/>
  <c r="W468" i="7"/>
  <c r="Y476" i="1"/>
  <c r="Z476" i="1"/>
  <c r="AA476" i="1"/>
  <c r="W477" i="1"/>
  <c r="U469" i="7"/>
  <c r="Y477" i="1"/>
  <c r="Z477" i="1"/>
  <c r="AA477" i="1"/>
  <c r="W478" i="1"/>
  <c r="U470" i="7"/>
  <c r="Y478" i="1"/>
  <c r="Z478" i="1"/>
  <c r="AA478" i="1"/>
  <c r="W479" i="1"/>
  <c r="U471" i="7"/>
  <c r="Y479" i="1"/>
  <c r="Z479" i="1"/>
  <c r="AA479" i="1"/>
  <c r="W480" i="1"/>
  <c r="U472" i="7"/>
  <c r="Y480" i="1"/>
  <c r="Z480" i="1"/>
  <c r="AA480" i="1"/>
  <c r="W481" i="1"/>
  <c r="U473" i="7"/>
  <c r="Y481" i="1"/>
  <c r="Z481" i="1"/>
  <c r="AA481" i="1"/>
  <c r="W482" i="1"/>
  <c r="U474" i="7"/>
  <c r="Y482" i="1"/>
  <c r="Z482" i="1"/>
  <c r="AA482" i="1"/>
  <c r="W483" i="1"/>
  <c r="U475" i="7"/>
  <c r="Y483" i="1"/>
  <c r="Z483" i="1"/>
  <c r="AA483" i="1"/>
  <c r="W484" i="1"/>
  <c r="U476" i="7"/>
  <c r="Y484" i="1"/>
  <c r="Z484" i="1"/>
  <c r="AA484" i="1"/>
  <c r="W485" i="1"/>
  <c r="U477" i="7"/>
  <c r="Y485" i="1"/>
  <c r="Z485" i="1"/>
  <c r="AA485" i="1"/>
  <c r="W486" i="1"/>
  <c r="U478" i="7"/>
  <c r="Y486" i="1"/>
  <c r="Z486" i="1"/>
  <c r="AA486" i="1"/>
  <c r="W487" i="1"/>
  <c r="U479" i="7"/>
  <c r="Y487" i="1"/>
  <c r="Z487" i="1"/>
  <c r="AA487" i="1"/>
  <c r="W488" i="1"/>
  <c r="U480" i="7"/>
  <c r="Y488" i="1"/>
  <c r="Z488" i="1"/>
  <c r="AA488" i="1"/>
  <c r="W489" i="1"/>
  <c r="U481" i="7"/>
  <c r="W481" i="7"/>
  <c r="Y489" i="1"/>
  <c r="Z489" i="1"/>
  <c r="AA489" i="1"/>
  <c r="W490" i="1"/>
  <c r="U482" i="7"/>
  <c r="Y490" i="1"/>
  <c r="Z490" i="1"/>
  <c r="AA490" i="1"/>
  <c r="W491" i="1"/>
  <c r="U483" i="7"/>
  <c r="Y491" i="1"/>
  <c r="Z491" i="1"/>
  <c r="AA491" i="1"/>
  <c r="W492" i="1"/>
  <c r="U484" i="7"/>
  <c r="W484" i="7"/>
  <c r="Y492" i="1"/>
  <c r="Z492" i="1"/>
  <c r="AA492" i="1"/>
  <c r="W493" i="1"/>
  <c r="U485" i="7"/>
  <c r="Y493" i="1"/>
  <c r="Z493" i="1"/>
  <c r="AA493" i="1"/>
  <c r="W494" i="1"/>
  <c r="U486" i="7"/>
  <c r="X486" i="7"/>
  <c r="Y494" i="1"/>
  <c r="Z494" i="1"/>
  <c r="AA494" i="1"/>
  <c r="W495" i="1"/>
  <c r="U487" i="7"/>
  <c r="Y495" i="1"/>
  <c r="Z495" i="1"/>
  <c r="AA495" i="1"/>
  <c r="W496" i="1"/>
  <c r="U488" i="7"/>
  <c r="Y496" i="1"/>
  <c r="Z496" i="1"/>
  <c r="AA496" i="1"/>
  <c r="W497" i="1"/>
  <c r="U489" i="7"/>
  <c r="Y497" i="1"/>
  <c r="Z497" i="1"/>
  <c r="AA497" i="1"/>
  <c r="W498" i="1"/>
  <c r="U490" i="7"/>
  <c r="Y498" i="1"/>
  <c r="Z498" i="1"/>
  <c r="AA498" i="1"/>
  <c r="W499" i="1"/>
  <c r="U491" i="7"/>
  <c r="Y499" i="1"/>
  <c r="Z499" i="1"/>
  <c r="AA499" i="1"/>
  <c r="W500" i="1"/>
  <c r="U492" i="7"/>
  <c r="Y500" i="1"/>
  <c r="Z500" i="1"/>
  <c r="AA500" i="1"/>
  <c r="W501" i="1"/>
  <c r="U493" i="7"/>
  <c r="Y501" i="1"/>
  <c r="Z501" i="1"/>
  <c r="AA501" i="1"/>
  <c r="W502" i="1"/>
  <c r="U494" i="7"/>
  <c r="Y502" i="1"/>
  <c r="Z502" i="1"/>
  <c r="AA502" i="1"/>
  <c r="W503" i="1"/>
  <c r="U495" i="7"/>
  <c r="Y503" i="1"/>
  <c r="Z503" i="1"/>
  <c r="AA503" i="1"/>
  <c r="W504" i="1"/>
  <c r="U496" i="7"/>
  <c r="Y504" i="1"/>
  <c r="Z504" i="1"/>
  <c r="AA504" i="1"/>
  <c r="W505" i="1"/>
  <c r="U497" i="7"/>
  <c r="Y505" i="1"/>
  <c r="Z505" i="1"/>
  <c r="AA505" i="1"/>
  <c r="W506" i="1"/>
  <c r="U498" i="7"/>
  <c r="Y506" i="1"/>
  <c r="Z506" i="1"/>
  <c r="AA506" i="1"/>
  <c r="W507" i="1"/>
  <c r="U499" i="7"/>
  <c r="Y507" i="1"/>
  <c r="Z507" i="1"/>
  <c r="AA507" i="1"/>
  <c r="W508" i="1"/>
  <c r="U500" i="7"/>
  <c r="Y508" i="1"/>
  <c r="Z508" i="1"/>
  <c r="AA508" i="1"/>
  <c r="W509" i="1"/>
  <c r="U501" i="7"/>
  <c r="Y509" i="1"/>
  <c r="Z509" i="1"/>
  <c r="AA509" i="1"/>
  <c r="X10" i="1"/>
  <c r="Y10" i="1"/>
  <c r="Z10" i="1"/>
  <c r="AA10" i="1"/>
  <c r="T3" i="7"/>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I501" i="7"/>
  <c r="K2"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3" i="7"/>
  <c r="AD500" i="7"/>
  <c r="AD499" i="7"/>
  <c r="AD498" i="7"/>
  <c r="AD497" i="7"/>
  <c r="AD496" i="7"/>
  <c r="AD495" i="7"/>
  <c r="AD494" i="7"/>
  <c r="AD493" i="7"/>
  <c r="AD492" i="7"/>
  <c r="AD491" i="7"/>
  <c r="AD490" i="7"/>
  <c r="AD489" i="7"/>
  <c r="AD488" i="7"/>
  <c r="AD487" i="7"/>
  <c r="AD486" i="7"/>
  <c r="AD485" i="7"/>
  <c r="AD484" i="7"/>
  <c r="AD483" i="7"/>
  <c r="AD482" i="7"/>
  <c r="AD481" i="7"/>
  <c r="AD480" i="7"/>
  <c r="AD479" i="7"/>
  <c r="AD478" i="7"/>
  <c r="AD477" i="7"/>
  <c r="AD476" i="7"/>
  <c r="AD475" i="7"/>
  <c r="AD474" i="7"/>
  <c r="AD473" i="7"/>
  <c r="AD472" i="7"/>
  <c r="AD471" i="7"/>
  <c r="AD470" i="7"/>
  <c r="AD469" i="7"/>
  <c r="AD468" i="7"/>
  <c r="AD467" i="7"/>
  <c r="AD466" i="7"/>
  <c r="AD465" i="7"/>
  <c r="AD464" i="7"/>
  <c r="AD463" i="7"/>
  <c r="AD462" i="7"/>
  <c r="AD461" i="7"/>
  <c r="AD460" i="7"/>
  <c r="AD459" i="7"/>
  <c r="AD458" i="7"/>
  <c r="AD457" i="7"/>
  <c r="AD456" i="7"/>
  <c r="AD455" i="7"/>
  <c r="AD454" i="7"/>
  <c r="AD453" i="7"/>
  <c r="AD452" i="7"/>
  <c r="AD451" i="7"/>
  <c r="AD450" i="7"/>
  <c r="AD449" i="7"/>
  <c r="AD448" i="7"/>
  <c r="AD447" i="7"/>
  <c r="AD446" i="7"/>
  <c r="AD445" i="7"/>
  <c r="AD444" i="7"/>
  <c r="AD443" i="7"/>
  <c r="AD442" i="7"/>
  <c r="AD441" i="7"/>
  <c r="AD440" i="7"/>
  <c r="AD439" i="7"/>
  <c r="AD438" i="7"/>
  <c r="AD437" i="7"/>
  <c r="AD436" i="7"/>
  <c r="AD435" i="7"/>
  <c r="AD434" i="7"/>
  <c r="AD433" i="7"/>
  <c r="AD432" i="7"/>
  <c r="AD431" i="7"/>
  <c r="AD430" i="7"/>
  <c r="AD429" i="7"/>
  <c r="AD428" i="7"/>
  <c r="AD427" i="7"/>
  <c r="AD426" i="7"/>
  <c r="AD425" i="7"/>
  <c r="AD424" i="7"/>
  <c r="AD423" i="7"/>
  <c r="AD422" i="7"/>
  <c r="AD421" i="7"/>
  <c r="AD420" i="7"/>
  <c r="AD419" i="7"/>
  <c r="AD418" i="7"/>
  <c r="AD417" i="7"/>
  <c r="AD416" i="7"/>
  <c r="AD415" i="7"/>
  <c r="AD414" i="7"/>
  <c r="AD413" i="7"/>
  <c r="AD412" i="7"/>
  <c r="AD411" i="7"/>
  <c r="AD410" i="7"/>
  <c r="AD409" i="7"/>
  <c r="AD408" i="7"/>
  <c r="AD407" i="7"/>
  <c r="AD406" i="7"/>
  <c r="AD405" i="7"/>
  <c r="AD404" i="7"/>
  <c r="AD403" i="7"/>
  <c r="AD402" i="7"/>
  <c r="AD401" i="7"/>
  <c r="AD400" i="7"/>
  <c r="AD399" i="7"/>
  <c r="AD398" i="7"/>
  <c r="AD397" i="7"/>
  <c r="AD396" i="7"/>
  <c r="AD395" i="7"/>
  <c r="AD394" i="7"/>
  <c r="AD393" i="7"/>
  <c r="AD392" i="7"/>
  <c r="AD391" i="7"/>
  <c r="AD390" i="7"/>
  <c r="AD389" i="7"/>
  <c r="AD388" i="7"/>
  <c r="AD387" i="7"/>
  <c r="AD386" i="7"/>
  <c r="AD385" i="7"/>
  <c r="AD384" i="7"/>
  <c r="AD383" i="7"/>
  <c r="AD382" i="7"/>
  <c r="AD381" i="7"/>
  <c r="AD380" i="7"/>
  <c r="AD379" i="7"/>
  <c r="AD378" i="7"/>
  <c r="AD377" i="7"/>
  <c r="AD376" i="7"/>
  <c r="AD375" i="7"/>
  <c r="AD374" i="7"/>
  <c r="AD373" i="7"/>
  <c r="AD372" i="7"/>
  <c r="AD371" i="7"/>
  <c r="AD370" i="7"/>
  <c r="AD369" i="7"/>
  <c r="AD368" i="7"/>
  <c r="AD367" i="7"/>
  <c r="AD366" i="7"/>
  <c r="AD365" i="7"/>
  <c r="AD364" i="7"/>
  <c r="AD363" i="7"/>
  <c r="AD362" i="7"/>
  <c r="AD361" i="7"/>
  <c r="AD360" i="7"/>
  <c r="AD359" i="7"/>
  <c r="AD358" i="7"/>
  <c r="AD357" i="7"/>
  <c r="AD356" i="7"/>
  <c r="AD355" i="7"/>
  <c r="AD354" i="7"/>
  <c r="AD353" i="7"/>
  <c r="AD352" i="7"/>
  <c r="AD351" i="7"/>
  <c r="AD350" i="7"/>
  <c r="AD349" i="7"/>
  <c r="AD348" i="7"/>
  <c r="AD347" i="7"/>
  <c r="AD346" i="7"/>
  <c r="AD345" i="7"/>
  <c r="AD344" i="7"/>
  <c r="AD343" i="7"/>
  <c r="AD342" i="7"/>
  <c r="AD341" i="7"/>
  <c r="AD340" i="7"/>
  <c r="AD339" i="7"/>
  <c r="AD338" i="7"/>
  <c r="AD337" i="7"/>
  <c r="AD336" i="7"/>
  <c r="AD335" i="7"/>
  <c r="AD334" i="7"/>
  <c r="AD333" i="7"/>
  <c r="AD332" i="7"/>
  <c r="AD331" i="7"/>
  <c r="AD330" i="7"/>
  <c r="AD329" i="7"/>
  <c r="AD328" i="7"/>
  <c r="AD327" i="7"/>
  <c r="AD326" i="7"/>
  <c r="AD325" i="7"/>
  <c r="AD324" i="7"/>
  <c r="AD323" i="7"/>
  <c r="AD322" i="7"/>
  <c r="AD321" i="7"/>
  <c r="AD320" i="7"/>
  <c r="AD319" i="7"/>
  <c r="AD318" i="7"/>
  <c r="AD317" i="7"/>
  <c r="AD316" i="7"/>
  <c r="AD315" i="7"/>
  <c r="AD314" i="7"/>
  <c r="AD313" i="7"/>
  <c r="AD312" i="7"/>
  <c r="AD311" i="7"/>
  <c r="AD310" i="7"/>
  <c r="AD309" i="7"/>
  <c r="AD308" i="7"/>
  <c r="AD307" i="7"/>
  <c r="AD306" i="7"/>
  <c r="AD305" i="7"/>
  <c r="AD304" i="7"/>
  <c r="AD303" i="7"/>
  <c r="AD302" i="7"/>
  <c r="AD301" i="7"/>
  <c r="AD300" i="7"/>
  <c r="AD299" i="7"/>
  <c r="AD298" i="7"/>
  <c r="AD297" i="7"/>
  <c r="AD296" i="7"/>
  <c r="AD295" i="7"/>
  <c r="AD294" i="7"/>
  <c r="AD293" i="7"/>
  <c r="AD292" i="7"/>
  <c r="AD291" i="7"/>
  <c r="AD290" i="7"/>
  <c r="AD289" i="7"/>
  <c r="AD288" i="7"/>
  <c r="AD287" i="7"/>
  <c r="AD286" i="7"/>
  <c r="AD285" i="7"/>
  <c r="AD284" i="7"/>
  <c r="AD283" i="7"/>
  <c r="AD282" i="7"/>
  <c r="AD281" i="7"/>
  <c r="AD280" i="7"/>
  <c r="AD279" i="7"/>
  <c r="AD278" i="7"/>
  <c r="AD277" i="7"/>
  <c r="AD276" i="7"/>
  <c r="AD275" i="7"/>
  <c r="AD274" i="7"/>
  <c r="AD273" i="7"/>
  <c r="AD272" i="7"/>
  <c r="AD271" i="7"/>
  <c r="AD270" i="7"/>
  <c r="AD269" i="7"/>
  <c r="AD268" i="7"/>
  <c r="AD267" i="7"/>
  <c r="AD266" i="7"/>
  <c r="AD265" i="7"/>
  <c r="AD264" i="7"/>
  <c r="AD263" i="7"/>
  <c r="AD262" i="7"/>
  <c r="AD261" i="7"/>
  <c r="AD260" i="7"/>
  <c r="AD259" i="7"/>
  <c r="AD258" i="7"/>
  <c r="AD257" i="7"/>
  <c r="AD256" i="7"/>
  <c r="AD255" i="7"/>
  <c r="AD254" i="7"/>
  <c r="AD253" i="7"/>
  <c r="AD252" i="7"/>
  <c r="AD251" i="7"/>
  <c r="AD250" i="7"/>
  <c r="AD249" i="7"/>
  <c r="AD248" i="7"/>
  <c r="AD247" i="7"/>
  <c r="AD246" i="7"/>
  <c r="AD245" i="7"/>
  <c r="AD244" i="7"/>
  <c r="AD243" i="7"/>
  <c r="AD242" i="7"/>
  <c r="AD241" i="7"/>
  <c r="AD240" i="7"/>
  <c r="AD239" i="7"/>
  <c r="AD238" i="7"/>
  <c r="AD237" i="7"/>
  <c r="AD236" i="7"/>
  <c r="AD235" i="7"/>
  <c r="AD234" i="7"/>
  <c r="AD233" i="7"/>
  <c r="AD232" i="7"/>
  <c r="AD231" i="7"/>
  <c r="AD230" i="7"/>
  <c r="AD229" i="7"/>
  <c r="AD228" i="7"/>
  <c r="AD227" i="7"/>
  <c r="AD226" i="7"/>
  <c r="AD225" i="7"/>
  <c r="AD224" i="7"/>
  <c r="AD223" i="7"/>
  <c r="AD222" i="7"/>
  <c r="AD221" i="7"/>
  <c r="AD220" i="7"/>
  <c r="AD219" i="7"/>
  <c r="AD218" i="7"/>
  <c r="AD217" i="7"/>
  <c r="AD216" i="7"/>
  <c r="AD215" i="7"/>
  <c r="AD214" i="7"/>
  <c r="AD213" i="7"/>
  <c r="AD212" i="7"/>
  <c r="AD211" i="7"/>
  <c r="AD210" i="7"/>
  <c r="AD209" i="7"/>
  <c r="AD208" i="7"/>
  <c r="AD207" i="7"/>
  <c r="AD206" i="7"/>
  <c r="AD205" i="7"/>
  <c r="AD204" i="7"/>
  <c r="AD203" i="7"/>
  <c r="AD202" i="7"/>
  <c r="AD201" i="7"/>
  <c r="AD200" i="7"/>
  <c r="AD199" i="7"/>
  <c r="AD198" i="7"/>
  <c r="AD197" i="7"/>
  <c r="AD196" i="7"/>
  <c r="AD195" i="7"/>
  <c r="AD194" i="7"/>
  <c r="AD193" i="7"/>
  <c r="AD192" i="7"/>
  <c r="AD191" i="7"/>
  <c r="AD190" i="7"/>
  <c r="AD189" i="7"/>
  <c r="AD188" i="7"/>
  <c r="AD187" i="7"/>
  <c r="AD186" i="7"/>
  <c r="AD185" i="7"/>
  <c r="AD184" i="7"/>
  <c r="AD183" i="7"/>
  <c r="AD182" i="7"/>
  <c r="AD181" i="7"/>
  <c r="AD180" i="7"/>
  <c r="AD179" i="7"/>
  <c r="AD178" i="7"/>
  <c r="AD177" i="7"/>
  <c r="AD176" i="7"/>
  <c r="AD175" i="7"/>
  <c r="AD174" i="7"/>
  <c r="AD173" i="7"/>
  <c r="AD172" i="7"/>
  <c r="AD171" i="7"/>
  <c r="AD170" i="7"/>
  <c r="AD169" i="7"/>
  <c r="AD168" i="7"/>
  <c r="AD167" i="7"/>
  <c r="AD166" i="7"/>
  <c r="AD165" i="7"/>
  <c r="AD164" i="7"/>
  <c r="AD163" i="7"/>
  <c r="AD162" i="7"/>
  <c r="AD161" i="7"/>
  <c r="AD160" i="7"/>
  <c r="AD159" i="7"/>
  <c r="AD158" i="7"/>
  <c r="AD157" i="7"/>
  <c r="AD156" i="7"/>
  <c r="AD155" i="7"/>
  <c r="AD154" i="7"/>
  <c r="AD153" i="7"/>
  <c r="AD152" i="7"/>
  <c r="AD151" i="7"/>
  <c r="AD150" i="7"/>
  <c r="AD149" i="7"/>
  <c r="AD148" i="7"/>
  <c r="AD147" i="7"/>
  <c r="AD146" i="7"/>
  <c r="AD145" i="7"/>
  <c r="AD144" i="7"/>
  <c r="AD143" i="7"/>
  <c r="AD142" i="7"/>
  <c r="AD141" i="7"/>
  <c r="AD140" i="7"/>
  <c r="AD139" i="7"/>
  <c r="AD138" i="7"/>
  <c r="AD137" i="7"/>
  <c r="AD136" i="7"/>
  <c r="AD135" i="7"/>
  <c r="AD134" i="7"/>
  <c r="AD133" i="7"/>
  <c r="AD132" i="7"/>
  <c r="AD131" i="7"/>
  <c r="AD130" i="7"/>
  <c r="AD129" i="7"/>
  <c r="AD128" i="7"/>
  <c r="AD127" i="7"/>
  <c r="AD126" i="7"/>
  <c r="AD125" i="7"/>
  <c r="AD124" i="7"/>
  <c r="AD123" i="7"/>
  <c r="AD122" i="7"/>
  <c r="AD121" i="7"/>
  <c r="AD120" i="7"/>
  <c r="AD119" i="7"/>
  <c r="AD118" i="7"/>
  <c r="AD117" i="7"/>
  <c r="AD116" i="7"/>
  <c r="AD115" i="7"/>
  <c r="AD114" i="7"/>
  <c r="AD113" i="7"/>
  <c r="AD112" i="7"/>
  <c r="AD111" i="7"/>
  <c r="AD110" i="7"/>
  <c r="AD109" i="7"/>
  <c r="AD108" i="7"/>
  <c r="AD107" i="7"/>
  <c r="AD106" i="7"/>
  <c r="AD105" i="7"/>
  <c r="AD104" i="7"/>
  <c r="AD103" i="7"/>
  <c r="AD102" i="7"/>
  <c r="AD101" i="7"/>
  <c r="AD100" i="7"/>
  <c r="AD99" i="7"/>
  <c r="AD98" i="7"/>
  <c r="AD97" i="7"/>
  <c r="AD96" i="7"/>
  <c r="AD95" i="7"/>
  <c r="AD94" i="7"/>
  <c r="AD93" i="7"/>
  <c r="AD92" i="7"/>
  <c r="AD91" i="7"/>
  <c r="AD90" i="7"/>
  <c r="AD89" i="7"/>
  <c r="AD88" i="7"/>
  <c r="AD87" i="7"/>
  <c r="AD86" i="7"/>
  <c r="AD85" i="7"/>
  <c r="AD84" i="7"/>
  <c r="AD83" i="7"/>
  <c r="AD82" i="7"/>
  <c r="AD81" i="7"/>
  <c r="AD80" i="7"/>
  <c r="AD79" i="7"/>
  <c r="AD78" i="7"/>
  <c r="AD77" i="7"/>
  <c r="AD76" i="7"/>
  <c r="AD75" i="7"/>
  <c r="AD74" i="7"/>
  <c r="AD73" i="7"/>
  <c r="AD72" i="7"/>
  <c r="AD71" i="7"/>
  <c r="AD70" i="7"/>
  <c r="AD69" i="7"/>
  <c r="AD68" i="7"/>
  <c r="AD67" i="7"/>
  <c r="AD66" i="7"/>
  <c r="AD65" i="7"/>
  <c r="AD64" i="7"/>
  <c r="AD63" i="7"/>
  <c r="AD62" i="7"/>
  <c r="AD61" i="7"/>
  <c r="AD60" i="7"/>
  <c r="AD59" i="7"/>
  <c r="AD58" i="7"/>
  <c r="AD57" i="7"/>
  <c r="AD56" i="7"/>
  <c r="AD55" i="7"/>
  <c r="AD54" i="7"/>
  <c r="AD53" i="7"/>
  <c r="AD52" i="7"/>
  <c r="AD51" i="7"/>
  <c r="AD50" i="7"/>
  <c r="AD49" i="7"/>
  <c r="AD48" i="7"/>
  <c r="AD47" i="7"/>
  <c r="AD46" i="7"/>
  <c r="AD45" i="7"/>
  <c r="AD44" i="7"/>
  <c r="AD43" i="7"/>
  <c r="AD42" i="7"/>
  <c r="AD41" i="7"/>
  <c r="AD40" i="7"/>
  <c r="AD39" i="7"/>
  <c r="AD38" i="7"/>
  <c r="AD37" i="7"/>
  <c r="AD36" i="7"/>
  <c r="AD35" i="7"/>
  <c r="AD34" i="7"/>
  <c r="AD33" i="7"/>
  <c r="AD32" i="7"/>
  <c r="AD31" i="7"/>
  <c r="AD30" i="7"/>
  <c r="AD29" i="7"/>
  <c r="AD28" i="7"/>
  <c r="AD27" i="7"/>
  <c r="AD26" i="7"/>
  <c r="AD25" i="7"/>
  <c r="AD24" i="7"/>
  <c r="AD23" i="7"/>
  <c r="AD22" i="7"/>
  <c r="AD21" i="7"/>
  <c r="AD20" i="7"/>
  <c r="AD19" i="7"/>
  <c r="AD18" i="7"/>
  <c r="AD17" i="7"/>
  <c r="AD16" i="7"/>
  <c r="AD15" i="7"/>
  <c r="AD14" i="7"/>
  <c r="AD13" i="7"/>
  <c r="AD12" i="7"/>
  <c r="AD11" i="7"/>
  <c r="AD10" i="7"/>
  <c r="AD9" i="7"/>
  <c r="AD8" i="7"/>
  <c r="AD7" i="7"/>
  <c r="AD6" i="7"/>
  <c r="AD5" i="7"/>
  <c r="AD4" i="7"/>
  <c r="AD3" i="7"/>
  <c r="AD2" i="7"/>
  <c r="Q500" i="7"/>
  <c r="P500" i="7"/>
  <c r="Q499" i="7"/>
  <c r="P499" i="7"/>
  <c r="Q498" i="7"/>
  <c r="P498" i="7"/>
  <c r="Q497" i="7"/>
  <c r="P497" i="7"/>
  <c r="Q496" i="7"/>
  <c r="P496" i="7"/>
  <c r="Q495" i="7"/>
  <c r="P495" i="7"/>
  <c r="Q494" i="7"/>
  <c r="P494" i="7"/>
  <c r="Q493" i="7"/>
  <c r="P493" i="7"/>
  <c r="Q492" i="7"/>
  <c r="P492" i="7"/>
  <c r="Q491" i="7"/>
  <c r="P491" i="7"/>
  <c r="Q490" i="7"/>
  <c r="P490" i="7"/>
  <c r="Q489" i="7"/>
  <c r="P489" i="7"/>
  <c r="Q488" i="7"/>
  <c r="P488" i="7"/>
  <c r="Q487" i="7"/>
  <c r="P487" i="7"/>
  <c r="Q486" i="7"/>
  <c r="P486" i="7"/>
  <c r="Q485" i="7"/>
  <c r="P485" i="7"/>
  <c r="Q484" i="7"/>
  <c r="P484" i="7"/>
  <c r="Q483" i="7"/>
  <c r="P483" i="7"/>
  <c r="Q482" i="7"/>
  <c r="P482" i="7"/>
  <c r="Q481" i="7"/>
  <c r="P481" i="7"/>
  <c r="Q480" i="7"/>
  <c r="P480" i="7"/>
  <c r="Q479" i="7"/>
  <c r="P479" i="7"/>
  <c r="Q478" i="7"/>
  <c r="P478" i="7"/>
  <c r="Q477" i="7"/>
  <c r="P477" i="7"/>
  <c r="Q476" i="7"/>
  <c r="P476" i="7"/>
  <c r="Q475" i="7"/>
  <c r="P475" i="7"/>
  <c r="Q474" i="7"/>
  <c r="P474" i="7"/>
  <c r="Q473" i="7"/>
  <c r="P473" i="7"/>
  <c r="Q472" i="7"/>
  <c r="P472" i="7"/>
  <c r="Q471" i="7"/>
  <c r="P471" i="7"/>
  <c r="Q470" i="7"/>
  <c r="P470" i="7"/>
  <c r="Q469" i="7"/>
  <c r="P469" i="7"/>
  <c r="Q468" i="7"/>
  <c r="P468" i="7"/>
  <c r="Q467" i="7"/>
  <c r="P467" i="7"/>
  <c r="Q466" i="7"/>
  <c r="P466" i="7"/>
  <c r="Q465" i="7"/>
  <c r="P465" i="7"/>
  <c r="Q464" i="7"/>
  <c r="P464" i="7"/>
  <c r="Q463" i="7"/>
  <c r="P463" i="7"/>
  <c r="Q462" i="7"/>
  <c r="P462" i="7"/>
  <c r="Q461" i="7"/>
  <c r="P461" i="7"/>
  <c r="Q460" i="7"/>
  <c r="P460" i="7"/>
  <c r="Q459" i="7"/>
  <c r="P459" i="7"/>
  <c r="Q458" i="7"/>
  <c r="P458" i="7"/>
  <c r="Q457" i="7"/>
  <c r="P457" i="7"/>
  <c r="Q456" i="7"/>
  <c r="P456" i="7"/>
  <c r="Q455" i="7"/>
  <c r="P455" i="7"/>
  <c r="Q454" i="7"/>
  <c r="P454" i="7"/>
  <c r="Q453" i="7"/>
  <c r="P453" i="7"/>
  <c r="Q452" i="7"/>
  <c r="P452" i="7"/>
  <c r="Q451" i="7"/>
  <c r="P451" i="7"/>
  <c r="Q450" i="7"/>
  <c r="P450" i="7"/>
  <c r="Q449" i="7"/>
  <c r="P449" i="7"/>
  <c r="Q448" i="7"/>
  <c r="P448" i="7"/>
  <c r="Q447" i="7"/>
  <c r="P447" i="7"/>
  <c r="Q446" i="7"/>
  <c r="P446" i="7"/>
  <c r="Q445" i="7"/>
  <c r="P445" i="7"/>
  <c r="Q444" i="7"/>
  <c r="P444" i="7"/>
  <c r="Q443" i="7"/>
  <c r="P443" i="7"/>
  <c r="Q442" i="7"/>
  <c r="P442" i="7"/>
  <c r="Q441" i="7"/>
  <c r="P441" i="7"/>
  <c r="Q440" i="7"/>
  <c r="P440" i="7"/>
  <c r="Q439" i="7"/>
  <c r="P439" i="7"/>
  <c r="Q438" i="7"/>
  <c r="P438" i="7"/>
  <c r="Q437" i="7"/>
  <c r="P437" i="7"/>
  <c r="Q436" i="7"/>
  <c r="P436" i="7"/>
  <c r="Q435" i="7"/>
  <c r="P435" i="7"/>
  <c r="Q434" i="7"/>
  <c r="P434" i="7"/>
  <c r="Q433" i="7"/>
  <c r="P433" i="7"/>
  <c r="Q432" i="7"/>
  <c r="P432" i="7"/>
  <c r="Q431" i="7"/>
  <c r="P431" i="7"/>
  <c r="Q430" i="7"/>
  <c r="P430" i="7"/>
  <c r="Q429" i="7"/>
  <c r="P429" i="7"/>
  <c r="Q428" i="7"/>
  <c r="P428" i="7"/>
  <c r="Q427" i="7"/>
  <c r="P427" i="7"/>
  <c r="Q426" i="7"/>
  <c r="P426" i="7"/>
  <c r="Q425" i="7"/>
  <c r="P425" i="7"/>
  <c r="Q424" i="7"/>
  <c r="P424" i="7"/>
  <c r="Q423" i="7"/>
  <c r="P423" i="7"/>
  <c r="Q422" i="7"/>
  <c r="P422" i="7"/>
  <c r="Q421" i="7"/>
  <c r="P421" i="7"/>
  <c r="Q420" i="7"/>
  <c r="P420" i="7"/>
  <c r="Q419" i="7"/>
  <c r="P419" i="7"/>
  <c r="Q418" i="7"/>
  <c r="P418" i="7"/>
  <c r="Q417" i="7"/>
  <c r="P417" i="7"/>
  <c r="Q416" i="7"/>
  <c r="P416" i="7"/>
  <c r="Q415" i="7"/>
  <c r="P415" i="7"/>
  <c r="Q414" i="7"/>
  <c r="P414" i="7"/>
  <c r="Q413" i="7"/>
  <c r="P413" i="7"/>
  <c r="Q412" i="7"/>
  <c r="P412" i="7"/>
  <c r="Q411" i="7"/>
  <c r="P411" i="7"/>
  <c r="Q410" i="7"/>
  <c r="P410" i="7"/>
  <c r="Q409" i="7"/>
  <c r="P409" i="7"/>
  <c r="Q408" i="7"/>
  <c r="P408" i="7"/>
  <c r="Q407" i="7"/>
  <c r="P407" i="7"/>
  <c r="Q406" i="7"/>
  <c r="P406" i="7"/>
  <c r="Q405" i="7"/>
  <c r="P405" i="7"/>
  <c r="Q404" i="7"/>
  <c r="P404" i="7"/>
  <c r="Q403" i="7"/>
  <c r="P403" i="7"/>
  <c r="Q402" i="7"/>
  <c r="P402" i="7"/>
  <c r="Q401" i="7"/>
  <c r="P401" i="7"/>
  <c r="Q400" i="7"/>
  <c r="P400" i="7"/>
  <c r="Q399" i="7"/>
  <c r="P399" i="7"/>
  <c r="Q398" i="7"/>
  <c r="P398" i="7"/>
  <c r="Q397" i="7"/>
  <c r="P397" i="7"/>
  <c r="Q396" i="7"/>
  <c r="P396" i="7"/>
  <c r="Q395" i="7"/>
  <c r="P395" i="7"/>
  <c r="Q394" i="7"/>
  <c r="P394" i="7"/>
  <c r="Q393" i="7"/>
  <c r="P393" i="7"/>
  <c r="Q392" i="7"/>
  <c r="P392" i="7"/>
  <c r="Q391" i="7"/>
  <c r="P391" i="7"/>
  <c r="Q390" i="7"/>
  <c r="P390" i="7"/>
  <c r="Q389" i="7"/>
  <c r="P389" i="7"/>
  <c r="Q388" i="7"/>
  <c r="P388" i="7"/>
  <c r="Q387" i="7"/>
  <c r="P387" i="7"/>
  <c r="Q386" i="7"/>
  <c r="P386" i="7"/>
  <c r="Q385" i="7"/>
  <c r="P385" i="7"/>
  <c r="Q384" i="7"/>
  <c r="P384" i="7"/>
  <c r="Q383" i="7"/>
  <c r="P383" i="7"/>
  <c r="Q382" i="7"/>
  <c r="P382" i="7"/>
  <c r="Q381" i="7"/>
  <c r="P381" i="7"/>
  <c r="Q380" i="7"/>
  <c r="P380" i="7"/>
  <c r="Q379" i="7"/>
  <c r="P379" i="7"/>
  <c r="Q378" i="7"/>
  <c r="P378" i="7"/>
  <c r="Q377" i="7"/>
  <c r="P377" i="7"/>
  <c r="Q376" i="7"/>
  <c r="P376" i="7"/>
  <c r="Q375" i="7"/>
  <c r="P375" i="7"/>
  <c r="Q374" i="7"/>
  <c r="P374" i="7"/>
  <c r="Q373" i="7"/>
  <c r="P373" i="7"/>
  <c r="Q372" i="7"/>
  <c r="P372" i="7"/>
  <c r="Q371" i="7"/>
  <c r="P371" i="7"/>
  <c r="Q370" i="7"/>
  <c r="P370" i="7"/>
  <c r="Q369" i="7"/>
  <c r="P369" i="7"/>
  <c r="Q368" i="7"/>
  <c r="P368" i="7"/>
  <c r="Q367" i="7"/>
  <c r="P367" i="7"/>
  <c r="Q366" i="7"/>
  <c r="P366" i="7"/>
  <c r="Q365" i="7"/>
  <c r="P365" i="7"/>
  <c r="Q364" i="7"/>
  <c r="P364" i="7"/>
  <c r="Q363" i="7"/>
  <c r="P363" i="7"/>
  <c r="Q362" i="7"/>
  <c r="P362" i="7"/>
  <c r="Q361" i="7"/>
  <c r="P361" i="7"/>
  <c r="Q360" i="7"/>
  <c r="P360" i="7"/>
  <c r="Q359" i="7"/>
  <c r="P359" i="7"/>
  <c r="Q358" i="7"/>
  <c r="P358" i="7"/>
  <c r="Q357" i="7"/>
  <c r="P357" i="7"/>
  <c r="Q356" i="7"/>
  <c r="P356" i="7"/>
  <c r="Q355" i="7"/>
  <c r="P355" i="7"/>
  <c r="Q354" i="7"/>
  <c r="P354" i="7"/>
  <c r="Q353" i="7"/>
  <c r="P353" i="7"/>
  <c r="Q352" i="7"/>
  <c r="P352" i="7"/>
  <c r="Q351" i="7"/>
  <c r="P351" i="7"/>
  <c r="Q350" i="7"/>
  <c r="P350" i="7"/>
  <c r="Q349" i="7"/>
  <c r="P349" i="7"/>
  <c r="Q348" i="7"/>
  <c r="P348" i="7"/>
  <c r="Q347" i="7"/>
  <c r="P347" i="7"/>
  <c r="Q346" i="7"/>
  <c r="P346" i="7"/>
  <c r="Q345" i="7"/>
  <c r="P345" i="7"/>
  <c r="Q344" i="7"/>
  <c r="P344" i="7"/>
  <c r="Q343" i="7"/>
  <c r="P343" i="7"/>
  <c r="Q342" i="7"/>
  <c r="P342" i="7"/>
  <c r="Q341" i="7"/>
  <c r="P341" i="7"/>
  <c r="Q340" i="7"/>
  <c r="P340" i="7"/>
  <c r="Q339" i="7"/>
  <c r="P339" i="7"/>
  <c r="Q338" i="7"/>
  <c r="P338" i="7"/>
  <c r="Q337" i="7"/>
  <c r="P337" i="7"/>
  <c r="Q336" i="7"/>
  <c r="P336" i="7"/>
  <c r="Q335" i="7"/>
  <c r="P335" i="7"/>
  <c r="Q334" i="7"/>
  <c r="P334" i="7"/>
  <c r="Q333" i="7"/>
  <c r="P333" i="7"/>
  <c r="Q332" i="7"/>
  <c r="P332" i="7"/>
  <c r="Q331" i="7"/>
  <c r="P331" i="7"/>
  <c r="Q330" i="7"/>
  <c r="P330" i="7"/>
  <c r="Q329" i="7"/>
  <c r="P329" i="7"/>
  <c r="Q328" i="7"/>
  <c r="P328" i="7"/>
  <c r="Q327" i="7"/>
  <c r="P327" i="7"/>
  <c r="Q326" i="7"/>
  <c r="P326" i="7"/>
  <c r="Q325" i="7"/>
  <c r="P325" i="7"/>
  <c r="Q324" i="7"/>
  <c r="P324" i="7"/>
  <c r="Q323" i="7"/>
  <c r="P323" i="7"/>
  <c r="Q322" i="7"/>
  <c r="P322" i="7"/>
  <c r="Q321" i="7"/>
  <c r="P321" i="7"/>
  <c r="Q320" i="7"/>
  <c r="P320" i="7"/>
  <c r="Q319" i="7"/>
  <c r="P319" i="7"/>
  <c r="Q318" i="7"/>
  <c r="P318" i="7"/>
  <c r="Q317" i="7"/>
  <c r="P317" i="7"/>
  <c r="Q316" i="7"/>
  <c r="P316" i="7"/>
  <c r="Q315" i="7"/>
  <c r="P315" i="7"/>
  <c r="Q314" i="7"/>
  <c r="P314" i="7"/>
  <c r="Q313" i="7"/>
  <c r="P313" i="7"/>
  <c r="Q312" i="7"/>
  <c r="P312" i="7"/>
  <c r="Q311" i="7"/>
  <c r="P311" i="7"/>
  <c r="Q310" i="7"/>
  <c r="P310" i="7"/>
  <c r="Q309" i="7"/>
  <c r="P309" i="7"/>
  <c r="Q308" i="7"/>
  <c r="P308" i="7"/>
  <c r="Q307" i="7"/>
  <c r="P307" i="7"/>
  <c r="Q306" i="7"/>
  <c r="P306" i="7"/>
  <c r="Q305" i="7"/>
  <c r="P305" i="7"/>
  <c r="Q304" i="7"/>
  <c r="P304" i="7"/>
  <c r="Q303" i="7"/>
  <c r="P303" i="7"/>
  <c r="Q302" i="7"/>
  <c r="P302" i="7"/>
  <c r="Q301" i="7"/>
  <c r="P301" i="7"/>
  <c r="Q300" i="7"/>
  <c r="P300" i="7"/>
  <c r="Q299" i="7"/>
  <c r="P299" i="7"/>
  <c r="Q298" i="7"/>
  <c r="P298" i="7"/>
  <c r="Q297" i="7"/>
  <c r="P297" i="7"/>
  <c r="Q296" i="7"/>
  <c r="P296" i="7"/>
  <c r="Q295" i="7"/>
  <c r="P295" i="7"/>
  <c r="Q294" i="7"/>
  <c r="P294" i="7"/>
  <c r="Q293" i="7"/>
  <c r="P293" i="7"/>
  <c r="Q292" i="7"/>
  <c r="P292" i="7"/>
  <c r="Q291" i="7"/>
  <c r="P291" i="7"/>
  <c r="Q290" i="7"/>
  <c r="P290" i="7"/>
  <c r="Q289" i="7"/>
  <c r="P289" i="7"/>
  <c r="Q288" i="7"/>
  <c r="P288" i="7"/>
  <c r="Q287" i="7"/>
  <c r="P287" i="7"/>
  <c r="Q286" i="7"/>
  <c r="P286" i="7"/>
  <c r="Q285" i="7"/>
  <c r="P285" i="7"/>
  <c r="Q284" i="7"/>
  <c r="P284" i="7"/>
  <c r="Q283" i="7"/>
  <c r="P283" i="7"/>
  <c r="Q282" i="7"/>
  <c r="P282" i="7"/>
  <c r="Q281" i="7"/>
  <c r="P281" i="7"/>
  <c r="Q280" i="7"/>
  <c r="P280" i="7"/>
  <c r="Q279" i="7"/>
  <c r="P279" i="7"/>
  <c r="Q278" i="7"/>
  <c r="P278" i="7"/>
  <c r="Q277" i="7"/>
  <c r="P277" i="7"/>
  <c r="Q276" i="7"/>
  <c r="P276" i="7"/>
  <c r="Q275" i="7"/>
  <c r="P275" i="7"/>
  <c r="Q274" i="7"/>
  <c r="P274" i="7"/>
  <c r="Q273" i="7"/>
  <c r="P273" i="7"/>
  <c r="Q272" i="7"/>
  <c r="P272" i="7"/>
  <c r="Q271" i="7"/>
  <c r="P271" i="7"/>
  <c r="Q270" i="7"/>
  <c r="P270" i="7"/>
  <c r="Q269" i="7"/>
  <c r="P269" i="7"/>
  <c r="Q268" i="7"/>
  <c r="P268" i="7"/>
  <c r="Q267" i="7"/>
  <c r="P267" i="7"/>
  <c r="Q266" i="7"/>
  <c r="P266" i="7"/>
  <c r="Q265" i="7"/>
  <c r="P265" i="7"/>
  <c r="Q264" i="7"/>
  <c r="P264" i="7"/>
  <c r="Q263" i="7"/>
  <c r="P263" i="7"/>
  <c r="Q262" i="7"/>
  <c r="P262" i="7"/>
  <c r="Q261" i="7"/>
  <c r="P261" i="7"/>
  <c r="Q260" i="7"/>
  <c r="P260" i="7"/>
  <c r="Q259" i="7"/>
  <c r="P259" i="7"/>
  <c r="Q258" i="7"/>
  <c r="P258" i="7"/>
  <c r="Q257" i="7"/>
  <c r="P257" i="7"/>
  <c r="Q256" i="7"/>
  <c r="P256" i="7"/>
  <c r="Q255" i="7"/>
  <c r="P255" i="7"/>
  <c r="Q254" i="7"/>
  <c r="P254" i="7"/>
  <c r="Q253" i="7"/>
  <c r="P253" i="7"/>
  <c r="Q252" i="7"/>
  <c r="P252" i="7"/>
  <c r="Q251" i="7"/>
  <c r="P251" i="7"/>
  <c r="Q250" i="7"/>
  <c r="P250" i="7"/>
  <c r="Q249" i="7"/>
  <c r="P249" i="7"/>
  <c r="Q248" i="7"/>
  <c r="P248" i="7"/>
  <c r="Q247" i="7"/>
  <c r="P247" i="7"/>
  <c r="Q246" i="7"/>
  <c r="P246" i="7"/>
  <c r="Q245" i="7"/>
  <c r="P245" i="7"/>
  <c r="Q244" i="7"/>
  <c r="P244" i="7"/>
  <c r="Q243" i="7"/>
  <c r="P243" i="7"/>
  <c r="Q242" i="7"/>
  <c r="P242" i="7"/>
  <c r="Q241" i="7"/>
  <c r="P241" i="7"/>
  <c r="Q240" i="7"/>
  <c r="P240" i="7"/>
  <c r="Q239" i="7"/>
  <c r="P239" i="7"/>
  <c r="Q238" i="7"/>
  <c r="P238" i="7"/>
  <c r="Q237" i="7"/>
  <c r="P237" i="7"/>
  <c r="Q236" i="7"/>
  <c r="P236" i="7"/>
  <c r="Q235" i="7"/>
  <c r="P235" i="7"/>
  <c r="Q234" i="7"/>
  <c r="P234" i="7"/>
  <c r="Q233" i="7"/>
  <c r="P233" i="7"/>
  <c r="Q232" i="7"/>
  <c r="P232" i="7"/>
  <c r="Q231" i="7"/>
  <c r="P231" i="7"/>
  <c r="Q230" i="7"/>
  <c r="P230" i="7"/>
  <c r="Q229" i="7"/>
  <c r="P229" i="7"/>
  <c r="Q228" i="7"/>
  <c r="P228" i="7"/>
  <c r="Q227" i="7"/>
  <c r="P227" i="7"/>
  <c r="Q226" i="7"/>
  <c r="P226" i="7"/>
  <c r="Q225" i="7"/>
  <c r="P225" i="7"/>
  <c r="Q224" i="7"/>
  <c r="P224" i="7"/>
  <c r="Q223" i="7"/>
  <c r="P223" i="7"/>
  <c r="Q222" i="7"/>
  <c r="P222" i="7"/>
  <c r="Q221" i="7"/>
  <c r="P221" i="7"/>
  <c r="Q220" i="7"/>
  <c r="P220" i="7"/>
  <c r="Q219" i="7"/>
  <c r="P219" i="7"/>
  <c r="Q218" i="7"/>
  <c r="P218" i="7"/>
  <c r="Q217" i="7"/>
  <c r="P217" i="7"/>
  <c r="Q216" i="7"/>
  <c r="P216" i="7"/>
  <c r="Q215" i="7"/>
  <c r="P215" i="7"/>
  <c r="Q214" i="7"/>
  <c r="P214" i="7"/>
  <c r="Q213" i="7"/>
  <c r="P213" i="7"/>
  <c r="Q212" i="7"/>
  <c r="P212" i="7"/>
  <c r="Q211" i="7"/>
  <c r="P211" i="7"/>
  <c r="Q210" i="7"/>
  <c r="P210" i="7"/>
  <c r="Q209" i="7"/>
  <c r="P209" i="7"/>
  <c r="Q208" i="7"/>
  <c r="P208" i="7"/>
  <c r="Q207" i="7"/>
  <c r="P207" i="7"/>
  <c r="Q206" i="7"/>
  <c r="P206" i="7"/>
  <c r="Q205" i="7"/>
  <c r="P205" i="7"/>
  <c r="Q204" i="7"/>
  <c r="P204" i="7"/>
  <c r="Q203" i="7"/>
  <c r="P203" i="7"/>
  <c r="Q202" i="7"/>
  <c r="P202" i="7"/>
  <c r="Q201" i="7"/>
  <c r="P201" i="7"/>
  <c r="Q200" i="7"/>
  <c r="P200" i="7"/>
  <c r="Q199" i="7"/>
  <c r="P199" i="7"/>
  <c r="Q198" i="7"/>
  <c r="P198" i="7"/>
  <c r="Q197" i="7"/>
  <c r="P197" i="7"/>
  <c r="Q196" i="7"/>
  <c r="P196" i="7"/>
  <c r="Q195" i="7"/>
  <c r="P195" i="7"/>
  <c r="Q194" i="7"/>
  <c r="P194" i="7"/>
  <c r="Q193" i="7"/>
  <c r="P193" i="7"/>
  <c r="Q192" i="7"/>
  <c r="P192" i="7"/>
  <c r="Q191" i="7"/>
  <c r="P191" i="7"/>
  <c r="Q190" i="7"/>
  <c r="P190" i="7"/>
  <c r="Q189" i="7"/>
  <c r="P189" i="7"/>
  <c r="Q188" i="7"/>
  <c r="P188" i="7"/>
  <c r="Q187" i="7"/>
  <c r="P187" i="7"/>
  <c r="Q186" i="7"/>
  <c r="P186" i="7"/>
  <c r="Q185" i="7"/>
  <c r="P185" i="7"/>
  <c r="Q184" i="7"/>
  <c r="P184" i="7"/>
  <c r="Q183" i="7"/>
  <c r="P183" i="7"/>
  <c r="Q182" i="7"/>
  <c r="P182" i="7"/>
  <c r="Q181" i="7"/>
  <c r="P181" i="7"/>
  <c r="Q180" i="7"/>
  <c r="P180" i="7"/>
  <c r="Q179" i="7"/>
  <c r="P179" i="7"/>
  <c r="Q178" i="7"/>
  <c r="P178" i="7"/>
  <c r="Q177" i="7"/>
  <c r="P177" i="7"/>
  <c r="Q176" i="7"/>
  <c r="P176" i="7"/>
  <c r="Q175" i="7"/>
  <c r="P175" i="7"/>
  <c r="Q174" i="7"/>
  <c r="P174" i="7"/>
  <c r="Q173" i="7"/>
  <c r="P173" i="7"/>
  <c r="Q172" i="7"/>
  <c r="P172" i="7"/>
  <c r="Q171" i="7"/>
  <c r="P171" i="7"/>
  <c r="Q170" i="7"/>
  <c r="P170" i="7"/>
  <c r="Q169" i="7"/>
  <c r="P169" i="7"/>
  <c r="Q168" i="7"/>
  <c r="P168" i="7"/>
  <c r="Q167" i="7"/>
  <c r="P167" i="7"/>
  <c r="Q166" i="7"/>
  <c r="P166" i="7"/>
  <c r="Q165" i="7"/>
  <c r="P165" i="7"/>
  <c r="Q164" i="7"/>
  <c r="P164" i="7"/>
  <c r="Q163" i="7"/>
  <c r="P163" i="7"/>
  <c r="Q162" i="7"/>
  <c r="P162" i="7"/>
  <c r="Q161" i="7"/>
  <c r="P161" i="7"/>
  <c r="Q160" i="7"/>
  <c r="P160" i="7"/>
  <c r="Q159" i="7"/>
  <c r="P159" i="7"/>
  <c r="Q158" i="7"/>
  <c r="P158" i="7"/>
  <c r="Q157" i="7"/>
  <c r="P157" i="7"/>
  <c r="Q156" i="7"/>
  <c r="P156" i="7"/>
  <c r="Q155" i="7"/>
  <c r="P155" i="7"/>
  <c r="Q154" i="7"/>
  <c r="P154" i="7"/>
  <c r="Q153" i="7"/>
  <c r="P153" i="7"/>
  <c r="Q152" i="7"/>
  <c r="P152" i="7"/>
  <c r="Q151" i="7"/>
  <c r="P151" i="7"/>
  <c r="Q150" i="7"/>
  <c r="P150" i="7"/>
  <c r="Q149" i="7"/>
  <c r="P149" i="7"/>
  <c r="Q148" i="7"/>
  <c r="P148" i="7"/>
  <c r="Q147" i="7"/>
  <c r="P147" i="7"/>
  <c r="Q146" i="7"/>
  <c r="P146" i="7"/>
  <c r="Q145" i="7"/>
  <c r="P145" i="7"/>
  <c r="Q144" i="7"/>
  <c r="P144" i="7"/>
  <c r="Q143" i="7"/>
  <c r="P143" i="7"/>
  <c r="Q142" i="7"/>
  <c r="P142" i="7"/>
  <c r="Q141" i="7"/>
  <c r="P141" i="7"/>
  <c r="Q140" i="7"/>
  <c r="P140" i="7"/>
  <c r="Q139" i="7"/>
  <c r="P139" i="7"/>
  <c r="Q138" i="7"/>
  <c r="P138" i="7"/>
  <c r="Q137" i="7"/>
  <c r="P137" i="7"/>
  <c r="Q136" i="7"/>
  <c r="P136" i="7"/>
  <c r="Q135" i="7"/>
  <c r="P135" i="7"/>
  <c r="Q134" i="7"/>
  <c r="P134" i="7"/>
  <c r="Q133" i="7"/>
  <c r="P133" i="7"/>
  <c r="Q132" i="7"/>
  <c r="P132" i="7"/>
  <c r="Q131" i="7"/>
  <c r="P131" i="7"/>
  <c r="Q130" i="7"/>
  <c r="P130" i="7"/>
  <c r="Q129" i="7"/>
  <c r="P129" i="7"/>
  <c r="Q128" i="7"/>
  <c r="P128" i="7"/>
  <c r="Q127" i="7"/>
  <c r="P127" i="7"/>
  <c r="Q126" i="7"/>
  <c r="P126" i="7"/>
  <c r="Q125" i="7"/>
  <c r="P125" i="7"/>
  <c r="Q124" i="7"/>
  <c r="P124" i="7"/>
  <c r="Q123" i="7"/>
  <c r="P123" i="7"/>
  <c r="Q122" i="7"/>
  <c r="P122" i="7"/>
  <c r="Q121" i="7"/>
  <c r="P121" i="7"/>
  <c r="Q120" i="7"/>
  <c r="P120" i="7"/>
  <c r="Q119" i="7"/>
  <c r="P119" i="7"/>
  <c r="Q118" i="7"/>
  <c r="P118" i="7"/>
  <c r="Q117" i="7"/>
  <c r="P117" i="7"/>
  <c r="Q116" i="7"/>
  <c r="P116" i="7"/>
  <c r="Q115" i="7"/>
  <c r="P115" i="7"/>
  <c r="Q114" i="7"/>
  <c r="P114" i="7"/>
  <c r="Q113" i="7"/>
  <c r="P113" i="7"/>
  <c r="Q112" i="7"/>
  <c r="P112" i="7"/>
  <c r="Q111" i="7"/>
  <c r="P111" i="7"/>
  <c r="Q110" i="7"/>
  <c r="P110" i="7"/>
  <c r="Q109" i="7"/>
  <c r="P109" i="7"/>
  <c r="Q108" i="7"/>
  <c r="P108" i="7"/>
  <c r="Q107" i="7"/>
  <c r="P107" i="7"/>
  <c r="Q106" i="7"/>
  <c r="P106" i="7"/>
  <c r="Q105" i="7"/>
  <c r="P105" i="7"/>
  <c r="Q104" i="7"/>
  <c r="P104" i="7"/>
  <c r="Q103" i="7"/>
  <c r="P103" i="7"/>
  <c r="Q102" i="7"/>
  <c r="P102" i="7"/>
  <c r="Q101" i="7"/>
  <c r="P101" i="7"/>
  <c r="Q100" i="7"/>
  <c r="P100" i="7"/>
  <c r="Q99" i="7"/>
  <c r="P99" i="7"/>
  <c r="Q98" i="7"/>
  <c r="P98" i="7"/>
  <c r="Q97" i="7"/>
  <c r="P97" i="7"/>
  <c r="Q96" i="7"/>
  <c r="P96" i="7"/>
  <c r="Q95" i="7"/>
  <c r="P95" i="7"/>
  <c r="Q94" i="7"/>
  <c r="P94" i="7"/>
  <c r="Q93" i="7"/>
  <c r="P93" i="7"/>
  <c r="Q92" i="7"/>
  <c r="P92" i="7"/>
  <c r="Q91" i="7"/>
  <c r="P91" i="7"/>
  <c r="Q90" i="7"/>
  <c r="P90" i="7"/>
  <c r="Q89" i="7"/>
  <c r="P89" i="7"/>
  <c r="Q88" i="7"/>
  <c r="P88" i="7"/>
  <c r="Q87" i="7"/>
  <c r="P87" i="7"/>
  <c r="Q86" i="7"/>
  <c r="P86" i="7"/>
  <c r="Q85" i="7"/>
  <c r="P85" i="7"/>
  <c r="Q84" i="7"/>
  <c r="P84" i="7"/>
  <c r="Q83" i="7"/>
  <c r="P83" i="7"/>
  <c r="Q82" i="7"/>
  <c r="P82" i="7"/>
  <c r="Q81" i="7"/>
  <c r="P81" i="7"/>
  <c r="Q80" i="7"/>
  <c r="P80" i="7"/>
  <c r="Q79" i="7"/>
  <c r="P79" i="7"/>
  <c r="Q78" i="7"/>
  <c r="P78" i="7"/>
  <c r="Q77" i="7"/>
  <c r="P77" i="7"/>
  <c r="Q76" i="7"/>
  <c r="P76" i="7"/>
  <c r="Q75" i="7"/>
  <c r="P75" i="7"/>
  <c r="Q74" i="7"/>
  <c r="P74" i="7"/>
  <c r="Q73" i="7"/>
  <c r="P73" i="7"/>
  <c r="Q72" i="7"/>
  <c r="P72" i="7"/>
  <c r="Q71" i="7"/>
  <c r="P71" i="7"/>
  <c r="Q70" i="7"/>
  <c r="P70" i="7"/>
  <c r="Q69" i="7"/>
  <c r="P69" i="7"/>
  <c r="Q68" i="7"/>
  <c r="P68" i="7"/>
  <c r="Q67" i="7"/>
  <c r="P67" i="7"/>
  <c r="Q66" i="7"/>
  <c r="P66" i="7"/>
  <c r="Q65" i="7"/>
  <c r="P65"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P14" i="7"/>
  <c r="Q13" i="7"/>
  <c r="P13" i="7"/>
  <c r="Q12" i="7"/>
  <c r="P12" i="7"/>
  <c r="Q11" i="7"/>
  <c r="P11" i="7"/>
  <c r="Q10" i="7"/>
  <c r="P10" i="7"/>
  <c r="Q9" i="7"/>
  <c r="P9" i="7"/>
  <c r="Q8" i="7"/>
  <c r="P8" i="7"/>
  <c r="Q7" i="7"/>
  <c r="P7" i="7"/>
  <c r="Q6" i="7"/>
  <c r="P6" i="7"/>
  <c r="Q5" i="7"/>
  <c r="P5" i="7"/>
  <c r="Q4" i="7"/>
  <c r="P4" i="7"/>
  <c r="Q3" i="7"/>
  <c r="P3" i="7"/>
  <c r="P2" i="7"/>
  <c r="Q2" i="7"/>
  <c r="R500" i="7"/>
  <c r="R499" i="7"/>
  <c r="R498" i="7"/>
  <c r="R497" i="7"/>
  <c r="R496" i="7"/>
  <c r="R495" i="7"/>
  <c r="R494" i="7"/>
  <c r="R493" i="7"/>
  <c r="R492" i="7"/>
  <c r="R491" i="7"/>
  <c r="R490" i="7"/>
  <c r="R489" i="7"/>
  <c r="R488" i="7"/>
  <c r="R487" i="7"/>
  <c r="R486" i="7"/>
  <c r="R485" i="7"/>
  <c r="R484" i="7"/>
  <c r="R483" i="7"/>
  <c r="R482" i="7"/>
  <c r="R481" i="7"/>
  <c r="R480" i="7"/>
  <c r="R479" i="7"/>
  <c r="R478" i="7"/>
  <c r="R477" i="7"/>
  <c r="R476" i="7"/>
  <c r="R475" i="7"/>
  <c r="R474" i="7"/>
  <c r="R473" i="7"/>
  <c r="R472" i="7"/>
  <c r="R471" i="7"/>
  <c r="R470" i="7"/>
  <c r="R469" i="7"/>
  <c r="R468" i="7"/>
  <c r="R467" i="7"/>
  <c r="R466" i="7"/>
  <c r="R465" i="7"/>
  <c r="R464" i="7"/>
  <c r="R463" i="7"/>
  <c r="R462" i="7"/>
  <c r="R461" i="7"/>
  <c r="R460" i="7"/>
  <c r="R459" i="7"/>
  <c r="R458" i="7"/>
  <c r="R457" i="7"/>
  <c r="R456" i="7"/>
  <c r="R455" i="7"/>
  <c r="R454" i="7"/>
  <c r="R453" i="7"/>
  <c r="R452" i="7"/>
  <c r="R451" i="7"/>
  <c r="R450" i="7"/>
  <c r="R449" i="7"/>
  <c r="R448" i="7"/>
  <c r="R447" i="7"/>
  <c r="R446" i="7"/>
  <c r="R445" i="7"/>
  <c r="R444" i="7"/>
  <c r="R443" i="7"/>
  <c r="R442" i="7"/>
  <c r="R441" i="7"/>
  <c r="R440" i="7"/>
  <c r="R439" i="7"/>
  <c r="R438" i="7"/>
  <c r="R437" i="7"/>
  <c r="R436" i="7"/>
  <c r="R435" i="7"/>
  <c r="R434" i="7"/>
  <c r="R433" i="7"/>
  <c r="R432" i="7"/>
  <c r="R431" i="7"/>
  <c r="R430" i="7"/>
  <c r="R429" i="7"/>
  <c r="R428" i="7"/>
  <c r="R427" i="7"/>
  <c r="R426" i="7"/>
  <c r="R425" i="7"/>
  <c r="R424" i="7"/>
  <c r="R423" i="7"/>
  <c r="R422" i="7"/>
  <c r="R421" i="7"/>
  <c r="R420" i="7"/>
  <c r="R419" i="7"/>
  <c r="R418" i="7"/>
  <c r="R417" i="7"/>
  <c r="R416" i="7"/>
  <c r="R415" i="7"/>
  <c r="R414" i="7"/>
  <c r="R413" i="7"/>
  <c r="R412" i="7"/>
  <c r="R411" i="7"/>
  <c r="R410" i="7"/>
  <c r="R409" i="7"/>
  <c r="R408" i="7"/>
  <c r="R407" i="7"/>
  <c r="R406" i="7"/>
  <c r="R405" i="7"/>
  <c r="R404" i="7"/>
  <c r="R403" i="7"/>
  <c r="R402" i="7"/>
  <c r="R401" i="7"/>
  <c r="R400" i="7"/>
  <c r="R399" i="7"/>
  <c r="R398" i="7"/>
  <c r="R397" i="7"/>
  <c r="R396" i="7"/>
  <c r="R395" i="7"/>
  <c r="R394" i="7"/>
  <c r="R393" i="7"/>
  <c r="R392" i="7"/>
  <c r="R391" i="7"/>
  <c r="R390" i="7"/>
  <c r="R389" i="7"/>
  <c r="R388" i="7"/>
  <c r="R387" i="7"/>
  <c r="R386" i="7"/>
  <c r="R385" i="7"/>
  <c r="R384" i="7"/>
  <c r="R383" i="7"/>
  <c r="R382" i="7"/>
  <c r="R381" i="7"/>
  <c r="R380" i="7"/>
  <c r="R379" i="7"/>
  <c r="R378" i="7"/>
  <c r="R377" i="7"/>
  <c r="R376" i="7"/>
  <c r="R375" i="7"/>
  <c r="R374" i="7"/>
  <c r="R373" i="7"/>
  <c r="R372" i="7"/>
  <c r="R371" i="7"/>
  <c r="R370" i="7"/>
  <c r="R369" i="7"/>
  <c r="R368" i="7"/>
  <c r="R367" i="7"/>
  <c r="R366" i="7"/>
  <c r="R365" i="7"/>
  <c r="R364" i="7"/>
  <c r="R363" i="7"/>
  <c r="R362" i="7"/>
  <c r="R361" i="7"/>
  <c r="R360" i="7"/>
  <c r="R359" i="7"/>
  <c r="R358" i="7"/>
  <c r="R357" i="7"/>
  <c r="R356" i="7"/>
  <c r="R355" i="7"/>
  <c r="R354" i="7"/>
  <c r="R353" i="7"/>
  <c r="R352" i="7"/>
  <c r="R351" i="7"/>
  <c r="R350" i="7"/>
  <c r="R349" i="7"/>
  <c r="R348" i="7"/>
  <c r="R347" i="7"/>
  <c r="R346" i="7"/>
  <c r="R345" i="7"/>
  <c r="R344" i="7"/>
  <c r="R343" i="7"/>
  <c r="R342" i="7"/>
  <c r="R341" i="7"/>
  <c r="R340" i="7"/>
  <c r="R339" i="7"/>
  <c r="R338" i="7"/>
  <c r="R337" i="7"/>
  <c r="R336" i="7"/>
  <c r="R335" i="7"/>
  <c r="R334" i="7"/>
  <c r="R333" i="7"/>
  <c r="R332" i="7"/>
  <c r="R331" i="7"/>
  <c r="R330" i="7"/>
  <c r="R329" i="7"/>
  <c r="R328" i="7"/>
  <c r="R327" i="7"/>
  <c r="R326" i="7"/>
  <c r="R325" i="7"/>
  <c r="R324" i="7"/>
  <c r="R323" i="7"/>
  <c r="R322" i="7"/>
  <c r="R321" i="7"/>
  <c r="R320" i="7"/>
  <c r="R319" i="7"/>
  <c r="R318" i="7"/>
  <c r="R317" i="7"/>
  <c r="R316" i="7"/>
  <c r="R315" i="7"/>
  <c r="R314" i="7"/>
  <c r="R313" i="7"/>
  <c r="R312" i="7"/>
  <c r="R311" i="7"/>
  <c r="R310" i="7"/>
  <c r="R309" i="7"/>
  <c r="R308" i="7"/>
  <c r="R307" i="7"/>
  <c r="R306" i="7"/>
  <c r="R305" i="7"/>
  <c r="R304" i="7"/>
  <c r="R303" i="7"/>
  <c r="R302" i="7"/>
  <c r="R301" i="7"/>
  <c r="R300" i="7"/>
  <c r="R299" i="7"/>
  <c r="R298" i="7"/>
  <c r="R297" i="7"/>
  <c r="R296" i="7"/>
  <c r="R295" i="7"/>
  <c r="R294" i="7"/>
  <c r="R293" i="7"/>
  <c r="R292" i="7"/>
  <c r="R291" i="7"/>
  <c r="R290" i="7"/>
  <c r="R289" i="7"/>
  <c r="R288" i="7"/>
  <c r="R287" i="7"/>
  <c r="R286" i="7"/>
  <c r="R285" i="7"/>
  <c r="R284" i="7"/>
  <c r="R283" i="7"/>
  <c r="R282" i="7"/>
  <c r="R281" i="7"/>
  <c r="R280" i="7"/>
  <c r="R279" i="7"/>
  <c r="R278" i="7"/>
  <c r="R277" i="7"/>
  <c r="R276" i="7"/>
  <c r="R275" i="7"/>
  <c r="R274" i="7"/>
  <c r="R273" i="7"/>
  <c r="R272" i="7"/>
  <c r="R271" i="7"/>
  <c r="R270" i="7"/>
  <c r="R269" i="7"/>
  <c r="R268" i="7"/>
  <c r="R267" i="7"/>
  <c r="R266" i="7"/>
  <c r="R265" i="7"/>
  <c r="R264" i="7"/>
  <c r="R263" i="7"/>
  <c r="R262" i="7"/>
  <c r="R261" i="7"/>
  <c r="R260" i="7"/>
  <c r="R259" i="7"/>
  <c r="R258" i="7"/>
  <c r="R257" i="7"/>
  <c r="R256" i="7"/>
  <c r="R255" i="7"/>
  <c r="R254" i="7"/>
  <c r="R253" i="7"/>
  <c r="R252" i="7"/>
  <c r="R251" i="7"/>
  <c r="R250" i="7"/>
  <c r="R249" i="7"/>
  <c r="R248" i="7"/>
  <c r="R247" i="7"/>
  <c r="R246" i="7"/>
  <c r="R245" i="7"/>
  <c r="R244" i="7"/>
  <c r="R243" i="7"/>
  <c r="R242" i="7"/>
  <c r="R241" i="7"/>
  <c r="R240" i="7"/>
  <c r="R239" i="7"/>
  <c r="R238" i="7"/>
  <c r="R237" i="7"/>
  <c r="R236" i="7"/>
  <c r="R235" i="7"/>
  <c r="R234" i="7"/>
  <c r="R233" i="7"/>
  <c r="R232" i="7"/>
  <c r="R231" i="7"/>
  <c r="R230" i="7"/>
  <c r="R229" i="7"/>
  <c r="R228" i="7"/>
  <c r="R227" i="7"/>
  <c r="R226" i="7"/>
  <c r="R225" i="7"/>
  <c r="R224" i="7"/>
  <c r="R223" i="7"/>
  <c r="R222" i="7"/>
  <c r="R221" i="7"/>
  <c r="R220" i="7"/>
  <c r="R219" i="7"/>
  <c r="R218" i="7"/>
  <c r="R217" i="7"/>
  <c r="R216" i="7"/>
  <c r="R215" i="7"/>
  <c r="R214" i="7"/>
  <c r="R213" i="7"/>
  <c r="R212" i="7"/>
  <c r="R211" i="7"/>
  <c r="R210" i="7"/>
  <c r="R209" i="7"/>
  <c r="R208" i="7"/>
  <c r="R207" i="7"/>
  <c r="R206" i="7"/>
  <c r="R205" i="7"/>
  <c r="R204"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R3" i="7"/>
  <c r="R2" i="7"/>
  <c r="J500" i="7"/>
  <c r="H500" i="7"/>
  <c r="J499" i="7"/>
  <c r="H499" i="7"/>
  <c r="J498" i="7"/>
  <c r="H498" i="7"/>
  <c r="J497" i="7"/>
  <c r="H497" i="7"/>
  <c r="J496" i="7"/>
  <c r="H496" i="7"/>
  <c r="J495" i="7"/>
  <c r="H495" i="7"/>
  <c r="J494" i="7"/>
  <c r="H494" i="7"/>
  <c r="J493" i="7"/>
  <c r="H493" i="7"/>
  <c r="J492" i="7"/>
  <c r="H492" i="7"/>
  <c r="J491" i="7"/>
  <c r="H491" i="7"/>
  <c r="J490" i="7"/>
  <c r="H490" i="7"/>
  <c r="J489" i="7"/>
  <c r="H489" i="7"/>
  <c r="J488" i="7"/>
  <c r="H488" i="7"/>
  <c r="J487" i="7"/>
  <c r="H487" i="7"/>
  <c r="J486" i="7"/>
  <c r="H486" i="7"/>
  <c r="J485" i="7"/>
  <c r="H485" i="7"/>
  <c r="J484" i="7"/>
  <c r="H484" i="7"/>
  <c r="J483" i="7"/>
  <c r="H483" i="7"/>
  <c r="J482" i="7"/>
  <c r="H482" i="7"/>
  <c r="J481" i="7"/>
  <c r="H481" i="7"/>
  <c r="J480" i="7"/>
  <c r="H480" i="7"/>
  <c r="J479" i="7"/>
  <c r="H479" i="7"/>
  <c r="J478" i="7"/>
  <c r="H478" i="7"/>
  <c r="J477" i="7"/>
  <c r="H477" i="7"/>
  <c r="J476" i="7"/>
  <c r="H476" i="7"/>
  <c r="J475" i="7"/>
  <c r="H475" i="7"/>
  <c r="J474" i="7"/>
  <c r="H474" i="7"/>
  <c r="J473" i="7"/>
  <c r="H473" i="7"/>
  <c r="J472" i="7"/>
  <c r="H472" i="7"/>
  <c r="J471" i="7"/>
  <c r="H471" i="7"/>
  <c r="J470" i="7"/>
  <c r="H470" i="7"/>
  <c r="J469" i="7"/>
  <c r="H469" i="7"/>
  <c r="J468" i="7"/>
  <c r="H468" i="7"/>
  <c r="J467" i="7"/>
  <c r="H467" i="7"/>
  <c r="J466" i="7"/>
  <c r="H466" i="7"/>
  <c r="J465" i="7"/>
  <c r="H465" i="7"/>
  <c r="J464" i="7"/>
  <c r="H464" i="7"/>
  <c r="J463" i="7"/>
  <c r="H463" i="7"/>
  <c r="J462" i="7"/>
  <c r="H462" i="7"/>
  <c r="J461" i="7"/>
  <c r="H461" i="7"/>
  <c r="J460" i="7"/>
  <c r="H460" i="7"/>
  <c r="J459" i="7"/>
  <c r="H459" i="7"/>
  <c r="J458" i="7"/>
  <c r="H458" i="7"/>
  <c r="J457" i="7"/>
  <c r="H457" i="7"/>
  <c r="J456" i="7"/>
  <c r="H456" i="7"/>
  <c r="J455" i="7"/>
  <c r="H455" i="7"/>
  <c r="J454" i="7"/>
  <c r="H454" i="7"/>
  <c r="J453" i="7"/>
  <c r="H453" i="7"/>
  <c r="J452" i="7"/>
  <c r="H452" i="7"/>
  <c r="J451" i="7"/>
  <c r="H451" i="7"/>
  <c r="J450" i="7"/>
  <c r="H450" i="7"/>
  <c r="J449" i="7"/>
  <c r="H449" i="7"/>
  <c r="J448" i="7"/>
  <c r="H448" i="7"/>
  <c r="J447" i="7"/>
  <c r="H447" i="7"/>
  <c r="J446" i="7"/>
  <c r="H446" i="7"/>
  <c r="J445" i="7"/>
  <c r="H445" i="7"/>
  <c r="J444" i="7"/>
  <c r="H444" i="7"/>
  <c r="J443" i="7"/>
  <c r="H443" i="7"/>
  <c r="J442" i="7"/>
  <c r="H442" i="7"/>
  <c r="J441" i="7"/>
  <c r="H441" i="7"/>
  <c r="J440" i="7"/>
  <c r="H440" i="7"/>
  <c r="J439" i="7"/>
  <c r="H439" i="7"/>
  <c r="J438" i="7"/>
  <c r="H438" i="7"/>
  <c r="J437" i="7"/>
  <c r="H437" i="7"/>
  <c r="J436" i="7"/>
  <c r="H436" i="7"/>
  <c r="J435" i="7"/>
  <c r="H435" i="7"/>
  <c r="J434" i="7"/>
  <c r="H434" i="7"/>
  <c r="J433" i="7"/>
  <c r="H433" i="7"/>
  <c r="J432" i="7"/>
  <c r="H432" i="7"/>
  <c r="J431" i="7"/>
  <c r="H431" i="7"/>
  <c r="J430" i="7"/>
  <c r="H430" i="7"/>
  <c r="J429" i="7"/>
  <c r="H429" i="7"/>
  <c r="J428" i="7"/>
  <c r="H428" i="7"/>
  <c r="J427" i="7"/>
  <c r="H427" i="7"/>
  <c r="J426" i="7"/>
  <c r="H426" i="7"/>
  <c r="J425" i="7"/>
  <c r="H425" i="7"/>
  <c r="J424" i="7"/>
  <c r="H424" i="7"/>
  <c r="J423" i="7"/>
  <c r="H423" i="7"/>
  <c r="J422" i="7"/>
  <c r="H422" i="7"/>
  <c r="J421" i="7"/>
  <c r="H421" i="7"/>
  <c r="J420" i="7"/>
  <c r="H420" i="7"/>
  <c r="J419" i="7"/>
  <c r="H419" i="7"/>
  <c r="J418" i="7"/>
  <c r="H418" i="7"/>
  <c r="J417" i="7"/>
  <c r="H417" i="7"/>
  <c r="J416" i="7"/>
  <c r="H416" i="7"/>
  <c r="J415" i="7"/>
  <c r="H415" i="7"/>
  <c r="J414" i="7"/>
  <c r="H414" i="7"/>
  <c r="J413" i="7"/>
  <c r="H413" i="7"/>
  <c r="J412" i="7"/>
  <c r="H412" i="7"/>
  <c r="J411" i="7"/>
  <c r="H411" i="7"/>
  <c r="J410" i="7"/>
  <c r="H410" i="7"/>
  <c r="J409" i="7"/>
  <c r="H409" i="7"/>
  <c r="J408" i="7"/>
  <c r="H408" i="7"/>
  <c r="J407" i="7"/>
  <c r="H407" i="7"/>
  <c r="J406" i="7"/>
  <c r="H406" i="7"/>
  <c r="J405" i="7"/>
  <c r="H405" i="7"/>
  <c r="J404" i="7"/>
  <c r="H404" i="7"/>
  <c r="J403" i="7"/>
  <c r="H403" i="7"/>
  <c r="J402" i="7"/>
  <c r="H402" i="7"/>
  <c r="J401" i="7"/>
  <c r="H401" i="7"/>
  <c r="J400" i="7"/>
  <c r="H400" i="7"/>
  <c r="J399" i="7"/>
  <c r="H399" i="7"/>
  <c r="J398" i="7"/>
  <c r="H398" i="7"/>
  <c r="J397" i="7"/>
  <c r="H397" i="7"/>
  <c r="J396" i="7"/>
  <c r="H396" i="7"/>
  <c r="J395" i="7"/>
  <c r="H395" i="7"/>
  <c r="J394" i="7"/>
  <c r="H394" i="7"/>
  <c r="J393" i="7"/>
  <c r="H393" i="7"/>
  <c r="J392" i="7"/>
  <c r="H392" i="7"/>
  <c r="J391" i="7"/>
  <c r="H391" i="7"/>
  <c r="J390" i="7"/>
  <c r="H390" i="7"/>
  <c r="J389" i="7"/>
  <c r="H389" i="7"/>
  <c r="J388" i="7"/>
  <c r="H388" i="7"/>
  <c r="J387" i="7"/>
  <c r="H387" i="7"/>
  <c r="J386" i="7"/>
  <c r="H386" i="7"/>
  <c r="J385" i="7"/>
  <c r="H385" i="7"/>
  <c r="J384" i="7"/>
  <c r="H384" i="7"/>
  <c r="J383" i="7"/>
  <c r="H383" i="7"/>
  <c r="J382" i="7"/>
  <c r="H382" i="7"/>
  <c r="J381" i="7"/>
  <c r="H381" i="7"/>
  <c r="J380" i="7"/>
  <c r="H380" i="7"/>
  <c r="J379" i="7"/>
  <c r="H379" i="7"/>
  <c r="J378" i="7"/>
  <c r="H378" i="7"/>
  <c r="J377" i="7"/>
  <c r="H377" i="7"/>
  <c r="J376" i="7"/>
  <c r="H376" i="7"/>
  <c r="J375" i="7"/>
  <c r="H375" i="7"/>
  <c r="J374" i="7"/>
  <c r="H374" i="7"/>
  <c r="J373" i="7"/>
  <c r="H373" i="7"/>
  <c r="J372" i="7"/>
  <c r="H372" i="7"/>
  <c r="J371" i="7"/>
  <c r="H371" i="7"/>
  <c r="J370" i="7"/>
  <c r="H370" i="7"/>
  <c r="J369" i="7"/>
  <c r="H369" i="7"/>
  <c r="J368" i="7"/>
  <c r="H368" i="7"/>
  <c r="J367" i="7"/>
  <c r="H367" i="7"/>
  <c r="J366" i="7"/>
  <c r="H366" i="7"/>
  <c r="J365" i="7"/>
  <c r="H365" i="7"/>
  <c r="J364" i="7"/>
  <c r="H364" i="7"/>
  <c r="J363" i="7"/>
  <c r="H363" i="7"/>
  <c r="J362" i="7"/>
  <c r="H362" i="7"/>
  <c r="J361" i="7"/>
  <c r="H361" i="7"/>
  <c r="J360" i="7"/>
  <c r="H360" i="7"/>
  <c r="J359" i="7"/>
  <c r="H359" i="7"/>
  <c r="J358" i="7"/>
  <c r="H358" i="7"/>
  <c r="J357" i="7"/>
  <c r="H357" i="7"/>
  <c r="J356" i="7"/>
  <c r="H356" i="7"/>
  <c r="J355" i="7"/>
  <c r="H355" i="7"/>
  <c r="J354" i="7"/>
  <c r="H354" i="7"/>
  <c r="J353" i="7"/>
  <c r="H353" i="7"/>
  <c r="J352" i="7"/>
  <c r="H352" i="7"/>
  <c r="J351" i="7"/>
  <c r="H351" i="7"/>
  <c r="J350" i="7"/>
  <c r="H350" i="7"/>
  <c r="J349" i="7"/>
  <c r="H349" i="7"/>
  <c r="J348" i="7"/>
  <c r="H348" i="7"/>
  <c r="J347" i="7"/>
  <c r="H347" i="7"/>
  <c r="J346" i="7"/>
  <c r="H346" i="7"/>
  <c r="J345" i="7"/>
  <c r="H345" i="7"/>
  <c r="J344" i="7"/>
  <c r="H344" i="7"/>
  <c r="J343" i="7"/>
  <c r="H343" i="7"/>
  <c r="J342" i="7"/>
  <c r="H342" i="7"/>
  <c r="J341" i="7"/>
  <c r="H341" i="7"/>
  <c r="J340" i="7"/>
  <c r="H340" i="7"/>
  <c r="J339" i="7"/>
  <c r="H339" i="7"/>
  <c r="J338" i="7"/>
  <c r="H338" i="7"/>
  <c r="J337" i="7"/>
  <c r="H337" i="7"/>
  <c r="J336" i="7"/>
  <c r="H336" i="7"/>
  <c r="J335" i="7"/>
  <c r="H335" i="7"/>
  <c r="J334" i="7"/>
  <c r="H334" i="7"/>
  <c r="J333" i="7"/>
  <c r="H333" i="7"/>
  <c r="J332" i="7"/>
  <c r="H332" i="7"/>
  <c r="J331" i="7"/>
  <c r="H331" i="7"/>
  <c r="J330" i="7"/>
  <c r="H330" i="7"/>
  <c r="J329" i="7"/>
  <c r="H329" i="7"/>
  <c r="J328" i="7"/>
  <c r="H328" i="7"/>
  <c r="J327" i="7"/>
  <c r="H327" i="7"/>
  <c r="J326" i="7"/>
  <c r="H326" i="7"/>
  <c r="J325" i="7"/>
  <c r="H325" i="7"/>
  <c r="J324" i="7"/>
  <c r="H324" i="7"/>
  <c r="J323" i="7"/>
  <c r="H323" i="7"/>
  <c r="J322" i="7"/>
  <c r="H322" i="7"/>
  <c r="J321" i="7"/>
  <c r="H321" i="7"/>
  <c r="J320" i="7"/>
  <c r="H320" i="7"/>
  <c r="J319" i="7"/>
  <c r="H319" i="7"/>
  <c r="J318" i="7"/>
  <c r="H318" i="7"/>
  <c r="J317" i="7"/>
  <c r="H317" i="7"/>
  <c r="J316" i="7"/>
  <c r="H316" i="7"/>
  <c r="J315" i="7"/>
  <c r="H315" i="7"/>
  <c r="J314" i="7"/>
  <c r="H314" i="7"/>
  <c r="J313" i="7"/>
  <c r="H313" i="7"/>
  <c r="J312" i="7"/>
  <c r="H312" i="7"/>
  <c r="J311" i="7"/>
  <c r="H311" i="7"/>
  <c r="J310" i="7"/>
  <c r="H310" i="7"/>
  <c r="J309" i="7"/>
  <c r="H309" i="7"/>
  <c r="J308" i="7"/>
  <c r="H308" i="7"/>
  <c r="J307" i="7"/>
  <c r="H307" i="7"/>
  <c r="J306" i="7"/>
  <c r="H306" i="7"/>
  <c r="J305" i="7"/>
  <c r="H305" i="7"/>
  <c r="J304" i="7"/>
  <c r="H304" i="7"/>
  <c r="J303" i="7"/>
  <c r="H303" i="7"/>
  <c r="J302" i="7"/>
  <c r="H302" i="7"/>
  <c r="J301" i="7"/>
  <c r="H301" i="7"/>
  <c r="J300" i="7"/>
  <c r="H300" i="7"/>
  <c r="J299" i="7"/>
  <c r="H299" i="7"/>
  <c r="J298" i="7"/>
  <c r="H298" i="7"/>
  <c r="J297" i="7"/>
  <c r="H297" i="7"/>
  <c r="J296" i="7"/>
  <c r="H296" i="7"/>
  <c r="J295" i="7"/>
  <c r="H295" i="7"/>
  <c r="J294" i="7"/>
  <c r="H294" i="7"/>
  <c r="J293" i="7"/>
  <c r="H293" i="7"/>
  <c r="J292" i="7"/>
  <c r="H292" i="7"/>
  <c r="J291" i="7"/>
  <c r="H291" i="7"/>
  <c r="J290" i="7"/>
  <c r="H290" i="7"/>
  <c r="J289" i="7"/>
  <c r="H289" i="7"/>
  <c r="J288" i="7"/>
  <c r="H288" i="7"/>
  <c r="J287" i="7"/>
  <c r="H287" i="7"/>
  <c r="J286" i="7"/>
  <c r="H286" i="7"/>
  <c r="J285" i="7"/>
  <c r="H285" i="7"/>
  <c r="J284" i="7"/>
  <c r="H284" i="7"/>
  <c r="J283" i="7"/>
  <c r="H283" i="7"/>
  <c r="J282" i="7"/>
  <c r="H282" i="7"/>
  <c r="J281" i="7"/>
  <c r="H281" i="7"/>
  <c r="J280" i="7"/>
  <c r="H280" i="7"/>
  <c r="J279" i="7"/>
  <c r="H279" i="7"/>
  <c r="J278" i="7"/>
  <c r="H278" i="7"/>
  <c r="J277" i="7"/>
  <c r="H277" i="7"/>
  <c r="J276" i="7"/>
  <c r="H276" i="7"/>
  <c r="J275" i="7"/>
  <c r="H275" i="7"/>
  <c r="J274" i="7"/>
  <c r="H274" i="7"/>
  <c r="J273" i="7"/>
  <c r="H273" i="7"/>
  <c r="J272" i="7"/>
  <c r="H272" i="7"/>
  <c r="J271" i="7"/>
  <c r="H271" i="7"/>
  <c r="J270" i="7"/>
  <c r="H270" i="7"/>
  <c r="J269" i="7"/>
  <c r="H269" i="7"/>
  <c r="J268" i="7"/>
  <c r="H268" i="7"/>
  <c r="J267" i="7"/>
  <c r="H267" i="7"/>
  <c r="J266" i="7"/>
  <c r="H266" i="7"/>
  <c r="J265" i="7"/>
  <c r="H265" i="7"/>
  <c r="J264" i="7"/>
  <c r="H264" i="7"/>
  <c r="J263" i="7"/>
  <c r="H263" i="7"/>
  <c r="J262" i="7"/>
  <c r="H262" i="7"/>
  <c r="J261" i="7"/>
  <c r="H261" i="7"/>
  <c r="J260" i="7"/>
  <c r="H260" i="7"/>
  <c r="J259" i="7"/>
  <c r="H259" i="7"/>
  <c r="J258" i="7"/>
  <c r="H258" i="7"/>
  <c r="J257" i="7"/>
  <c r="H257" i="7"/>
  <c r="J256" i="7"/>
  <c r="H256" i="7"/>
  <c r="J255" i="7"/>
  <c r="H255" i="7"/>
  <c r="J254" i="7"/>
  <c r="H254" i="7"/>
  <c r="J253" i="7"/>
  <c r="H253" i="7"/>
  <c r="J252" i="7"/>
  <c r="H252" i="7"/>
  <c r="J251" i="7"/>
  <c r="H251" i="7"/>
  <c r="J250" i="7"/>
  <c r="H250" i="7"/>
  <c r="J249" i="7"/>
  <c r="H249" i="7"/>
  <c r="J248" i="7"/>
  <c r="H248" i="7"/>
  <c r="J247" i="7"/>
  <c r="H247" i="7"/>
  <c r="J246" i="7"/>
  <c r="H246" i="7"/>
  <c r="J245" i="7"/>
  <c r="H245" i="7"/>
  <c r="J244" i="7"/>
  <c r="H244" i="7"/>
  <c r="J243" i="7"/>
  <c r="H243" i="7"/>
  <c r="J242" i="7"/>
  <c r="H242" i="7"/>
  <c r="J241" i="7"/>
  <c r="H241" i="7"/>
  <c r="J240" i="7"/>
  <c r="H240" i="7"/>
  <c r="J239" i="7"/>
  <c r="H239" i="7"/>
  <c r="J238" i="7"/>
  <c r="H238" i="7"/>
  <c r="J237" i="7"/>
  <c r="H237" i="7"/>
  <c r="J236" i="7"/>
  <c r="H236" i="7"/>
  <c r="J235" i="7"/>
  <c r="H235" i="7"/>
  <c r="J234" i="7"/>
  <c r="H234" i="7"/>
  <c r="J233" i="7"/>
  <c r="H233" i="7"/>
  <c r="J232" i="7"/>
  <c r="H232" i="7"/>
  <c r="J231" i="7"/>
  <c r="H231" i="7"/>
  <c r="J230" i="7"/>
  <c r="H230" i="7"/>
  <c r="J229" i="7"/>
  <c r="H229" i="7"/>
  <c r="J228" i="7"/>
  <c r="H228" i="7"/>
  <c r="J227" i="7"/>
  <c r="H227" i="7"/>
  <c r="J226" i="7"/>
  <c r="H226" i="7"/>
  <c r="J225" i="7"/>
  <c r="H225" i="7"/>
  <c r="J224" i="7"/>
  <c r="H224" i="7"/>
  <c r="J223" i="7"/>
  <c r="H223" i="7"/>
  <c r="J222" i="7"/>
  <c r="H222" i="7"/>
  <c r="J221" i="7"/>
  <c r="H221" i="7"/>
  <c r="J220" i="7"/>
  <c r="H220" i="7"/>
  <c r="J219" i="7"/>
  <c r="H219" i="7"/>
  <c r="J218" i="7"/>
  <c r="H218" i="7"/>
  <c r="J217" i="7"/>
  <c r="H217" i="7"/>
  <c r="J216" i="7"/>
  <c r="H216" i="7"/>
  <c r="J215" i="7"/>
  <c r="H215" i="7"/>
  <c r="J214" i="7"/>
  <c r="H214" i="7"/>
  <c r="J213" i="7"/>
  <c r="H213" i="7"/>
  <c r="J212" i="7"/>
  <c r="H212" i="7"/>
  <c r="J211" i="7"/>
  <c r="H211" i="7"/>
  <c r="J210" i="7"/>
  <c r="H210" i="7"/>
  <c r="J209" i="7"/>
  <c r="H209" i="7"/>
  <c r="J208" i="7"/>
  <c r="H208" i="7"/>
  <c r="J207" i="7"/>
  <c r="H207" i="7"/>
  <c r="J206" i="7"/>
  <c r="H206" i="7"/>
  <c r="J205" i="7"/>
  <c r="H205" i="7"/>
  <c r="J204" i="7"/>
  <c r="H204" i="7"/>
  <c r="J203" i="7"/>
  <c r="H203" i="7"/>
  <c r="J202" i="7"/>
  <c r="H202" i="7"/>
  <c r="J201" i="7"/>
  <c r="H201" i="7"/>
  <c r="J200" i="7"/>
  <c r="H200" i="7"/>
  <c r="J199" i="7"/>
  <c r="H199" i="7"/>
  <c r="J198" i="7"/>
  <c r="H198" i="7"/>
  <c r="J197" i="7"/>
  <c r="H197" i="7"/>
  <c r="J196" i="7"/>
  <c r="H196" i="7"/>
  <c r="J195" i="7"/>
  <c r="H195" i="7"/>
  <c r="J194" i="7"/>
  <c r="H194" i="7"/>
  <c r="J193" i="7"/>
  <c r="H193" i="7"/>
  <c r="J192" i="7"/>
  <c r="H192" i="7"/>
  <c r="J191" i="7"/>
  <c r="H191" i="7"/>
  <c r="J190" i="7"/>
  <c r="H190" i="7"/>
  <c r="J189" i="7"/>
  <c r="H189" i="7"/>
  <c r="J188" i="7"/>
  <c r="H188" i="7"/>
  <c r="J187" i="7"/>
  <c r="H187" i="7"/>
  <c r="J186" i="7"/>
  <c r="H186" i="7"/>
  <c r="J185" i="7"/>
  <c r="H185" i="7"/>
  <c r="J184" i="7"/>
  <c r="H184" i="7"/>
  <c r="J183" i="7"/>
  <c r="H183" i="7"/>
  <c r="J182" i="7"/>
  <c r="H182" i="7"/>
  <c r="J181" i="7"/>
  <c r="H181" i="7"/>
  <c r="J180" i="7"/>
  <c r="H180" i="7"/>
  <c r="J179" i="7"/>
  <c r="H179" i="7"/>
  <c r="J178" i="7"/>
  <c r="H178" i="7"/>
  <c r="J177" i="7"/>
  <c r="H177" i="7"/>
  <c r="J176" i="7"/>
  <c r="H176" i="7"/>
  <c r="J175" i="7"/>
  <c r="H175" i="7"/>
  <c r="J174" i="7"/>
  <c r="H174" i="7"/>
  <c r="J173" i="7"/>
  <c r="H173" i="7"/>
  <c r="J172" i="7"/>
  <c r="H172" i="7"/>
  <c r="J171" i="7"/>
  <c r="H171" i="7"/>
  <c r="J170" i="7"/>
  <c r="H170" i="7"/>
  <c r="J169" i="7"/>
  <c r="H169" i="7"/>
  <c r="J168" i="7"/>
  <c r="H168" i="7"/>
  <c r="J167" i="7"/>
  <c r="H167" i="7"/>
  <c r="J166" i="7"/>
  <c r="H166" i="7"/>
  <c r="J165" i="7"/>
  <c r="H165" i="7"/>
  <c r="J164" i="7"/>
  <c r="H164" i="7"/>
  <c r="J163" i="7"/>
  <c r="H163" i="7"/>
  <c r="J162" i="7"/>
  <c r="H162" i="7"/>
  <c r="J161" i="7"/>
  <c r="H161" i="7"/>
  <c r="J160" i="7"/>
  <c r="H160" i="7"/>
  <c r="J159" i="7"/>
  <c r="H159" i="7"/>
  <c r="J158" i="7"/>
  <c r="H158" i="7"/>
  <c r="J157" i="7"/>
  <c r="H157" i="7"/>
  <c r="J156" i="7"/>
  <c r="H156" i="7"/>
  <c r="J155" i="7"/>
  <c r="H155" i="7"/>
  <c r="J154" i="7"/>
  <c r="H154" i="7"/>
  <c r="J153" i="7"/>
  <c r="H153" i="7"/>
  <c r="J152" i="7"/>
  <c r="H152" i="7"/>
  <c r="J151" i="7"/>
  <c r="H151" i="7"/>
  <c r="J150" i="7"/>
  <c r="H150" i="7"/>
  <c r="J149" i="7"/>
  <c r="H149" i="7"/>
  <c r="J148" i="7"/>
  <c r="H148" i="7"/>
  <c r="J147" i="7"/>
  <c r="H147" i="7"/>
  <c r="J146" i="7"/>
  <c r="H146" i="7"/>
  <c r="J145" i="7"/>
  <c r="H145" i="7"/>
  <c r="J144" i="7"/>
  <c r="H144" i="7"/>
  <c r="J143" i="7"/>
  <c r="H143" i="7"/>
  <c r="J142" i="7"/>
  <c r="H142" i="7"/>
  <c r="J141" i="7"/>
  <c r="H141" i="7"/>
  <c r="J140" i="7"/>
  <c r="H140" i="7"/>
  <c r="J139" i="7"/>
  <c r="H139" i="7"/>
  <c r="J138" i="7"/>
  <c r="H138" i="7"/>
  <c r="J137" i="7"/>
  <c r="H137" i="7"/>
  <c r="J136" i="7"/>
  <c r="H136" i="7"/>
  <c r="J135" i="7"/>
  <c r="H135" i="7"/>
  <c r="J134" i="7"/>
  <c r="H134" i="7"/>
  <c r="J133" i="7"/>
  <c r="H133" i="7"/>
  <c r="J132" i="7"/>
  <c r="H132" i="7"/>
  <c r="J131" i="7"/>
  <c r="H131" i="7"/>
  <c r="J130" i="7"/>
  <c r="H130" i="7"/>
  <c r="J129" i="7"/>
  <c r="H129" i="7"/>
  <c r="J128" i="7"/>
  <c r="H128" i="7"/>
  <c r="J127" i="7"/>
  <c r="H127" i="7"/>
  <c r="J126" i="7"/>
  <c r="H126" i="7"/>
  <c r="J125" i="7"/>
  <c r="H125" i="7"/>
  <c r="J124" i="7"/>
  <c r="H124" i="7"/>
  <c r="J123" i="7"/>
  <c r="H123" i="7"/>
  <c r="J122" i="7"/>
  <c r="H122" i="7"/>
  <c r="J121" i="7"/>
  <c r="H121" i="7"/>
  <c r="J120" i="7"/>
  <c r="H120" i="7"/>
  <c r="J119" i="7"/>
  <c r="H119" i="7"/>
  <c r="J118" i="7"/>
  <c r="H118" i="7"/>
  <c r="J117" i="7"/>
  <c r="H117" i="7"/>
  <c r="J116" i="7"/>
  <c r="H116" i="7"/>
  <c r="J115" i="7"/>
  <c r="H115" i="7"/>
  <c r="J114" i="7"/>
  <c r="H114" i="7"/>
  <c r="J113" i="7"/>
  <c r="H113" i="7"/>
  <c r="J112" i="7"/>
  <c r="H112" i="7"/>
  <c r="J111" i="7"/>
  <c r="H111" i="7"/>
  <c r="J110" i="7"/>
  <c r="H110" i="7"/>
  <c r="J109" i="7"/>
  <c r="H109" i="7"/>
  <c r="J108" i="7"/>
  <c r="H108" i="7"/>
  <c r="J107" i="7"/>
  <c r="H107" i="7"/>
  <c r="J106" i="7"/>
  <c r="H106" i="7"/>
  <c r="J105" i="7"/>
  <c r="H105" i="7"/>
  <c r="J104" i="7"/>
  <c r="H104" i="7"/>
  <c r="J103" i="7"/>
  <c r="H103" i="7"/>
  <c r="J102" i="7"/>
  <c r="H102" i="7"/>
  <c r="J101" i="7"/>
  <c r="H101" i="7"/>
  <c r="J100" i="7"/>
  <c r="H100" i="7"/>
  <c r="J99" i="7"/>
  <c r="H99" i="7"/>
  <c r="J98" i="7"/>
  <c r="H98" i="7"/>
  <c r="J97" i="7"/>
  <c r="H97" i="7"/>
  <c r="J96" i="7"/>
  <c r="H96" i="7"/>
  <c r="J95" i="7"/>
  <c r="H95" i="7"/>
  <c r="J94" i="7"/>
  <c r="H94" i="7"/>
  <c r="J93" i="7"/>
  <c r="H93" i="7"/>
  <c r="J92" i="7"/>
  <c r="H92" i="7"/>
  <c r="J91" i="7"/>
  <c r="H91" i="7"/>
  <c r="J90" i="7"/>
  <c r="H90" i="7"/>
  <c r="J89" i="7"/>
  <c r="H89" i="7"/>
  <c r="J88" i="7"/>
  <c r="H88" i="7"/>
  <c r="J87" i="7"/>
  <c r="H87" i="7"/>
  <c r="J86" i="7"/>
  <c r="H86" i="7"/>
  <c r="J85" i="7"/>
  <c r="H85" i="7"/>
  <c r="J84" i="7"/>
  <c r="H84" i="7"/>
  <c r="J83" i="7"/>
  <c r="H83" i="7"/>
  <c r="J82" i="7"/>
  <c r="H82" i="7"/>
  <c r="J81" i="7"/>
  <c r="H81" i="7"/>
  <c r="J80" i="7"/>
  <c r="H80" i="7"/>
  <c r="J79" i="7"/>
  <c r="H79" i="7"/>
  <c r="J78" i="7"/>
  <c r="H78" i="7"/>
  <c r="J77" i="7"/>
  <c r="H77" i="7"/>
  <c r="J76" i="7"/>
  <c r="H76" i="7"/>
  <c r="J75" i="7"/>
  <c r="H75" i="7"/>
  <c r="J74" i="7"/>
  <c r="H74" i="7"/>
  <c r="J73" i="7"/>
  <c r="H73" i="7"/>
  <c r="J72" i="7"/>
  <c r="H72" i="7"/>
  <c r="J71" i="7"/>
  <c r="H71" i="7"/>
  <c r="J70" i="7"/>
  <c r="H70" i="7"/>
  <c r="J69" i="7"/>
  <c r="H69" i="7"/>
  <c r="J68" i="7"/>
  <c r="H68" i="7"/>
  <c r="J67" i="7"/>
  <c r="H67" i="7"/>
  <c r="J66" i="7"/>
  <c r="H66" i="7"/>
  <c r="J65" i="7"/>
  <c r="H65" i="7"/>
  <c r="J64" i="7"/>
  <c r="H64" i="7"/>
  <c r="J63" i="7"/>
  <c r="H63" i="7"/>
  <c r="J62" i="7"/>
  <c r="H62" i="7"/>
  <c r="J61" i="7"/>
  <c r="H61" i="7"/>
  <c r="J60" i="7"/>
  <c r="H60" i="7"/>
  <c r="J59" i="7"/>
  <c r="H59" i="7"/>
  <c r="J58" i="7"/>
  <c r="H58" i="7"/>
  <c r="J57" i="7"/>
  <c r="H57" i="7"/>
  <c r="J56" i="7"/>
  <c r="H56" i="7"/>
  <c r="J55" i="7"/>
  <c r="H55" i="7"/>
  <c r="J54" i="7"/>
  <c r="H54" i="7"/>
  <c r="J53" i="7"/>
  <c r="H53" i="7"/>
  <c r="J52" i="7"/>
  <c r="H52" i="7"/>
  <c r="J51" i="7"/>
  <c r="H51" i="7"/>
  <c r="J50" i="7"/>
  <c r="H50" i="7"/>
  <c r="J49" i="7"/>
  <c r="H49" i="7"/>
  <c r="J48" i="7"/>
  <c r="H48" i="7"/>
  <c r="J47" i="7"/>
  <c r="H47" i="7"/>
  <c r="J46" i="7"/>
  <c r="H46" i="7"/>
  <c r="J45" i="7"/>
  <c r="H45" i="7"/>
  <c r="J44" i="7"/>
  <c r="H44" i="7"/>
  <c r="J43" i="7"/>
  <c r="H43" i="7"/>
  <c r="J42" i="7"/>
  <c r="H42" i="7"/>
  <c r="J41" i="7"/>
  <c r="H41" i="7"/>
  <c r="J40" i="7"/>
  <c r="H40" i="7"/>
  <c r="J39" i="7"/>
  <c r="H39" i="7"/>
  <c r="J38" i="7"/>
  <c r="H38" i="7"/>
  <c r="J37" i="7"/>
  <c r="H37" i="7"/>
  <c r="J36" i="7"/>
  <c r="H36" i="7"/>
  <c r="J35" i="7"/>
  <c r="H35" i="7"/>
  <c r="J34" i="7"/>
  <c r="H34" i="7"/>
  <c r="J33" i="7"/>
  <c r="H33" i="7"/>
  <c r="J32" i="7"/>
  <c r="H32" i="7"/>
  <c r="J31" i="7"/>
  <c r="H31" i="7"/>
  <c r="J30" i="7"/>
  <c r="H30" i="7"/>
  <c r="J29" i="7"/>
  <c r="H29" i="7"/>
  <c r="J28" i="7"/>
  <c r="H28" i="7"/>
  <c r="J27" i="7"/>
  <c r="H27" i="7"/>
  <c r="J26" i="7"/>
  <c r="H26" i="7"/>
  <c r="J25" i="7"/>
  <c r="H25" i="7"/>
  <c r="J24" i="7"/>
  <c r="H24" i="7"/>
  <c r="J23" i="7"/>
  <c r="H23" i="7"/>
  <c r="J22" i="7"/>
  <c r="H22" i="7"/>
  <c r="J21" i="7"/>
  <c r="H21" i="7"/>
  <c r="J20" i="7"/>
  <c r="H20" i="7"/>
  <c r="J19" i="7"/>
  <c r="H19" i="7"/>
  <c r="J18" i="7"/>
  <c r="H18" i="7"/>
  <c r="J17" i="7"/>
  <c r="H17" i="7"/>
  <c r="J16" i="7"/>
  <c r="H16" i="7"/>
  <c r="J15" i="7"/>
  <c r="H15" i="7"/>
  <c r="J14" i="7"/>
  <c r="H14" i="7"/>
  <c r="J13" i="7"/>
  <c r="H13" i="7"/>
  <c r="J12" i="7"/>
  <c r="H12" i="7"/>
  <c r="J11" i="7"/>
  <c r="H11" i="7"/>
  <c r="J10" i="7"/>
  <c r="H10" i="7"/>
  <c r="J9" i="7"/>
  <c r="H9" i="7"/>
  <c r="J8" i="7"/>
  <c r="H8" i="7"/>
  <c r="J7" i="7"/>
  <c r="H7" i="7"/>
  <c r="J6" i="7"/>
  <c r="H6" i="7"/>
  <c r="J5" i="7"/>
  <c r="H5" i="7"/>
  <c r="J4" i="7"/>
  <c r="H4" i="7"/>
  <c r="J3" i="7"/>
  <c r="H3" i="7"/>
  <c r="J2" i="7"/>
  <c r="I2" i="7"/>
  <c r="H2" i="7"/>
  <c r="AC2" i="7"/>
  <c r="AC3" i="7"/>
  <c r="AC4" i="7"/>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150" i="7"/>
  <c r="AC151" i="7"/>
  <c r="AC152" i="7"/>
  <c r="AC153" i="7"/>
  <c r="AC154" i="7"/>
  <c r="AC155" i="7"/>
  <c r="AC156" i="7"/>
  <c r="AC157" i="7"/>
  <c r="AC158" i="7"/>
  <c r="AC159" i="7"/>
  <c r="AC160" i="7"/>
  <c r="AC161" i="7"/>
  <c r="AC162" i="7"/>
  <c r="AC163" i="7"/>
  <c r="AC164" i="7"/>
  <c r="AC165" i="7"/>
  <c r="AC166" i="7"/>
  <c r="AC167" i="7"/>
  <c r="AC168" i="7"/>
  <c r="AC169" i="7"/>
  <c r="AC170" i="7"/>
  <c r="AC171" i="7"/>
  <c r="AC172" i="7"/>
  <c r="AC173" i="7"/>
  <c r="AC174" i="7"/>
  <c r="AC175" i="7"/>
  <c r="AC176" i="7"/>
  <c r="AC177" i="7"/>
  <c r="AC178" i="7"/>
  <c r="AC179" i="7"/>
  <c r="AC180" i="7"/>
  <c r="AC181" i="7"/>
  <c r="AC182" i="7"/>
  <c r="AC183" i="7"/>
  <c r="AC184" i="7"/>
  <c r="AC185" i="7"/>
  <c r="AC186" i="7"/>
  <c r="AC187" i="7"/>
  <c r="AC188" i="7"/>
  <c r="AC189" i="7"/>
  <c r="AC190" i="7"/>
  <c r="AC191" i="7"/>
  <c r="AC192" i="7"/>
  <c r="AC193" i="7"/>
  <c r="AC194" i="7"/>
  <c r="AC195" i="7"/>
  <c r="AC196" i="7"/>
  <c r="AC197" i="7"/>
  <c r="AC198" i="7"/>
  <c r="AC199" i="7"/>
  <c r="AC200" i="7"/>
  <c r="AC201" i="7"/>
  <c r="AC202" i="7"/>
  <c r="AC203" i="7"/>
  <c r="AC204" i="7"/>
  <c r="AC205" i="7"/>
  <c r="AC206" i="7"/>
  <c r="AC207" i="7"/>
  <c r="AC208" i="7"/>
  <c r="AC209" i="7"/>
  <c r="AC210" i="7"/>
  <c r="AC211" i="7"/>
  <c r="AC212" i="7"/>
  <c r="AC213" i="7"/>
  <c r="AC214" i="7"/>
  <c r="AC215" i="7"/>
  <c r="AC216" i="7"/>
  <c r="AC217" i="7"/>
  <c r="AC218" i="7"/>
  <c r="AC219" i="7"/>
  <c r="AC220" i="7"/>
  <c r="AC221" i="7"/>
  <c r="AC222" i="7"/>
  <c r="AC223" i="7"/>
  <c r="AC224" i="7"/>
  <c r="AC225" i="7"/>
  <c r="AC226" i="7"/>
  <c r="AC227" i="7"/>
  <c r="AC228" i="7"/>
  <c r="AC229" i="7"/>
  <c r="AC230" i="7"/>
  <c r="AC231" i="7"/>
  <c r="AC232" i="7"/>
  <c r="AC233" i="7"/>
  <c r="AC234" i="7"/>
  <c r="AC235" i="7"/>
  <c r="AC236" i="7"/>
  <c r="AC237" i="7"/>
  <c r="AC238" i="7"/>
  <c r="AC239" i="7"/>
  <c r="AC240" i="7"/>
  <c r="AC241" i="7"/>
  <c r="AC242" i="7"/>
  <c r="AC243" i="7"/>
  <c r="AC244" i="7"/>
  <c r="AC245" i="7"/>
  <c r="AC246" i="7"/>
  <c r="AC247" i="7"/>
  <c r="AC248" i="7"/>
  <c r="AC249" i="7"/>
  <c r="AC250" i="7"/>
  <c r="AC251" i="7"/>
  <c r="AC252" i="7"/>
  <c r="AC253" i="7"/>
  <c r="AC254" i="7"/>
  <c r="AC255" i="7"/>
  <c r="AC256" i="7"/>
  <c r="AC257" i="7"/>
  <c r="AC258" i="7"/>
  <c r="AC259" i="7"/>
  <c r="AC260" i="7"/>
  <c r="AC261" i="7"/>
  <c r="AC262" i="7"/>
  <c r="AC263" i="7"/>
  <c r="AC264" i="7"/>
  <c r="AC265" i="7"/>
  <c r="AC266" i="7"/>
  <c r="AC267" i="7"/>
  <c r="AC268" i="7"/>
  <c r="AC269" i="7"/>
  <c r="AC270" i="7"/>
  <c r="AC271" i="7"/>
  <c r="AC272" i="7"/>
  <c r="AC273" i="7"/>
  <c r="AC274" i="7"/>
  <c r="AC275" i="7"/>
  <c r="AC276" i="7"/>
  <c r="AC277" i="7"/>
  <c r="AC278" i="7"/>
  <c r="AC279" i="7"/>
  <c r="AC280" i="7"/>
  <c r="AC281" i="7"/>
  <c r="AC282" i="7"/>
  <c r="AC283" i="7"/>
  <c r="AC284" i="7"/>
  <c r="AC285" i="7"/>
  <c r="AC286" i="7"/>
  <c r="AC287" i="7"/>
  <c r="AC288" i="7"/>
  <c r="AC289" i="7"/>
  <c r="AC290" i="7"/>
  <c r="AC291" i="7"/>
  <c r="AC292" i="7"/>
  <c r="AC293" i="7"/>
  <c r="AC294" i="7"/>
  <c r="AC295" i="7"/>
  <c r="AC296" i="7"/>
  <c r="AC297" i="7"/>
  <c r="AC298" i="7"/>
  <c r="AC299" i="7"/>
  <c r="AC300" i="7"/>
  <c r="AC301" i="7"/>
  <c r="AC302" i="7"/>
  <c r="AC303" i="7"/>
  <c r="AC304" i="7"/>
  <c r="AC305" i="7"/>
  <c r="AC306" i="7"/>
  <c r="AC307" i="7"/>
  <c r="AC308" i="7"/>
  <c r="AC309" i="7"/>
  <c r="AC310" i="7"/>
  <c r="AC311" i="7"/>
  <c r="AC312" i="7"/>
  <c r="AC313" i="7"/>
  <c r="AC314" i="7"/>
  <c r="AC315" i="7"/>
  <c r="AC316" i="7"/>
  <c r="AC317" i="7"/>
  <c r="AC318" i="7"/>
  <c r="AC319" i="7"/>
  <c r="AC320" i="7"/>
  <c r="AC321" i="7"/>
  <c r="AC322" i="7"/>
  <c r="AC323" i="7"/>
  <c r="AC324" i="7"/>
  <c r="AC325" i="7"/>
  <c r="AC326" i="7"/>
  <c r="AC327" i="7"/>
  <c r="AC328" i="7"/>
  <c r="AC329" i="7"/>
  <c r="AC330" i="7"/>
  <c r="AC331" i="7"/>
  <c r="AC332" i="7"/>
  <c r="AC333" i="7"/>
  <c r="AC334" i="7"/>
  <c r="AC335" i="7"/>
  <c r="AC336" i="7"/>
  <c r="AC337" i="7"/>
  <c r="AC338" i="7"/>
  <c r="AC339" i="7"/>
  <c r="AC340" i="7"/>
  <c r="AC341" i="7"/>
  <c r="AC342" i="7"/>
  <c r="AC343" i="7"/>
  <c r="AC344" i="7"/>
  <c r="AC345" i="7"/>
  <c r="AC346" i="7"/>
  <c r="AC347" i="7"/>
  <c r="AC348" i="7"/>
  <c r="AC349" i="7"/>
  <c r="AC350" i="7"/>
  <c r="AC351" i="7"/>
  <c r="AC352" i="7"/>
  <c r="AC353" i="7"/>
  <c r="AC354" i="7"/>
  <c r="AC355" i="7"/>
  <c r="AC356" i="7"/>
  <c r="AC357" i="7"/>
  <c r="AC358" i="7"/>
  <c r="AC359" i="7"/>
  <c r="AC360" i="7"/>
  <c r="AC361" i="7"/>
  <c r="AC362" i="7"/>
  <c r="AC363" i="7"/>
  <c r="AC364" i="7"/>
  <c r="AC365" i="7"/>
  <c r="AC366" i="7"/>
  <c r="AC367" i="7"/>
  <c r="AC368" i="7"/>
  <c r="AC369" i="7"/>
  <c r="AC370" i="7"/>
  <c r="AC371" i="7"/>
  <c r="AC372" i="7"/>
  <c r="AC373" i="7"/>
  <c r="AC374" i="7"/>
  <c r="AC375" i="7"/>
  <c r="AC376" i="7"/>
  <c r="AC377" i="7"/>
  <c r="AC378" i="7"/>
  <c r="AC379" i="7"/>
  <c r="AC380" i="7"/>
  <c r="AC381" i="7"/>
  <c r="AC382" i="7"/>
  <c r="AC383" i="7"/>
  <c r="AC384" i="7"/>
  <c r="AC385" i="7"/>
  <c r="AC386" i="7"/>
  <c r="AC387" i="7"/>
  <c r="AC388" i="7"/>
  <c r="AC389" i="7"/>
  <c r="AC390" i="7"/>
  <c r="AC391" i="7"/>
  <c r="AC392" i="7"/>
  <c r="AC393" i="7"/>
  <c r="AC394" i="7"/>
  <c r="AC395" i="7"/>
  <c r="AC396" i="7"/>
  <c r="AC397" i="7"/>
  <c r="AC398" i="7"/>
  <c r="AC399" i="7"/>
  <c r="AC400" i="7"/>
  <c r="AC401" i="7"/>
  <c r="AC402" i="7"/>
  <c r="AC403" i="7"/>
  <c r="AC404" i="7"/>
  <c r="AC405" i="7"/>
  <c r="AC406" i="7"/>
  <c r="AC407" i="7"/>
  <c r="AC408" i="7"/>
  <c r="AC409" i="7"/>
  <c r="AC410" i="7"/>
  <c r="AC411" i="7"/>
  <c r="AC412" i="7"/>
  <c r="AC413" i="7"/>
  <c r="AC414" i="7"/>
  <c r="AC415" i="7"/>
  <c r="AC416" i="7"/>
  <c r="AC417" i="7"/>
  <c r="AC418" i="7"/>
  <c r="AC419" i="7"/>
  <c r="AC420" i="7"/>
  <c r="AC421" i="7"/>
  <c r="AC422" i="7"/>
  <c r="AC423" i="7"/>
  <c r="AC424" i="7"/>
  <c r="AC425" i="7"/>
  <c r="AC426" i="7"/>
  <c r="AC427" i="7"/>
  <c r="AC428" i="7"/>
  <c r="AC429" i="7"/>
  <c r="AC430" i="7"/>
  <c r="AC431" i="7"/>
  <c r="AC432" i="7"/>
  <c r="AC433" i="7"/>
  <c r="AC434" i="7"/>
  <c r="AC435" i="7"/>
  <c r="AC436" i="7"/>
  <c r="AC437" i="7"/>
  <c r="AC438" i="7"/>
  <c r="AC439" i="7"/>
  <c r="AC440" i="7"/>
  <c r="AC441" i="7"/>
  <c r="AC442" i="7"/>
  <c r="AC443" i="7"/>
  <c r="AC444" i="7"/>
  <c r="AC445" i="7"/>
  <c r="AC446" i="7"/>
  <c r="AC447" i="7"/>
  <c r="AC448" i="7"/>
  <c r="AC449" i="7"/>
  <c r="AC450" i="7"/>
  <c r="AC451" i="7"/>
  <c r="AC452" i="7"/>
  <c r="AC453" i="7"/>
  <c r="AC454" i="7"/>
  <c r="AC455" i="7"/>
  <c r="AC456" i="7"/>
  <c r="AC457" i="7"/>
  <c r="AC458" i="7"/>
  <c r="AC459" i="7"/>
  <c r="AC460" i="7"/>
  <c r="AC461" i="7"/>
  <c r="AC462" i="7"/>
  <c r="AC463" i="7"/>
  <c r="AC464" i="7"/>
  <c r="AC465" i="7"/>
  <c r="AC466" i="7"/>
  <c r="AC467" i="7"/>
  <c r="AC468" i="7"/>
  <c r="AC469" i="7"/>
  <c r="AC470" i="7"/>
  <c r="AC471" i="7"/>
  <c r="AC472" i="7"/>
  <c r="AC473" i="7"/>
  <c r="AC474" i="7"/>
  <c r="AC475" i="7"/>
  <c r="AC476" i="7"/>
  <c r="AC477" i="7"/>
  <c r="AC478" i="7"/>
  <c r="AC479" i="7"/>
  <c r="AC480" i="7"/>
  <c r="AC481" i="7"/>
  <c r="AC482" i="7"/>
  <c r="AC483" i="7"/>
  <c r="AC484" i="7"/>
  <c r="AC485" i="7"/>
  <c r="AC486" i="7"/>
  <c r="AC487" i="7"/>
  <c r="AC488" i="7"/>
  <c r="AC489" i="7"/>
  <c r="AC490" i="7"/>
  <c r="AC491" i="7"/>
  <c r="AC492" i="7"/>
  <c r="AC493" i="7"/>
  <c r="AC494" i="7"/>
  <c r="AC495" i="7"/>
  <c r="AC496" i="7"/>
  <c r="AC497" i="7"/>
  <c r="AC498" i="7"/>
  <c r="AC499" i="7"/>
  <c r="AC500" i="7"/>
  <c r="X496" i="7"/>
  <c r="W496" i="7"/>
  <c r="Y496" i="7"/>
  <c r="W492" i="7"/>
  <c r="X488" i="7"/>
  <c r="W488" i="7"/>
  <c r="Y488" i="7"/>
  <c r="X480" i="7"/>
  <c r="W480" i="7"/>
  <c r="Y480" i="7"/>
  <c r="X472" i="7"/>
  <c r="W472" i="7"/>
  <c r="Y472" i="7"/>
  <c r="X464" i="7"/>
  <c r="W464" i="7"/>
  <c r="Y464" i="7"/>
  <c r="W460" i="7"/>
  <c r="X456" i="7"/>
  <c r="W456" i="7"/>
  <c r="Y456" i="7"/>
  <c r="X448" i="7"/>
  <c r="W448" i="7"/>
  <c r="Y448" i="7"/>
  <c r="X440" i="7"/>
  <c r="W440" i="7"/>
  <c r="Y440" i="7"/>
  <c r="X432" i="7"/>
  <c r="W432" i="7"/>
  <c r="Y432" i="7"/>
  <c r="W428" i="7"/>
  <c r="X424" i="7"/>
  <c r="W424" i="7"/>
  <c r="Y424" i="7"/>
  <c r="X420" i="7"/>
  <c r="X416" i="7"/>
  <c r="W416" i="7"/>
  <c r="Y416" i="7"/>
  <c r="W408" i="7"/>
  <c r="X408" i="7"/>
  <c r="Y408" i="7"/>
  <c r="W400" i="7"/>
  <c r="X400" i="7"/>
  <c r="Y400" i="7"/>
  <c r="W396" i="7"/>
  <c r="W392" i="7"/>
  <c r="X392" i="7"/>
  <c r="Y392" i="7"/>
  <c r="W384" i="7"/>
  <c r="X384" i="7"/>
  <c r="Y384" i="7"/>
  <c r="W376" i="7"/>
  <c r="X376" i="7"/>
  <c r="Y376" i="7"/>
  <c r="W368" i="7"/>
  <c r="X368" i="7"/>
  <c r="Y368" i="7"/>
  <c r="W360" i="7"/>
  <c r="X360" i="7"/>
  <c r="Y360" i="7"/>
  <c r="W356" i="7"/>
  <c r="W352" i="7"/>
  <c r="X352" i="7"/>
  <c r="Y352" i="7"/>
  <c r="W344" i="7"/>
  <c r="X344" i="7"/>
  <c r="Y344" i="7"/>
  <c r="W336" i="7"/>
  <c r="X336" i="7"/>
  <c r="Y336" i="7"/>
  <c r="W332" i="7"/>
  <c r="W328" i="7"/>
  <c r="X328" i="7"/>
  <c r="Y328" i="7"/>
  <c r="W320" i="7"/>
  <c r="X320" i="7"/>
  <c r="Y320" i="7"/>
  <c r="W312" i="7"/>
  <c r="X312" i="7"/>
  <c r="Y312" i="7"/>
  <c r="Y304" i="7"/>
  <c r="X304" i="7"/>
  <c r="W304" i="7"/>
  <c r="Y296" i="7"/>
  <c r="X296" i="7"/>
  <c r="W296" i="7"/>
  <c r="Y292" i="7"/>
  <c r="Y288" i="7"/>
  <c r="X288" i="7"/>
  <c r="W288" i="7"/>
  <c r="Y280" i="7"/>
  <c r="X280" i="7"/>
  <c r="W280" i="7"/>
  <c r="Y272" i="7"/>
  <c r="X272" i="7"/>
  <c r="W272" i="7"/>
  <c r="Y268" i="7"/>
  <c r="Y264" i="7"/>
  <c r="X264" i="7"/>
  <c r="W264" i="7"/>
  <c r="Y256" i="7"/>
  <c r="X256" i="7"/>
  <c r="W256" i="7"/>
  <c r="Y248" i="7"/>
  <c r="X248" i="7"/>
  <c r="W248" i="7"/>
  <c r="Y240" i="7"/>
  <c r="X240" i="7"/>
  <c r="W240" i="7"/>
  <c r="Y232" i="7"/>
  <c r="X232" i="7"/>
  <c r="W232" i="7"/>
  <c r="Y228" i="7"/>
  <c r="Y224" i="7"/>
  <c r="X224" i="7"/>
  <c r="W224" i="7"/>
  <c r="Y216" i="7"/>
  <c r="X216" i="7"/>
  <c r="W216" i="7"/>
  <c r="Y208" i="7"/>
  <c r="X208" i="7"/>
  <c r="W208" i="7"/>
  <c r="Y204" i="7"/>
  <c r="Y200" i="7"/>
  <c r="X200" i="7"/>
  <c r="W200" i="7"/>
  <c r="Y192" i="7"/>
  <c r="X192" i="7"/>
  <c r="W192" i="7"/>
  <c r="Y184" i="7"/>
  <c r="X184" i="7"/>
  <c r="W184" i="7"/>
  <c r="Y176" i="7"/>
  <c r="X176" i="7"/>
  <c r="W176" i="7"/>
  <c r="Y168" i="7"/>
  <c r="X168" i="7"/>
  <c r="W168" i="7"/>
  <c r="Y164" i="7"/>
  <c r="Y160" i="7"/>
  <c r="X160" i="7"/>
  <c r="W160" i="7"/>
  <c r="Y152" i="7"/>
  <c r="X152" i="7"/>
  <c r="W152" i="7"/>
  <c r="Y144" i="7"/>
  <c r="X144" i="7"/>
  <c r="W144" i="7"/>
  <c r="Y140" i="7"/>
  <c r="Y136" i="7"/>
  <c r="X136" i="7"/>
  <c r="W136" i="7"/>
  <c r="Y128" i="7"/>
  <c r="X128" i="7"/>
  <c r="W128" i="7"/>
  <c r="Y120" i="7"/>
  <c r="X120" i="7"/>
  <c r="W120" i="7"/>
  <c r="Y112" i="7"/>
  <c r="X112" i="7"/>
  <c r="W112" i="7"/>
  <c r="Y104" i="7"/>
  <c r="X104" i="7"/>
  <c r="W104" i="7"/>
  <c r="Y100" i="7"/>
  <c r="Y96" i="7"/>
  <c r="X96" i="7"/>
  <c r="W96" i="7"/>
  <c r="X88" i="7"/>
  <c r="W88" i="7"/>
  <c r="Y88" i="7"/>
  <c r="X80" i="7"/>
  <c r="W80" i="7"/>
  <c r="Y80" i="7"/>
  <c r="X76" i="7"/>
  <c r="X72" i="7"/>
  <c r="W72" i="7"/>
  <c r="Y72" i="7"/>
  <c r="X64" i="7"/>
  <c r="W64" i="7"/>
  <c r="Y64" i="7"/>
  <c r="X56" i="7"/>
  <c r="W56" i="7"/>
  <c r="Y56" i="7"/>
  <c r="Y52" i="7"/>
  <c r="X48" i="7"/>
  <c r="W48" i="7"/>
  <c r="Y48" i="7"/>
  <c r="X44" i="7"/>
  <c r="X40" i="7"/>
  <c r="W40" i="7"/>
  <c r="Y40" i="7"/>
  <c r="X20" i="7"/>
  <c r="X8" i="7"/>
  <c r="X499" i="7"/>
  <c r="Y499" i="7"/>
  <c r="W499" i="7"/>
  <c r="X495" i="7"/>
  <c r="W495" i="7"/>
  <c r="Y495" i="7"/>
  <c r="X491" i="7"/>
  <c r="W491" i="7"/>
  <c r="Y491" i="7"/>
  <c r="X487" i="7"/>
  <c r="Y487" i="7"/>
  <c r="W487" i="7"/>
  <c r="X483" i="7"/>
  <c r="W483" i="7"/>
  <c r="Y483" i="7"/>
  <c r="X479" i="7"/>
  <c r="Y479" i="7"/>
  <c r="W479" i="7"/>
  <c r="X475" i="7"/>
  <c r="W475" i="7"/>
  <c r="Y475" i="7"/>
  <c r="X471" i="7"/>
  <c r="Y471" i="7"/>
  <c r="W471" i="7"/>
  <c r="X467" i="7"/>
  <c r="Y467" i="7"/>
  <c r="W467" i="7"/>
  <c r="X463" i="7"/>
  <c r="W463" i="7"/>
  <c r="Y463" i="7"/>
  <c r="X459" i="7"/>
  <c r="W459" i="7"/>
  <c r="Y459" i="7"/>
  <c r="X455" i="7"/>
  <c r="Y455" i="7"/>
  <c r="W455" i="7"/>
  <c r="X451" i="7"/>
  <c r="W451" i="7"/>
  <c r="Y451" i="7"/>
  <c r="X447" i="7"/>
  <c r="Y447" i="7"/>
  <c r="W447" i="7"/>
  <c r="X443" i="7"/>
  <c r="W443" i="7"/>
  <c r="Y443" i="7"/>
  <c r="X439" i="7"/>
  <c r="Y439" i="7"/>
  <c r="W439" i="7"/>
  <c r="X435" i="7"/>
  <c r="Y435" i="7"/>
  <c r="W435" i="7"/>
  <c r="X431" i="7"/>
  <c r="W431" i="7"/>
  <c r="Y431" i="7"/>
  <c r="X427" i="7"/>
  <c r="W427" i="7"/>
  <c r="Y427" i="7"/>
  <c r="X423" i="7"/>
  <c r="Y423" i="7"/>
  <c r="W423" i="7"/>
  <c r="X419" i="7"/>
  <c r="W419" i="7"/>
  <c r="Y419" i="7"/>
  <c r="W411" i="7"/>
  <c r="X411" i="7"/>
  <c r="Y411" i="7"/>
  <c r="W403" i="7"/>
  <c r="X403" i="7"/>
  <c r="Y403" i="7"/>
  <c r="W395" i="7"/>
  <c r="X395" i="7"/>
  <c r="Y395" i="7"/>
  <c r="W387" i="7"/>
  <c r="X387" i="7"/>
  <c r="Y387" i="7"/>
  <c r="W379" i="7"/>
  <c r="X379" i="7"/>
  <c r="Y379" i="7"/>
  <c r="W371" i="7"/>
  <c r="X371" i="7"/>
  <c r="Y371" i="7"/>
  <c r="W363" i="7"/>
  <c r="X363" i="7"/>
  <c r="Y363" i="7"/>
  <c r="W355" i="7"/>
  <c r="X355" i="7"/>
  <c r="Y355" i="7"/>
  <c r="W347" i="7"/>
  <c r="X347" i="7"/>
  <c r="Y347" i="7"/>
  <c r="W339" i="7"/>
  <c r="X339" i="7"/>
  <c r="Y339" i="7"/>
  <c r="W331" i="7"/>
  <c r="X331" i="7"/>
  <c r="Y331" i="7"/>
  <c r="W323" i="7"/>
  <c r="Y323" i="7"/>
  <c r="X323" i="7"/>
  <c r="W315" i="7"/>
  <c r="X315" i="7"/>
  <c r="Y315" i="7"/>
  <c r="Y307" i="7"/>
  <c r="W307" i="7"/>
  <c r="X307" i="7"/>
  <c r="W303" i="7"/>
  <c r="Y299" i="7"/>
  <c r="W299" i="7"/>
  <c r="X299" i="7"/>
  <c r="Y291" i="7"/>
  <c r="W291" i="7"/>
  <c r="X291" i="7"/>
  <c r="W287" i="7"/>
  <c r="Y283" i="7"/>
  <c r="W283" i="7"/>
  <c r="X283" i="7"/>
  <c r="W279" i="7"/>
  <c r="Y275" i="7"/>
  <c r="W275" i="7"/>
  <c r="X275" i="7"/>
  <c r="W271" i="7"/>
  <c r="Y267" i="7"/>
  <c r="W267" i="7"/>
  <c r="X267" i="7"/>
  <c r="W263" i="7"/>
  <c r="Y259" i="7"/>
  <c r="W259" i="7"/>
  <c r="X259" i="7"/>
  <c r="W255" i="7"/>
  <c r="Y251" i="7"/>
  <c r="W251" i="7"/>
  <c r="X251" i="7"/>
  <c r="W247" i="7"/>
  <c r="Y243" i="7"/>
  <c r="W243" i="7"/>
  <c r="X243" i="7"/>
  <c r="W239" i="7"/>
  <c r="Y235" i="7"/>
  <c r="W235" i="7"/>
  <c r="X235" i="7"/>
  <c r="W231" i="7"/>
  <c r="Y227" i="7"/>
  <c r="W227" i="7"/>
  <c r="X227" i="7"/>
  <c r="W223" i="7"/>
  <c r="Y219" i="7"/>
  <c r="W219" i="7"/>
  <c r="X219" i="7"/>
  <c r="W215" i="7"/>
  <c r="Y211" i="7"/>
  <c r="W211" i="7"/>
  <c r="X211" i="7"/>
  <c r="W207" i="7"/>
  <c r="Y203" i="7"/>
  <c r="W203" i="7"/>
  <c r="X203" i="7"/>
  <c r="W199" i="7"/>
  <c r="Y195" i="7"/>
  <c r="W195" i="7"/>
  <c r="X195" i="7"/>
  <c r="W191" i="7"/>
  <c r="Y187" i="7"/>
  <c r="W187" i="7"/>
  <c r="X187" i="7"/>
  <c r="W183" i="7"/>
  <c r="Y179" i="7"/>
  <c r="W179" i="7"/>
  <c r="X179" i="7"/>
  <c r="W175" i="7"/>
  <c r="Y171" i="7"/>
  <c r="W171" i="7"/>
  <c r="X171" i="7"/>
  <c r="W167" i="7"/>
  <c r="Y163" i="7"/>
  <c r="W163" i="7"/>
  <c r="X163" i="7"/>
  <c r="W159" i="7"/>
  <c r="Y155" i="7"/>
  <c r="W155" i="7"/>
  <c r="X155" i="7"/>
  <c r="W151" i="7"/>
  <c r="Y147" i="7"/>
  <c r="W147" i="7"/>
  <c r="X147" i="7"/>
  <c r="W143" i="7"/>
  <c r="Y139" i="7"/>
  <c r="W139" i="7"/>
  <c r="X139" i="7"/>
  <c r="W135" i="7"/>
  <c r="Y131" i="7"/>
  <c r="W131" i="7"/>
  <c r="X131" i="7"/>
  <c r="W127" i="7"/>
  <c r="Y123" i="7"/>
  <c r="W123" i="7"/>
  <c r="X123" i="7"/>
  <c r="W119" i="7"/>
  <c r="Y115" i="7"/>
  <c r="W115" i="7"/>
  <c r="X115" i="7"/>
  <c r="W111" i="7"/>
  <c r="Y107" i="7"/>
  <c r="W107" i="7"/>
  <c r="X107" i="7"/>
  <c r="W103" i="7"/>
  <c r="Y99" i="7"/>
  <c r="W99" i="7"/>
  <c r="X99" i="7"/>
  <c r="Y95" i="7"/>
  <c r="X91" i="7"/>
  <c r="Y91" i="7"/>
  <c r="W91" i="7"/>
  <c r="Y87" i="7"/>
  <c r="X83" i="7"/>
  <c r="Y83" i="7"/>
  <c r="W83" i="7"/>
  <c r="Y79" i="7"/>
  <c r="X75" i="7"/>
  <c r="Y75" i="7"/>
  <c r="W75" i="7"/>
  <c r="Y71" i="7"/>
  <c r="X67" i="7"/>
  <c r="Y67" i="7"/>
  <c r="W67" i="7"/>
  <c r="X63" i="7"/>
  <c r="Y63" i="7"/>
  <c r="W63" i="7"/>
  <c r="X59" i="7"/>
  <c r="Y59" i="7"/>
  <c r="W59" i="7"/>
  <c r="X55" i="7"/>
  <c r="Y55" i="7"/>
  <c r="W55" i="7"/>
  <c r="X51" i="7"/>
  <c r="Y51" i="7"/>
  <c r="W51" i="7"/>
  <c r="X47" i="7"/>
  <c r="Y47" i="7"/>
  <c r="W47" i="7"/>
  <c r="X43" i="7"/>
  <c r="Y43" i="7"/>
  <c r="W43" i="7"/>
  <c r="X39" i="7"/>
  <c r="Y39" i="7"/>
  <c r="W39" i="7"/>
  <c r="X31" i="7"/>
  <c r="Y31" i="7"/>
  <c r="W31" i="7"/>
  <c r="X27" i="7"/>
  <c r="Y27" i="7"/>
  <c r="W27" i="7"/>
  <c r="X23" i="7"/>
  <c r="Y23" i="7"/>
  <c r="W23" i="7"/>
  <c r="X19" i="7"/>
  <c r="Y19" i="7"/>
  <c r="W19" i="7"/>
  <c r="Y11" i="7"/>
  <c r="X498" i="7"/>
  <c r="W498" i="7"/>
  <c r="Y498" i="7"/>
  <c r="X494" i="7"/>
  <c r="X490" i="7"/>
  <c r="W490" i="7"/>
  <c r="Y490" i="7"/>
  <c r="X482" i="7"/>
  <c r="W482" i="7"/>
  <c r="Y482" i="7"/>
  <c r="X474" i="7"/>
  <c r="Y474" i="7"/>
  <c r="W474" i="7"/>
  <c r="X466" i="7"/>
  <c r="W466" i="7"/>
  <c r="Y466" i="7"/>
  <c r="X462" i="7"/>
  <c r="X458" i="7"/>
  <c r="W458" i="7"/>
  <c r="Y458" i="7"/>
  <c r="X450" i="7"/>
  <c r="W450" i="7"/>
  <c r="Y450" i="7"/>
  <c r="X442" i="7"/>
  <c r="Y442" i="7"/>
  <c r="W442" i="7"/>
  <c r="X434" i="7"/>
  <c r="W434" i="7"/>
  <c r="Y434" i="7"/>
  <c r="X430" i="7"/>
  <c r="X426" i="7"/>
  <c r="W426" i="7"/>
  <c r="Y426" i="7"/>
  <c r="X422" i="7"/>
  <c r="Y422" i="7"/>
  <c r="W422" i="7"/>
  <c r="X418" i="7"/>
  <c r="W418" i="7"/>
  <c r="Y418" i="7"/>
  <c r="W414" i="7"/>
  <c r="Y414" i="7"/>
  <c r="X414" i="7"/>
  <c r="W410" i="7"/>
  <c r="X410" i="7"/>
  <c r="Y410" i="7"/>
  <c r="W406" i="7"/>
  <c r="Y406" i="7"/>
  <c r="X406" i="7"/>
  <c r="W402" i="7"/>
  <c r="X402" i="7"/>
  <c r="Y402" i="7"/>
  <c r="W398" i="7"/>
  <c r="Y398" i="7"/>
  <c r="X398" i="7"/>
  <c r="W394" i="7"/>
  <c r="X394" i="7"/>
  <c r="Y394" i="7"/>
  <c r="W390" i="7"/>
  <c r="Y390" i="7"/>
  <c r="X390" i="7"/>
  <c r="W386" i="7"/>
  <c r="X386" i="7"/>
  <c r="Y386" i="7"/>
  <c r="W382" i="7"/>
  <c r="Y382" i="7"/>
  <c r="X382" i="7"/>
  <c r="W378" i="7"/>
  <c r="X378" i="7"/>
  <c r="Y378" i="7"/>
  <c r="W374" i="7"/>
  <c r="Y374" i="7"/>
  <c r="X374" i="7"/>
  <c r="W370" i="7"/>
  <c r="X370" i="7"/>
  <c r="Y370" i="7"/>
  <c r="W366" i="7"/>
  <c r="Y366" i="7"/>
  <c r="X366" i="7"/>
  <c r="W362" i="7"/>
  <c r="X362" i="7"/>
  <c r="Y362" i="7"/>
  <c r="W358" i="7"/>
  <c r="Y358" i="7"/>
  <c r="X358" i="7"/>
  <c r="W350" i="7"/>
  <c r="Y350" i="7"/>
  <c r="X350" i="7"/>
  <c r="W342" i="7"/>
  <c r="Y342" i="7"/>
  <c r="X342" i="7"/>
  <c r="W334" i="7"/>
  <c r="Y334" i="7"/>
  <c r="X334" i="7"/>
  <c r="W326" i="7"/>
  <c r="Y326" i="7"/>
  <c r="X326" i="7"/>
  <c r="W318" i="7"/>
  <c r="Y318" i="7"/>
  <c r="X318" i="7"/>
  <c r="W310" i="7"/>
  <c r="Y310" i="7"/>
  <c r="X310" i="7"/>
  <c r="Y302" i="7"/>
  <c r="X302" i="7"/>
  <c r="W302" i="7"/>
  <c r="Y294" i="7"/>
  <c r="X294" i="7"/>
  <c r="W294" i="7"/>
  <c r="Y286" i="7"/>
  <c r="W286" i="7"/>
  <c r="X286" i="7"/>
  <c r="Y278" i="7"/>
  <c r="X278" i="7"/>
  <c r="W278" i="7"/>
  <c r="Y270" i="7"/>
  <c r="X270" i="7"/>
  <c r="W270" i="7"/>
  <c r="Y262" i="7"/>
  <c r="X262" i="7"/>
  <c r="W262" i="7"/>
  <c r="Y254" i="7"/>
  <c r="W254" i="7"/>
  <c r="X254" i="7"/>
  <c r="Y246" i="7"/>
  <c r="X246" i="7"/>
  <c r="W246" i="7"/>
  <c r="Y238" i="7"/>
  <c r="X238" i="7"/>
  <c r="W238" i="7"/>
  <c r="Y230" i="7"/>
  <c r="X230" i="7"/>
  <c r="W230" i="7"/>
  <c r="Y222" i="7"/>
  <c r="W222" i="7"/>
  <c r="X222" i="7"/>
  <c r="Y214" i="7"/>
  <c r="X214" i="7"/>
  <c r="W214" i="7"/>
  <c r="Y206" i="7"/>
  <c r="X206" i="7"/>
  <c r="W206" i="7"/>
  <c r="Y198" i="7"/>
  <c r="X198" i="7"/>
  <c r="W198" i="7"/>
  <c r="Y190" i="7"/>
  <c r="W190" i="7"/>
  <c r="X190" i="7"/>
  <c r="Y182" i="7"/>
  <c r="X182" i="7"/>
  <c r="W182" i="7"/>
  <c r="Y174" i="7"/>
  <c r="X174" i="7"/>
  <c r="W174" i="7"/>
  <c r="Y166" i="7"/>
  <c r="X166" i="7"/>
  <c r="W166" i="7"/>
  <c r="Y158" i="7"/>
  <c r="W158" i="7"/>
  <c r="X158" i="7"/>
  <c r="Y150" i="7"/>
  <c r="X150" i="7"/>
  <c r="W150" i="7"/>
  <c r="Y142" i="7"/>
  <c r="X142" i="7"/>
  <c r="W142" i="7"/>
  <c r="Y134" i="7"/>
  <c r="X134" i="7"/>
  <c r="W134" i="7"/>
  <c r="Y126" i="7"/>
  <c r="W126" i="7"/>
  <c r="X126" i="7"/>
  <c r="Y118" i="7"/>
  <c r="X118" i="7"/>
  <c r="W118" i="7"/>
  <c r="Y110" i="7"/>
  <c r="X110" i="7"/>
  <c r="W110" i="7"/>
  <c r="Y102" i="7"/>
  <c r="X102" i="7"/>
  <c r="W102" i="7"/>
  <c r="X94" i="7"/>
  <c r="W94" i="7"/>
  <c r="Y94" i="7"/>
  <c r="X86" i="7"/>
  <c r="W86" i="7"/>
  <c r="Y86" i="7"/>
  <c r="X78" i="7"/>
  <c r="W78" i="7"/>
  <c r="Y78" i="7"/>
  <c r="X70" i="7"/>
  <c r="W70" i="7"/>
  <c r="Y70" i="7"/>
  <c r="X62" i="7"/>
  <c r="W62" i="7"/>
  <c r="Y62" i="7"/>
  <c r="X54" i="7"/>
  <c r="W54" i="7"/>
  <c r="Y54" i="7"/>
  <c r="X46" i="7"/>
  <c r="W42" i="7"/>
  <c r="X38" i="7"/>
  <c r="W38" i="7"/>
  <c r="Y38" i="7"/>
  <c r="W34" i="7"/>
  <c r="X30" i="7"/>
  <c r="W30" i="7"/>
  <c r="Y30" i="7"/>
  <c r="W26" i="7"/>
  <c r="X22" i="7"/>
  <c r="W22" i="7"/>
  <c r="Y22" i="7"/>
  <c r="W14" i="7"/>
  <c r="X497" i="7"/>
  <c r="Y497" i="7"/>
  <c r="W497" i="7"/>
  <c r="X493" i="7"/>
  <c r="Y493" i="7"/>
  <c r="W493" i="7"/>
  <c r="X489" i="7"/>
  <c r="Y489" i="7"/>
  <c r="W489" i="7"/>
  <c r="X485" i="7"/>
  <c r="Y485" i="7"/>
  <c r="W485" i="7"/>
  <c r="X481" i="7"/>
  <c r="Y481" i="7"/>
  <c r="X477" i="7"/>
  <c r="Y477" i="7"/>
  <c r="W477" i="7"/>
  <c r="X473" i="7"/>
  <c r="Y473" i="7"/>
  <c r="W473" i="7"/>
  <c r="X469" i="7"/>
  <c r="Y469" i="7"/>
  <c r="W469" i="7"/>
  <c r="X465" i="7"/>
  <c r="Y465" i="7"/>
  <c r="W465" i="7"/>
  <c r="X461" i="7"/>
  <c r="Y461" i="7"/>
  <c r="W461" i="7"/>
  <c r="X457" i="7"/>
  <c r="Y457" i="7"/>
  <c r="W457" i="7"/>
  <c r="X453" i="7"/>
  <c r="Y453" i="7"/>
  <c r="W453" i="7"/>
  <c r="X449" i="7"/>
  <c r="Y449" i="7"/>
  <c r="X445" i="7"/>
  <c r="Y445" i="7"/>
  <c r="W445" i="7"/>
  <c r="X441" i="7"/>
  <c r="Y441" i="7"/>
  <c r="W441" i="7"/>
  <c r="X437" i="7"/>
  <c r="Y437" i="7"/>
  <c r="W437" i="7"/>
  <c r="X433" i="7"/>
  <c r="Y433" i="7"/>
  <c r="W433" i="7"/>
  <c r="X429" i="7"/>
  <c r="Y429" i="7"/>
  <c r="W429" i="7"/>
  <c r="X425" i="7"/>
  <c r="Y425" i="7"/>
  <c r="W425" i="7"/>
  <c r="X421" i="7"/>
  <c r="Y421" i="7"/>
  <c r="W421" i="7"/>
  <c r="W413" i="7"/>
  <c r="Y413" i="7"/>
  <c r="X413" i="7"/>
  <c r="W405" i="7"/>
  <c r="Y405" i="7"/>
  <c r="X405" i="7"/>
  <c r="W397" i="7"/>
  <c r="Y397" i="7"/>
  <c r="X397" i="7"/>
  <c r="W389" i="7"/>
  <c r="Y389" i="7"/>
  <c r="X389" i="7"/>
  <c r="W385" i="7"/>
  <c r="W381" i="7"/>
  <c r="Y381" i="7"/>
  <c r="X381" i="7"/>
  <c r="Y377" i="7"/>
  <c r="W373" i="7"/>
  <c r="Y373" i="7"/>
  <c r="X373" i="7"/>
  <c r="X369" i="7"/>
  <c r="W365" i="7"/>
  <c r="Y365" i="7"/>
  <c r="X365" i="7"/>
  <c r="W357" i="7"/>
  <c r="Y357" i="7"/>
  <c r="X357" i="7"/>
  <c r="W349" i="7"/>
  <c r="Y349" i="7"/>
  <c r="X349" i="7"/>
  <c r="W341" i="7"/>
  <c r="Y341" i="7"/>
  <c r="X341" i="7"/>
  <c r="W333" i="7"/>
  <c r="Y333" i="7"/>
  <c r="X333" i="7"/>
  <c r="W325" i="7"/>
  <c r="Y325" i="7"/>
  <c r="X325" i="7"/>
  <c r="W321" i="7"/>
  <c r="W317" i="7"/>
  <c r="Y317" i="7"/>
  <c r="X317" i="7"/>
  <c r="Y313" i="7"/>
  <c r="Y309" i="7"/>
  <c r="X309" i="7"/>
  <c r="W309" i="7"/>
  <c r="Y301" i="7"/>
  <c r="X301" i="7"/>
  <c r="W301" i="7"/>
  <c r="Y293" i="7"/>
  <c r="W293" i="7"/>
  <c r="X293" i="7"/>
  <c r="Y285" i="7"/>
  <c r="X285" i="7"/>
  <c r="W285" i="7"/>
  <c r="Y277" i="7"/>
  <c r="X277" i="7"/>
  <c r="W277" i="7"/>
  <c r="Y269" i="7"/>
  <c r="X269" i="7"/>
  <c r="W269" i="7"/>
  <c r="Y261" i="7"/>
  <c r="W261" i="7"/>
  <c r="X261" i="7"/>
  <c r="Y257" i="7"/>
  <c r="Y253" i="7"/>
  <c r="X253" i="7"/>
  <c r="W253" i="7"/>
  <c r="Y249" i="7"/>
  <c r="Y245" i="7"/>
  <c r="X245" i="7"/>
  <c r="W245" i="7"/>
  <c r="Y241" i="7"/>
  <c r="Y237" i="7"/>
  <c r="X237" i="7"/>
  <c r="W237" i="7"/>
  <c r="Y233" i="7"/>
  <c r="Y229" i="7"/>
  <c r="W229" i="7"/>
  <c r="X229" i="7"/>
  <c r="Y225" i="7"/>
  <c r="Y221" i="7"/>
  <c r="X221" i="7"/>
  <c r="W221" i="7"/>
  <c r="Y217" i="7"/>
  <c r="Y213" i="7"/>
  <c r="X213" i="7"/>
  <c r="W213" i="7"/>
  <c r="Y209" i="7"/>
  <c r="Y205" i="7"/>
  <c r="X205" i="7"/>
  <c r="W205" i="7"/>
  <c r="Y201" i="7"/>
  <c r="Y197" i="7"/>
  <c r="W197" i="7"/>
  <c r="X197" i="7"/>
  <c r="Y193" i="7"/>
  <c r="Y189" i="7"/>
  <c r="X189" i="7"/>
  <c r="W189" i="7"/>
  <c r="Y185" i="7"/>
  <c r="Y181" i="7"/>
  <c r="X181" i="7"/>
  <c r="W181" i="7"/>
  <c r="Y177" i="7"/>
  <c r="Y173" i="7"/>
  <c r="X173" i="7"/>
  <c r="W173" i="7"/>
  <c r="Y169" i="7"/>
  <c r="Y165" i="7"/>
  <c r="W165" i="7"/>
  <c r="X165" i="7"/>
  <c r="Y161" i="7"/>
  <c r="Y157" i="7"/>
  <c r="X157" i="7"/>
  <c r="W157" i="7"/>
  <c r="Y153" i="7"/>
  <c r="Y149" i="7"/>
  <c r="X149" i="7"/>
  <c r="W149" i="7"/>
  <c r="Y145" i="7"/>
  <c r="Y141" i="7"/>
  <c r="X141" i="7"/>
  <c r="W141" i="7"/>
  <c r="Y137" i="7"/>
  <c r="Y133" i="7"/>
  <c r="W133" i="7"/>
  <c r="X133" i="7"/>
  <c r="Y129" i="7"/>
  <c r="Y125" i="7"/>
  <c r="X125" i="7"/>
  <c r="W125" i="7"/>
  <c r="Y121" i="7"/>
  <c r="Y117" i="7"/>
  <c r="X117" i="7"/>
  <c r="W117" i="7"/>
  <c r="Y113" i="7"/>
  <c r="Y109" i="7"/>
  <c r="X109" i="7"/>
  <c r="W109" i="7"/>
  <c r="Y105" i="7"/>
  <c r="Y101" i="7"/>
  <c r="W101" i="7"/>
  <c r="X101" i="7"/>
  <c r="Y97" i="7"/>
  <c r="X93" i="7"/>
  <c r="Y93" i="7"/>
  <c r="W93" i="7"/>
  <c r="X89" i="7"/>
  <c r="X85" i="7"/>
  <c r="Y85" i="7"/>
  <c r="W85" i="7"/>
  <c r="X81" i="7"/>
  <c r="X77" i="7"/>
  <c r="Y77" i="7"/>
  <c r="W77" i="7"/>
  <c r="X73" i="7"/>
  <c r="X69" i="7"/>
  <c r="Y69" i="7"/>
  <c r="W69" i="7"/>
  <c r="X65" i="7"/>
  <c r="X61" i="7"/>
  <c r="Y61" i="7"/>
  <c r="W61" i="7"/>
  <c r="X57" i="7"/>
  <c r="X53" i="7"/>
  <c r="Y53" i="7"/>
  <c r="W53" i="7"/>
  <c r="X49" i="7"/>
  <c r="X45" i="7"/>
  <c r="Y45" i="7"/>
  <c r="W45" i="7"/>
  <c r="Y41" i="7"/>
  <c r="X37" i="7"/>
  <c r="Y37" i="7"/>
  <c r="W37" i="7"/>
  <c r="Y33" i="7"/>
  <c r="X29" i="7"/>
  <c r="Y29" i="7"/>
  <c r="W29" i="7"/>
  <c r="Y25" i="7"/>
  <c r="X21" i="7"/>
  <c r="E5" i="7"/>
  <c r="E6" i="7"/>
  <c r="E8" i="7"/>
  <c r="E9" i="7"/>
  <c r="E10" i="7"/>
  <c r="E11" i="7"/>
  <c r="A2" i="7"/>
  <c r="B2" i="7"/>
  <c r="C2" i="7"/>
  <c r="G2" i="7"/>
  <c r="L2" i="7"/>
  <c r="M2" i="7"/>
  <c r="T2" i="7"/>
  <c r="AA2" i="7"/>
  <c r="AE2" i="7"/>
  <c r="AF2" i="7"/>
  <c r="AG2" i="7"/>
  <c r="AI2" i="7"/>
  <c r="A3" i="7"/>
  <c r="B3" i="7"/>
  <c r="C3" i="7"/>
  <c r="G3" i="7"/>
  <c r="L3" i="7"/>
  <c r="M3" i="7"/>
  <c r="S3" i="7"/>
  <c r="AA3" i="7"/>
  <c r="AB3" i="7"/>
  <c r="AE3" i="7"/>
  <c r="AF3" i="7"/>
  <c r="AG3" i="7"/>
  <c r="AI3" i="7"/>
  <c r="A4" i="7"/>
  <c r="B4" i="7"/>
  <c r="C4" i="7"/>
  <c r="F4" i="7"/>
  <c r="G4" i="7"/>
  <c r="L4" i="7"/>
  <c r="M4" i="7"/>
  <c r="AA4" i="7"/>
  <c r="AB4" i="7"/>
  <c r="AE4" i="7"/>
  <c r="AF4" i="7"/>
  <c r="AG4" i="7"/>
  <c r="AI4" i="7"/>
  <c r="A5" i="7"/>
  <c r="B5" i="7"/>
  <c r="C5" i="7"/>
  <c r="F5" i="7"/>
  <c r="G5" i="7"/>
  <c r="L5" i="7"/>
  <c r="M5" i="7"/>
  <c r="T5" i="7"/>
  <c r="AA5" i="7"/>
  <c r="AE5" i="7"/>
  <c r="AF5" i="7"/>
  <c r="AG5" i="7"/>
  <c r="AI5" i="7"/>
  <c r="A6" i="7"/>
  <c r="B6" i="7"/>
  <c r="C6" i="7"/>
  <c r="F6" i="7"/>
  <c r="G6" i="7"/>
  <c r="L6" i="7"/>
  <c r="M6" i="7"/>
  <c r="T6" i="7"/>
  <c r="AA6" i="7"/>
  <c r="AE6" i="7"/>
  <c r="AF6" i="7"/>
  <c r="AG6" i="7"/>
  <c r="AI6" i="7"/>
  <c r="A7" i="7"/>
  <c r="B7" i="7"/>
  <c r="C7" i="7"/>
  <c r="F7" i="7"/>
  <c r="G7" i="7"/>
  <c r="L7" i="7"/>
  <c r="M7" i="7"/>
  <c r="T7" i="7"/>
  <c r="AA7" i="7"/>
  <c r="AE7" i="7"/>
  <c r="AF7" i="7"/>
  <c r="AG7" i="7"/>
  <c r="AI7" i="7"/>
  <c r="A8" i="7"/>
  <c r="B8" i="7"/>
  <c r="C8" i="7"/>
  <c r="F8" i="7"/>
  <c r="G8" i="7"/>
  <c r="L8" i="7"/>
  <c r="M8" i="7"/>
  <c r="S8" i="7"/>
  <c r="T8" i="7"/>
  <c r="AA8" i="7"/>
  <c r="AB8" i="7"/>
  <c r="AE8" i="7"/>
  <c r="AF8" i="7"/>
  <c r="AG8" i="7"/>
  <c r="AI8" i="7"/>
  <c r="A9" i="7"/>
  <c r="B9" i="7"/>
  <c r="C9" i="7"/>
  <c r="F9" i="7"/>
  <c r="G9" i="7"/>
  <c r="L9" i="7"/>
  <c r="M9" i="7"/>
  <c r="AA9" i="7"/>
  <c r="AE9" i="7"/>
  <c r="AF9" i="7"/>
  <c r="AG9" i="7"/>
  <c r="AI9" i="7"/>
  <c r="A10" i="7"/>
  <c r="B10" i="7"/>
  <c r="C10" i="7"/>
  <c r="F10" i="7"/>
  <c r="G10" i="7"/>
  <c r="L10" i="7"/>
  <c r="M10" i="7"/>
  <c r="T10" i="7"/>
  <c r="AA10" i="7"/>
  <c r="AE10" i="7"/>
  <c r="AF10" i="7"/>
  <c r="AG10" i="7"/>
  <c r="AI10" i="7"/>
  <c r="A11" i="7"/>
  <c r="B11" i="7"/>
  <c r="C11" i="7"/>
  <c r="F11" i="7"/>
  <c r="G11" i="7"/>
  <c r="L11" i="7"/>
  <c r="M11" i="7"/>
  <c r="T11" i="7"/>
  <c r="AA11" i="7"/>
  <c r="AB11" i="7"/>
  <c r="AE11" i="7"/>
  <c r="AF11" i="7"/>
  <c r="AG11" i="7"/>
  <c r="AI11" i="7"/>
  <c r="A12" i="7"/>
  <c r="B12" i="7"/>
  <c r="C12" i="7"/>
  <c r="F12" i="7"/>
  <c r="G12" i="7"/>
  <c r="L12" i="7"/>
  <c r="M12" i="7"/>
  <c r="T12" i="7"/>
  <c r="AA12" i="7"/>
  <c r="AB12" i="7"/>
  <c r="AE12" i="7"/>
  <c r="AF12" i="7"/>
  <c r="AG12" i="7"/>
  <c r="AI12" i="7"/>
  <c r="A13" i="7"/>
  <c r="B13" i="7"/>
  <c r="C13" i="7"/>
  <c r="F13" i="7"/>
  <c r="G13" i="7"/>
  <c r="L13" i="7"/>
  <c r="M13" i="7"/>
  <c r="T13" i="7"/>
  <c r="AA13" i="7"/>
  <c r="AE13" i="7"/>
  <c r="AF13" i="7"/>
  <c r="AG13" i="7"/>
  <c r="AI13" i="7"/>
  <c r="A14" i="7"/>
  <c r="B14" i="7"/>
  <c r="C14" i="7"/>
  <c r="F14" i="7"/>
  <c r="G14" i="7"/>
  <c r="L14" i="7"/>
  <c r="M14" i="7"/>
  <c r="T14" i="7"/>
  <c r="AA14" i="7"/>
  <c r="AE14" i="7"/>
  <c r="AF14" i="7"/>
  <c r="AG14" i="7"/>
  <c r="AI14" i="7"/>
  <c r="A15" i="7"/>
  <c r="B15" i="7"/>
  <c r="C15" i="7"/>
  <c r="F15" i="7"/>
  <c r="G15" i="7"/>
  <c r="L15" i="7"/>
  <c r="M15" i="7"/>
  <c r="S15" i="7"/>
  <c r="T15" i="7"/>
  <c r="AA15" i="7"/>
  <c r="AE15" i="7"/>
  <c r="AF15" i="7"/>
  <c r="AG15" i="7"/>
  <c r="AI15" i="7"/>
  <c r="A16" i="7"/>
  <c r="B16" i="7"/>
  <c r="C16" i="7"/>
  <c r="F16" i="7"/>
  <c r="G16" i="7"/>
  <c r="L16" i="7"/>
  <c r="M16" i="7"/>
  <c r="T16" i="7"/>
  <c r="AA16" i="7"/>
  <c r="AB16" i="7"/>
  <c r="AE16" i="7"/>
  <c r="AF16" i="7"/>
  <c r="AG16" i="7"/>
  <c r="AI16" i="7"/>
  <c r="A17" i="7"/>
  <c r="B17" i="7"/>
  <c r="C17" i="7"/>
  <c r="F17" i="7"/>
  <c r="G17" i="7"/>
  <c r="L17" i="7"/>
  <c r="M17" i="7"/>
  <c r="AA17" i="7"/>
  <c r="AE17" i="7"/>
  <c r="AF17" i="7"/>
  <c r="AG17" i="7"/>
  <c r="AI17" i="7"/>
  <c r="A18" i="7"/>
  <c r="B18" i="7"/>
  <c r="C18" i="7"/>
  <c r="F18" i="7"/>
  <c r="G18" i="7"/>
  <c r="L18" i="7"/>
  <c r="M18" i="7"/>
  <c r="T18" i="7"/>
  <c r="AA18" i="7"/>
  <c r="AE18" i="7"/>
  <c r="AF18" i="7"/>
  <c r="AG18" i="7"/>
  <c r="AI18" i="7"/>
  <c r="A19" i="7"/>
  <c r="B19" i="7"/>
  <c r="C19" i="7"/>
  <c r="F19" i="7"/>
  <c r="G19" i="7"/>
  <c r="L19" i="7"/>
  <c r="M19" i="7"/>
  <c r="T19" i="7"/>
  <c r="AA19" i="7"/>
  <c r="AB19" i="7"/>
  <c r="AE19" i="7"/>
  <c r="AF19" i="7"/>
  <c r="AG19" i="7"/>
  <c r="AI19" i="7"/>
  <c r="A20" i="7"/>
  <c r="B20" i="7"/>
  <c r="C20" i="7"/>
  <c r="F20" i="7"/>
  <c r="G20" i="7"/>
  <c r="L20" i="7"/>
  <c r="M20" i="7"/>
  <c r="T20" i="7"/>
  <c r="AA20" i="7"/>
  <c r="AB20" i="7"/>
  <c r="AE20" i="7"/>
  <c r="AF20" i="7"/>
  <c r="AG20" i="7"/>
  <c r="AI20" i="7"/>
  <c r="A21" i="7"/>
  <c r="B21" i="7"/>
  <c r="C21" i="7"/>
  <c r="F21" i="7"/>
  <c r="G21" i="7"/>
  <c r="L21" i="7"/>
  <c r="M21" i="7"/>
  <c r="T21" i="7"/>
  <c r="AA21" i="7"/>
  <c r="AE21" i="7"/>
  <c r="AF21" i="7"/>
  <c r="AG21" i="7"/>
  <c r="AI21" i="7"/>
  <c r="A22" i="7"/>
  <c r="B22" i="7"/>
  <c r="C22" i="7"/>
  <c r="F22" i="7"/>
  <c r="G22" i="7"/>
  <c r="L22" i="7"/>
  <c r="M22" i="7"/>
  <c r="T22" i="7"/>
  <c r="AA22" i="7"/>
  <c r="AE22" i="7"/>
  <c r="AF22" i="7"/>
  <c r="AG22" i="7"/>
  <c r="AI22" i="7"/>
  <c r="A23" i="7"/>
  <c r="B23" i="7"/>
  <c r="C23" i="7"/>
  <c r="F23" i="7"/>
  <c r="G23" i="7"/>
  <c r="L23" i="7"/>
  <c r="M23" i="7"/>
  <c r="T23" i="7"/>
  <c r="AA23" i="7"/>
  <c r="AE23" i="7"/>
  <c r="AF23" i="7"/>
  <c r="AG23" i="7"/>
  <c r="AI23" i="7"/>
  <c r="A24" i="7"/>
  <c r="B24" i="7"/>
  <c r="C24" i="7"/>
  <c r="F24" i="7"/>
  <c r="G24" i="7"/>
  <c r="L24" i="7"/>
  <c r="M24" i="7"/>
  <c r="T24" i="7"/>
  <c r="AA24" i="7"/>
  <c r="AB24" i="7"/>
  <c r="AE24" i="7"/>
  <c r="AF24" i="7"/>
  <c r="AG24" i="7"/>
  <c r="AI24" i="7"/>
  <c r="A25" i="7"/>
  <c r="B25" i="7"/>
  <c r="C25" i="7"/>
  <c r="F25" i="7"/>
  <c r="G25" i="7"/>
  <c r="L25" i="7"/>
  <c r="M25" i="7"/>
  <c r="AA25" i="7"/>
  <c r="AE25" i="7"/>
  <c r="AF25" i="7"/>
  <c r="AG25" i="7"/>
  <c r="AI25" i="7"/>
  <c r="A26" i="7"/>
  <c r="B26" i="7"/>
  <c r="C26" i="7"/>
  <c r="F26" i="7"/>
  <c r="G26" i="7"/>
  <c r="L26" i="7"/>
  <c r="M26" i="7"/>
  <c r="T26" i="7"/>
  <c r="AA26" i="7"/>
  <c r="AE26" i="7"/>
  <c r="AF26" i="7"/>
  <c r="AG26" i="7"/>
  <c r="AI26" i="7"/>
  <c r="A27" i="7"/>
  <c r="B27" i="7"/>
  <c r="C27" i="7"/>
  <c r="F27" i="7"/>
  <c r="G27" i="7"/>
  <c r="L27" i="7"/>
  <c r="M27" i="7"/>
  <c r="T27" i="7"/>
  <c r="AA27" i="7"/>
  <c r="AB27" i="7"/>
  <c r="AE27" i="7"/>
  <c r="AF27" i="7"/>
  <c r="AG27" i="7"/>
  <c r="AI27" i="7"/>
  <c r="A28" i="7"/>
  <c r="B28" i="7"/>
  <c r="C28" i="7"/>
  <c r="F28" i="7"/>
  <c r="G28" i="7"/>
  <c r="L28" i="7"/>
  <c r="M28" i="7"/>
  <c r="T28" i="7"/>
  <c r="AA28" i="7"/>
  <c r="AB28" i="7"/>
  <c r="AE28" i="7"/>
  <c r="AF28" i="7"/>
  <c r="AG28" i="7"/>
  <c r="AI28" i="7"/>
  <c r="A29" i="7"/>
  <c r="B29" i="7"/>
  <c r="C29" i="7"/>
  <c r="F29" i="7"/>
  <c r="G29" i="7"/>
  <c r="L29" i="7"/>
  <c r="M29" i="7"/>
  <c r="T29" i="7"/>
  <c r="AA29" i="7"/>
  <c r="AE29" i="7"/>
  <c r="AF29" i="7"/>
  <c r="AG29" i="7"/>
  <c r="AI29" i="7"/>
  <c r="A30" i="7"/>
  <c r="B30" i="7"/>
  <c r="C30" i="7"/>
  <c r="F30" i="7"/>
  <c r="G30" i="7"/>
  <c r="L30" i="7"/>
  <c r="M30" i="7"/>
  <c r="T30" i="7"/>
  <c r="AA30" i="7"/>
  <c r="AE30" i="7"/>
  <c r="AF30" i="7"/>
  <c r="AG30" i="7"/>
  <c r="AI30" i="7"/>
  <c r="A31" i="7"/>
  <c r="B31" i="7"/>
  <c r="C31" i="7"/>
  <c r="F31" i="7"/>
  <c r="G31" i="7"/>
  <c r="L31" i="7"/>
  <c r="M31" i="7"/>
  <c r="T31" i="7"/>
  <c r="AA31" i="7"/>
  <c r="AE31" i="7"/>
  <c r="AF31" i="7"/>
  <c r="AG31" i="7"/>
  <c r="AI31" i="7"/>
  <c r="A32" i="7"/>
  <c r="B32" i="7"/>
  <c r="C32" i="7"/>
  <c r="F32" i="7"/>
  <c r="G32" i="7"/>
  <c r="L32" i="7"/>
  <c r="M32" i="7"/>
  <c r="T32" i="7"/>
  <c r="AA32" i="7"/>
  <c r="AB32" i="7"/>
  <c r="AE32" i="7"/>
  <c r="AF32" i="7"/>
  <c r="AG32" i="7"/>
  <c r="AI32" i="7"/>
  <c r="A33" i="7"/>
  <c r="B33" i="7"/>
  <c r="C33" i="7"/>
  <c r="F33" i="7"/>
  <c r="G33" i="7"/>
  <c r="L33" i="7"/>
  <c r="M33" i="7"/>
  <c r="T33" i="7"/>
  <c r="AA33" i="7"/>
  <c r="AE33" i="7"/>
  <c r="AF33" i="7"/>
  <c r="AG33" i="7"/>
  <c r="AI33" i="7"/>
  <c r="A34" i="7"/>
  <c r="B34" i="7"/>
  <c r="C34" i="7"/>
  <c r="F34" i="7"/>
  <c r="G34" i="7"/>
  <c r="L34" i="7"/>
  <c r="M34" i="7"/>
  <c r="T34" i="7"/>
  <c r="AA34" i="7"/>
  <c r="AE34" i="7"/>
  <c r="AF34" i="7"/>
  <c r="AG34" i="7"/>
  <c r="AI34" i="7"/>
  <c r="A35" i="7"/>
  <c r="B35" i="7"/>
  <c r="C35" i="7"/>
  <c r="F35" i="7"/>
  <c r="G35" i="7"/>
  <c r="L35" i="7"/>
  <c r="M35" i="7"/>
  <c r="T35" i="7"/>
  <c r="AA35" i="7"/>
  <c r="AB35" i="7"/>
  <c r="AE35" i="7"/>
  <c r="AF35" i="7"/>
  <c r="AG35" i="7"/>
  <c r="AI35" i="7"/>
  <c r="A36" i="7"/>
  <c r="B36" i="7"/>
  <c r="C36" i="7"/>
  <c r="F36" i="7"/>
  <c r="G36" i="7"/>
  <c r="L36" i="7"/>
  <c r="M36" i="7"/>
  <c r="T36" i="7"/>
  <c r="AA36" i="7"/>
  <c r="AB36" i="7"/>
  <c r="AE36" i="7"/>
  <c r="AF36" i="7"/>
  <c r="AG36" i="7"/>
  <c r="AI36" i="7"/>
  <c r="A37" i="7"/>
  <c r="B37" i="7"/>
  <c r="C37" i="7"/>
  <c r="F37" i="7"/>
  <c r="G37" i="7"/>
  <c r="L37" i="7"/>
  <c r="M37" i="7"/>
  <c r="T37" i="7"/>
  <c r="AA37" i="7"/>
  <c r="AE37" i="7"/>
  <c r="AF37" i="7"/>
  <c r="AG37" i="7"/>
  <c r="AI37" i="7"/>
  <c r="A38" i="7"/>
  <c r="B38" i="7"/>
  <c r="C38" i="7"/>
  <c r="F38" i="7"/>
  <c r="G38" i="7"/>
  <c r="L38" i="7"/>
  <c r="M38" i="7"/>
  <c r="T38" i="7"/>
  <c r="AA38" i="7"/>
  <c r="AE38" i="7"/>
  <c r="AF38" i="7"/>
  <c r="AG38" i="7"/>
  <c r="AI38" i="7"/>
  <c r="A39" i="7"/>
  <c r="B39" i="7"/>
  <c r="C39" i="7"/>
  <c r="F39" i="7"/>
  <c r="G39" i="7"/>
  <c r="L39" i="7"/>
  <c r="M39" i="7"/>
  <c r="T39" i="7"/>
  <c r="AA39" i="7"/>
  <c r="AE39" i="7"/>
  <c r="AF39" i="7"/>
  <c r="AG39" i="7"/>
  <c r="AI39" i="7"/>
  <c r="A40" i="7"/>
  <c r="B40" i="7"/>
  <c r="C40" i="7"/>
  <c r="F40" i="7"/>
  <c r="G40" i="7"/>
  <c r="L40" i="7"/>
  <c r="M40" i="7"/>
  <c r="T40" i="7"/>
  <c r="AA40" i="7"/>
  <c r="AB40" i="7"/>
  <c r="AE40" i="7"/>
  <c r="AF40" i="7"/>
  <c r="AG40" i="7"/>
  <c r="AI40" i="7"/>
  <c r="A41" i="7"/>
  <c r="B41" i="7"/>
  <c r="C41" i="7"/>
  <c r="F41" i="7"/>
  <c r="G41" i="7"/>
  <c r="L41" i="7"/>
  <c r="M41" i="7"/>
  <c r="AA41" i="7"/>
  <c r="AE41" i="7"/>
  <c r="AF41" i="7"/>
  <c r="AG41" i="7"/>
  <c r="AI41" i="7"/>
  <c r="A42" i="7"/>
  <c r="B42" i="7"/>
  <c r="C42" i="7"/>
  <c r="F42" i="7"/>
  <c r="G42" i="7"/>
  <c r="L42" i="7"/>
  <c r="M42" i="7"/>
  <c r="T42" i="7"/>
  <c r="AA42" i="7"/>
  <c r="AB42" i="7"/>
  <c r="AE42" i="7"/>
  <c r="AF42" i="7"/>
  <c r="AG42" i="7"/>
  <c r="AI42" i="7"/>
  <c r="A43" i="7"/>
  <c r="B43" i="7"/>
  <c r="C43" i="7"/>
  <c r="F43" i="7"/>
  <c r="G43" i="7"/>
  <c r="L43" i="7"/>
  <c r="M43" i="7"/>
  <c r="T43" i="7"/>
  <c r="AA43" i="7"/>
  <c r="AB43" i="7"/>
  <c r="AE43" i="7"/>
  <c r="AF43" i="7"/>
  <c r="AG43" i="7"/>
  <c r="AI43" i="7"/>
  <c r="A44" i="7"/>
  <c r="B44" i="7"/>
  <c r="C44" i="7"/>
  <c r="F44" i="7"/>
  <c r="G44" i="7"/>
  <c r="L44" i="7"/>
  <c r="M44" i="7"/>
  <c r="T44" i="7"/>
  <c r="AA44" i="7"/>
  <c r="AB44" i="7"/>
  <c r="AE44" i="7"/>
  <c r="AF44" i="7"/>
  <c r="AG44" i="7"/>
  <c r="AI44" i="7"/>
  <c r="A45" i="7"/>
  <c r="B45" i="7"/>
  <c r="C45" i="7"/>
  <c r="F45" i="7"/>
  <c r="G45" i="7"/>
  <c r="L45" i="7"/>
  <c r="M45" i="7"/>
  <c r="T45" i="7"/>
  <c r="AA45" i="7"/>
  <c r="AE45" i="7"/>
  <c r="AF45" i="7"/>
  <c r="AG45" i="7"/>
  <c r="AI45" i="7"/>
  <c r="A46" i="7"/>
  <c r="B46" i="7"/>
  <c r="C46" i="7"/>
  <c r="F46" i="7"/>
  <c r="G46" i="7"/>
  <c r="L46" i="7"/>
  <c r="M46" i="7"/>
  <c r="T46" i="7"/>
  <c r="AA46" i="7"/>
  <c r="AE46" i="7"/>
  <c r="AF46" i="7"/>
  <c r="AG46" i="7"/>
  <c r="AI46" i="7"/>
  <c r="A47" i="7"/>
  <c r="B47" i="7"/>
  <c r="C47" i="7"/>
  <c r="F47" i="7"/>
  <c r="G47" i="7"/>
  <c r="L47" i="7"/>
  <c r="M47" i="7"/>
  <c r="T47" i="7"/>
  <c r="AA47" i="7"/>
  <c r="AE47" i="7"/>
  <c r="AF47" i="7"/>
  <c r="AG47" i="7"/>
  <c r="AI47" i="7"/>
  <c r="A48" i="7"/>
  <c r="B48" i="7"/>
  <c r="C48" i="7"/>
  <c r="F48" i="7"/>
  <c r="G48" i="7"/>
  <c r="L48" i="7"/>
  <c r="M48" i="7"/>
  <c r="T48" i="7"/>
  <c r="AA48" i="7"/>
  <c r="AB48" i="7"/>
  <c r="AE48" i="7"/>
  <c r="AF48" i="7"/>
  <c r="AG48" i="7"/>
  <c r="AI48" i="7"/>
  <c r="A49" i="7"/>
  <c r="B49" i="7"/>
  <c r="C49" i="7"/>
  <c r="F49" i="7"/>
  <c r="G49" i="7"/>
  <c r="L49" i="7"/>
  <c r="M49" i="7"/>
  <c r="AA49" i="7"/>
  <c r="AE49" i="7"/>
  <c r="AF49" i="7"/>
  <c r="AG49" i="7"/>
  <c r="AI49" i="7"/>
  <c r="A50" i="7"/>
  <c r="B50" i="7"/>
  <c r="C50" i="7"/>
  <c r="F50" i="7"/>
  <c r="G50" i="7"/>
  <c r="L50" i="7"/>
  <c r="M50" i="7"/>
  <c r="T50" i="7"/>
  <c r="AA50" i="7"/>
  <c r="AE50" i="7"/>
  <c r="AF50" i="7"/>
  <c r="AG50" i="7"/>
  <c r="AI50" i="7"/>
  <c r="A51" i="7"/>
  <c r="B51" i="7"/>
  <c r="C51" i="7"/>
  <c r="F51" i="7"/>
  <c r="G51" i="7"/>
  <c r="L51" i="7"/>
  <c r="M51" i="7"/>
  <c r="T51" i="7"/>
  <c r="AA51" i="7"/>
  <c r="AB51" i="7"/>
  <c r="AE51" i="7"/>
  <c r="AF51" i="7"/>
  <c r="AG51" i="7"/>
  <c r="AI51" i="7"/>
  <c r="A52" i="7"/>
  <c r="B52" i="7"/>
  <c r="C52" i="7"/>
  <c r="F52" i="7"/>
  <c r="G52" i="7"/>
  <c r="L52" i="7"/>
  <c r="M52" i="7"/>
  <c r="T52" i="7"/>
  <c r="AA52" i="7"/>
  <c r="AB52" i="7"/>
  <c r="AE52" i="7"/>
  <c r="AF52" i="7"/>
  <c r="AG52" i="7"/>
  <c r="AI52" i="7"/>
  <c r="A53" i="7"/>
  <c r="B53" i="7"/>
  <c r="C53" i="7"/>
  <c r="F53" i="7"/>
  <c r="G53" i="7"/>
  <c r="L53" i="7"/>
  <c r="M53" i="7"/>
  <c r="T53" i="7"/>
  <c r="AA53" i="7"/>
  <c r="AE53" i="7"/>
  <c r="AF53" i="7"/>
  <c r="AG53" i="7"/>
  <c r="AI53" i="7"/>
  <c r="A54" i="7"/>
  <c r="B54" i="7"/>
  <c r="C54" i="7"/>
  <c r="F54" i="7"/>
  <c r="G54" i="7"/>
  <c r="L54" i="7"/>
  <c r="M54" i="7"/>
  <c r="T54" i="7"/>
  <c r="AA54" i="7"/>
  <c r="AE54" i="7"/>
  <c r="AF54" i="7"/>
  <c r="AG54" i="7"/>
  <c r="AI54" i="7"/>
  <c r="A55" i="7"/>
  <c r="B55" i="7"/>
  <c r="C55" i="7"/>
  <c r="F55" i="7"/>
  <c r="G55" i="7"/>
  <c r="L55" i="7"/>
  <c r="M55" i="7"/>
  <c r="T55" i="7"/>
  <c r="AA55" i="7"/>
  <c r="AE55" i="7"/>
  <c r="AF55" i="7"/>
  <c r="AG55" i="7"/>
  <c r="AI55" i="7"/>
  <c r="A56" i="7"/>
  <c r="B56" i="7"/>
  <c r="C56" i="7"/>
  <c r="F56" i="7"/>
  <c r="G56" i="7"/>
  <c r="L56" i="7"/>
  <c r="M56" i="7"/>
  <c r="T56" i="7"/>
  <c r="AA56" i="7"/>
  <c r="AB56" i="7"/>
  <c r="AE56" i="7"/>
  <c r="AF56" i="7"/>
  <c r="AG56" i="7"/>
  <c r="AI56" i="7"/>
  <c r="A57" i="7"/>
  <c r="B57" i="7"/>
  <c r="C57" i="7"/>
  <c r="F57" i="7"/>
  <c r="G57" i="7"/>
  <c r="L57" i="7"/>
  <c r="M57" i="7"/>
  <c r="T57" i="7"/>
  <c r="AA57" i="7"/>
  <c r="AE57" i="7"/>
  <c r="AF57" i="7"/>
  <c r="AG57" i="7"/>
  <c r="AI57" i="7"/>
  <c r="A58" i="7"/>
  <c r="B58" i="7"/>
  <c r="C58" i="7"/>
  <c r="F58" i="7"/>
  <c r="G58" i="7"/>
  <c r="L58" i="7"/>
  <c r="M58" i="7"/>
  <c r="T58" i="7"/>
  <c r="AA58" i="7"/>
  <c r="AE58" i="7"/>
  <c r="AF58" i="7"/>
  <c r="AG58" i="7"/>
  <c r="AI58" i="7"/>
  <c r="A59" i="7"/>
  <c r="B59" i="7"/>
  <c r="C59" i="7"/>
  <c r="F59" i="7"/>
  <c r="G59" i="7"/>
  <c r="L59" i="7"/>
  <c r="M59" i="7"/>
  <c r="T59" i="7"/>
  <c r="AA59" i="7"/>
  <c r="AB59" i="7"/>
  <c r="AE59" i="7"/>
  <c r="AF59" i="7"/>
  <c r="AG59" i="7"/>
  <c r="AI59" i="7"/>
  <c r="A60" i="7"/>
  <c r="B60" i="7"/>
  <c r="C60" i="7"/>
  <c r="F60" i="7"/>
  <c r="G60" i="7"/>
  <c r="L60" i="7"/>
  <c r="M60" i="7"/>
  <c r="T60" i="7"/>
  <c r="AA60" i="7"/>
  <c r="AB60" i="7"/>
  <c r="AE60" i="7"/>
  <c r="AF60" i="7"/>
  <c r="AG60" i="7"/>
  <c r="AI60" i="7"/>
  <c r="A61" i="7"/>
  <c r="B61" i="7"/>
  <c r="C61" i="7"/>
  <c r="F61" i="7"/>
  <c r="G61" i="7"/>
  <c r="L61" i="7"/>
  <c r="M61" i="7"/>
  <c r="T61" i="7"/>
  <c r="AA61" i="7"/>
  <c r="AE61" i="7"/>
  <c r="AF61" i="7"/>
  <c r="AG61" i="7"/>
  <c r="AI61" i="7"/>
  <c r="A62" i="7"/>
  <c r="B62" i="7"/>
  <c r="C62" i="7"/>
  <c r="F62" i="7"/>
  <c r="G62" i="7"/>
  <c r="L62" i="7"/>
  <c r="M62" i="7"/>
  <c r="T62" i="7"/>
  <c r="AA62" i="7"/>
  <c r="AE62" i="7"/>
  <c r="AF62" i="7"/>
  <c r="AG62" i="7"/>
  <c r="AI62" i="7"/>
  <c r="A63" i="7"/>
  <c r="B63" i="7"/>
  <c r="C63" i="7"/>
  <c r="F63" i="7"/>
  <c r="G63" i="7"/>
  <c r="L63" i="7"/>
  <c r="M63" i="7"/>
  <c r="T63" i="7"/>
  <c r="AA63" i="7"/>
  <c r="AE63" i="7"/>
  <c r="AF63" i="7"/>
  <c r="AG63" i="7"/>
  <c r="AI63" i="7"/>
  <c r="A64" i="7"/>
  <c r="B64" i="7"/>
  <c r="C64" i="7"/>
  <c r="F64" i="7"/>
  <c r="G64" i="7"/>
  <c r="L64" i="7"/>
  <c r="M64" i="7"/>
  <c r="T64" i="7"/>
  <c r="AA64" i="7"/>
  <c r="AB64" i="7"/>
  <c r="AE64" i="7"/>
  <c r="AF64" i="7"/>
  <c r="AG64" i="7"/>
  <c r="AI64" i="7"/>
  <c r="A65" i="7"/>
  <c r="B65" i="7"/>
  <c r="C65" i="7"/>
  <c r="F65" i="7"/>
  <c r="G65" i="7"/>
  <c r="L65" i="7"/>
  <c r="M65" i="7"/>
  <c r="AA65" i="7"/>
  <c r="AB65" i="7"/>
  <c r="AE65" i="7"/>
  <c r="AF65" i="7"/>
  <c r="AG65" i="7"/>
  <c r="AI65" i="7"/>
  <c r="A66" i="7"/>
  <c r="B66" i="7"/>
  <c r="C66" i="7"/>
  <c r="F66" i="7"/>
  <c r="G66" i="7"/>
  <c r="L66" i="7"/>
  <c r="M66" i="7"/>
  <c r="T66" i="7"/>
  <c r="AA66" i="7"/>
  <c r="AE66" i="7"/>
  <c r="AF66" i="7"/>
  <c r="AG66" i="7"/>
  <c r="AI66" i="7"/>
  <c r="A67" i="7"/>
  <c r="B67" i="7"/>
  <c r="C67" i="7"/>
  <c r="F67" i="7"/>
  <c r="G67" i="7"/>
  <c r="L67" i="7"/>
  <c r="M67" i="7"/>
  <c r="T67" i="7"/>
  <c r="AA67" i="7"/>
  <c r="AB67" i="7"/>
  <c r="AE67" i="7"/>
  <c r="AF67" i="7"/>
  <c r="AG67" i="7"/>
  <c r="AI67" i="7"/>
  <c r="A68" i="7"/>
  <c r="B68" i="7"/>
  <c r="C68" i="7"/>
  <c r="F68" i="7"/>
  <c r="G68" i="7"/>
  <c r="L68" i="7"/>
  <c r="M68" i="7"/>
  <c r="T68" i="7"/>
  <c r="AA68" i="7"/>
  <c r="AB68" i="7"/>
  <c r="AE68" i="7"/>
  <c r="AF68" i="7"/>
  <c r="AG68" i="7"/>
  <c r="AI68" i="7"/>
  <c r="A69" i="7"/>
  <c r="B69" i="7"/>
  <c r="C69" i="7"/>
  <c r="F69" i="7"/>
  <c r="G69" i="7"/>
  <c r="L69" i="7"/>
  <c r="M69" i="7"/>
  <c r="T69" i="7"/>
  <c r="AA69" i="7"/>
  <c r="AE69" i="7"/>
  <c r="AF69" i="7"/>
  <c r="AG69" i="7"/>
  <c r="AI69" i="7"/>
  <c r="A70" i="7"/>
  <c r="B70" i="7"/>
  <c r="C70" i="7"/>
  <c r="F70" i="7"/>
  <c r="G70" i="7"/>
  <c r="L70" i="7"/>
  <c r="M70" i="7"/>
  <c r="T70" i="7"/>
  <c r="AA70" i="7"/>
  <c r="AE70" i="7"/>
  <c r="AF70" i="7"/>
  <c r="AG70" i="7"/>
  <c r="AI70" i="7"/>
  <c r="A71" i="7"/>
  <c r="B71" i="7"/>
  <c r="C71" i="7"/>
  <c r="F71" i="7"/>
  <c r="G71" i="7"/>
  <c r="L71" i="7"/>
  <c r="M71" i="7"/>
  <c r="T71" i="7"/>
  <c r="AA71" i="7"/>
  <c r="AE71" i="7"/>
  <c r="AF71" i="7"/>
  <c r="AG71" i="7"/>
  <c r="AI71" i="7"/>
  <c r="A72" i="7"/>
  <c r="B72" i="7"/>
  <c r="C72" i="7"/>
  <c r="F72" i="7"/>
  <c r="G72" i="7"/>
  <c r="L72" i="7"/>
  <c r="M72" i="7"/>
  <c r="T72" i="7"/>
  <c r="AA72" i="7"/>
  <c r="AB72" i="7"/>
  <c r="AE72" i="7"/>
  <c r="AF72" i="7"/>
  <c r="AG72" i="7"/>
  <c r="AI72" i="7"/>
  <c r="A73" i="7"/>
  <c r="B73" i="7"/>
  <c r="C73" i="7"/>
  <c r="F73" i="7"/>
  <c r="G73" i="7"/>
  <c r="L73" i="7"/>
  <c r="M73" i="7"/>
  <c r="AA73" i="7"/>
  <c r="AE73" i="7"/>
  <c r="AF73" i="7"/>
  <c r="AG73" i="7"/>
  <c r="AI73" i="7"/>
  <c r="A74" i="7"/>
  <c r="B74" i="7"/>
  <c r="C74" i="7"/>
  <c r="F74" i="7"/>
  <c r="G74" i="7"/>
  <c r="L74" i="7"/>
  <c r="M74" i="7"/>
  <c r="T74" i="7"/>
  <c r="AA74" i="7"/>
  <c r="AE74" i="7"/>
  <c r="AF74" i="7"/>
  <c r="AG74" i="7"/>
  <c r="AI74" i="7"/>
  <c r="A75" i="7"/>
  <c r="B75" i="7"/>
  <c r="C75" i="7"/>
  <c r="F75" i="7"/>
  <c r="G75" i="7"/>
  <c r="L75" i="7"/>
  <c r="M75" i="7"/>
  <c r="T75" i="7"/>
  <c r="AA75" i="7"/>
  <c r="AB75" i="7"/>
  <c r="AE75" i="7"/>
  <c r="AF75" i="7"/>
  <c r="AG75" i="7"/>
  <c r="AI75" i="7"/>
  <c r="A76" i="7"/>
  <c r="B76" i="7"/>
  <c r="C76" i="7"/>
  <c r="F76" i="7"/>
  <c r="G76" i="7"/>
  <c r="L76" i="7"/>
  <c r="M76" i="7"/>
  <c r="T76" i="7"/>
  <c r="AA76" i="7"/>
  <c r="AB76" i="7"/>
  <c r="AE76" i="7"/>
  <c r="AF76" i="7"/>
  <c r="AG76" i="7"/>
  <c r="AI76" i="7"/>
  <c r="A77" i="7"/>
  <c r="B77" i="7"/>
  <c r="C77" i="7"/>
  <c r="F77" i="7"/>
  <c r="G77" i="7"/>
  <c r="L77" i="7"/>
  <c r="M77" i="7"/>
  <c r="T77" i="7"/>
  <c r="AA77" i="7"/>
  <c r="AE77" i="7"/>
  <c r="AF77" i="7"/>
  <c r="AG77" i="7"/>
  <c r="AI77" i="7"/>
  <c r="A78" i="7"/>
  <c r="B78" i="7"/>
  <c r="C78" i="7"/>
  <c r="F78" i="7"/>
  <c r="G78" i="7"/>
  <c r="L78" i="7"/>
  <c r="M78" i="7"/>
  <c r="T78" i="7"/>
  <c r="AA78" i="7"/>
  <c r="AE78" i="7"/>
  <c r="AF78" i="7"/>
  <c r="AG78" i="7"/>
  <c r="AI78" i="7"/>
  <c r="A79" i="7"/>
  <c r="B79" i="7"/>
  <c r="C79" i="7"/>
  <c r="F79" i="7"/>
  <c r="G79" i="7"/>
  <c r="L79" i="7"/>
  <c r="M79" i="7"/>
  <c r="T79" i="7"/>
  <c r="AA79" i="7"/>
  <c r="AE79" i="7"/>
  <c r="AF79" i="7"/>
  <c r="AG79" i="7"/>
  <c r="AI79" i="7"/>
  <c r="A80" i="7"/>
  <c r="B80" i="7"/>
  <c r="C80" i="7"/>
  <c r="F80" i="7"/>
  <c r="G80" i="7"/>
  <c r="L80" i="7"/>
  <c r="M80" i="7"/>
  <c r="T80" i="7"/>
  <c r="AA80" i="7"/>
  <c r="AB80" i="7"/>
  <c r="AE80" i="7"/>
  <c r="AF80" i="7"/>
  <c r="AG80" i="7"/>
  <c r="AI80" i="7"/>
  <c r="A81" i="7"/>
  <c r="B81" i="7"/>
  <c r="C81" i="7"/>
  <c r="F81" i="7"/>
  <c r="G81" i="7"/>
  <c r="L81" i="7"/>
  <c r="M81" i="7"/>
  <c r="T81" i="7"/>
  <c r="AA81" i="7"/>
  <c r="AB81" i="7"/>
  <c r="AE81" i="7"/>
  <c r="AF81" i="7"/>
  <c r="AG81" i="7"/>
  <c r="AI81" i="7"/>
  <c r="A82" i="7"/>
  <c r="B82" i="7"/>
  <c r="C82" i="7"/>
  <c r="F82" i="7"/>
  <c r="G82" i="7"/>
  <c r="L82" i="7"/>
  <c r="M82" i="7"/>
  <c r="T82" i="7"/>
  <c r="AA82" i="7"/>
  <c r="AE82" i="7"/>
  <c r="AF82" i="7"/>
  <c r="AG82" i="7"/>
  <c r="AI82" i="7"/>
  <c r="A83" i="7"/>
  <c r="B83" i="7"/>
  <c r="C83" i="7"/>
  <c r="F83" i="7"/>
  <c r="G83" i="7"/>
  <c r="L83" i="7"/>
  <c r="M83" i="7"/>
  <c r="T83" i="7"/>
  <c r="AA83" i="7"/>
  <c r="AB83" i="7"/>
  <c r="AE83" i="7"/>
  <c r="AF83" i="7"/>
  <c r="AG83" i="7"/>
  <c r="AI83" i="7"/>
  <c r="A84" i="7"/>
  <c r="B84" i="7"/>
  <c r="C84" i="7"/>
  <c r="F84" i="7"/>
  <c r="G84" i="7"/>
  <c r="L84" i="7"/>
  <c r="M84" i="7"/>
  <c r="T84" i="7"/>
  <c r="AA84" i="7"/>
  <c r="AB84" i="7"/>
  <c r="AE84" i="7"/>
  <c r="AF84" i="7"/>
  <c r="AG84" i="7"/>
  <c r="AI84" i="7"/>
  <c r="A85" i="7"/>
  <c r="B85" i="7"/>
  <c r="C85" i="7"/>
  <c r="F85" i="7"/>
  <c r="G85" i="7"/>
  <c r="L85" i="7"/>
  <c r="M85" i="7"/>
  <c r="T85" i="7"/>
  <c r="AA85" i="7"/>
  <c r="AE85" i="7"/>
  <c r="AF85" i="7"/>
  <c r="AG85" i="7"/>
  <c r="AI85" i="7"/>
  <c r="A86" i="7"/>
  <c r="B86" i="7"/>
  <c r="C86" i="7"/>
  <c r="F86" i="7"/>
  <c r="G86" i="7"/>
  <c r="L86" i="7"/>
  <c r="M86" i="7"/>
  <c r="T86" i="7"/>
  <c r="AA86" i="7"/>
  <c r="AE86" i="7"/>
  <c r="AF86" i="7"/>
  <c r="AG86" i="7"/>
  <c r="AI86" i="7"/>
  <c r="A87" i="7"/>
  <c r="B87" i="7"/>
  <c r="C87" i="7"/>
  <c r="F87" i="7"/>
  <c r="G87" i="7"/>
  <c r="L87" i="7"/>
  <c r="M87" i="7"/>
  <c r="T87" i="7"/>
  <c r="AA87" i="7"/>
  <c r="AE87" i="7"/>
  <c r="AF87" i="7"/>
  <c r="AG87" i="7"/>
  <c r="AI87" i="7"/>
  <c r="A88" i="7"/>
  <c r="B88" i="7"/>
  <c r="C88" i="7"/>
  <c r="F88" i="7"/>
  <c r="G88" i="7"/>
  <c r="L88" i="7"/>
  <c r="M88" i="7"/>
  <c r="T88" i="7"/>
  <c r="AA88" i="7"/>
  <c r="AB88" i="7"/>
  <c r="AE88" i="7"/>
  <c r="AF88" i="7"/>
  <c r="AG88" i="7"/>
  <c r="AI88" i="7"/>
  <c r="A89" i="7"/>
  <c r="B89" i="7"/>
  <c r="C89" i="7"/>
  <c r="F89" i="7"/>
  <c r="G89" i="7"/>
  <c r="L89" i="7"/>
  <c r="M89" i="7"/>
  <c r="T89" i="7"/>
  <c r="AA89" i="7"/>
  <c r="AE89" i="7"/>
  <c r="AF89" i="7"/>
  <c r="AG89" i="7"/>
  <c r="AI89" i="7"/>
  <c r="A90" i="7"/>
  <c r="B90" i="7"/>
  <c r="C90" i="7"/>
  <c r="F90" i="7"/>
  <c r="G90" i="7"/>
  <c r="L90" i="7"/>
  <c r="M90" i="7"/>
  <c r="T90" i="7"/>
  <c r="AA90" i="7"/>
  <c r="AE90" i="7"/>
  <c r="AF90" i="7"/>
  <c r="AG90" i="7"/>
  <c r="AI90" i="7"/>
  <c r="A91" i="7"/>
  <c r="B91" i="7"/>
  <c r="C91" i="7"/>
  <c r="F91" i="7"/>
  <c r="G91" i="7"/>
  <c r="L91" i="7"/>
  <c r="M91" i="7"/>
  <c r="T91" i="7"/>
  <c r="AA91" i="7"/>
  <c r="AB91" i="7"/>
  <c r="AE91" i="7"/>
  <c r="AF91" i="7"/>
  <c r="AG91" i="7"/>
  <c r="AI91" i="7"/>
  <c r="A92" i="7"/>
  <c r="B92" i="7"/>
  <c r="C92" i="7"/>
  <c r="F92" i="7"/>
  <c r="G92" i="7"/>
  <c r="L92" i="7"/>
  <c r="M92" i="7"/>
  <c r="T92" i="7"/>
  <c r="AA92" i="7"/>
  <c r="AB92" i="7"/>
  <c r="AE92" i="7"/>
  <c r="AF92" i="7"/>
  <c r="AG92" i="7"/>
  <c r="AI92" i="7"/>
  <c r="A93" i="7"/>
  <c r="B93" i="7"/>
  <c r="C93" i="7"/>
  <c r="F93" i="7"/>
  <c r="G93" i="7"/>
  <c r="L93" i="7"/>
  <c r="M93" i="7"/>
  <c r="T93" i="7"/>
  <c r="AA93" i="7"/>
  <c r="AE93" i="7"/>
  <c r="AF93" i="7"/>
  <c r="AG93" i="7"/>
  <c r="AI93" i="7"/>
  <c r="A94" i="7"/>
  <c r="B94" i="7"/>
  <c r="C94" i="7"/>
  <c r="F94" i="7"/>
  <c r="G94" i="7"/>
  <c r="L94" i="7"/>
  <c r="M94" i="7"/>
  <c r="T94" i="7"/>
  <c r="AA94" i="7"/>
  <c r="AE94" i="7"/>
  <c r="AF94" i="7"/>
  <c r="AG94" i="7"/>
  <c r="AI94" i="7"/>
  <c r="A95" i="7"/>
  <c r="B95" i="7"/>
  <c r="C95" i="7"/>
  <c r="F95" i="7"/>
  <c r="G95" i="7"/>
  <c r="L95" i="7"/>
  <c r="M95" i="7"/>
  <c r="T95" i="7"/>
  <c r="AA95" i="7"/>
  <c r="AE95" i="7"/>
  <c r="AF95" i="7"/>
  <c r="AG95" i="7"/>
  <c r="AI95" i="7"/>
  <c r="A96" i="7"/>
  <c r="B96" i="7"/>
  <c r="C96" i="7"/>
  <c r="F96" i="7"/>
  <c r="G96" i="7"/>
  <c r="L96" i="7"/>
  <c r="M96" i="7"/>
  <c r="T96" i="7"/>
  <c r="AA96" i="7"/>
  <c r="AB96" i="7"/>
  <c r="AE96" i="7"/>
  <c r="AF96" i="7"/>
  <c r="AG96" i="7"/>
  <c r="AI96" i="7"/>
  <c r="A97" i="7"/>
  <c r="B97" i="7"/>
  <c r="C97" i="7"/>
  <c r="F97" i="7"/>
  <c r="G97" i="7"/>
  <c r="L97" i="7"/>
  <c r="M97" i="7"/>
  <c r="T97" i="7"/>
  <c r="AA97" i="7"/>
  <c r="AE97" i="7"/>
  <c r="AF97" i="7"/>
  <c r="AG97" i="7"/>
  <c r="AI97" i="7"/>
  <c r="A98" i="7"/>
  <c r="B98" i="7"/>
  <c r="C98" i="7"/>
  <c r="F98" i="7"/>
  <c r="G98" i="7"/>
  <c r="L98" i="7"/>
  <c r="M98" i="7"/>
  <c r="T98" i="7"/>
  <c r="AA98" i="7"/>
  <c r="AB98" i="7"/>
  <c r="AE98" i="7"/>
  <c r="AF98" i="7"/>
  <c r="AG98" i="7"/>
  <c r="AI98" i="7"/>
  <c r="A99" i="7"/>
  <c r="B99" i="7"/>
  <c r="C99" i="7"/>
  <c r="F99" i="7"/>
  <c r="G99" i="7"/>
  <c r="L99" i="7"/>
  <c r="M99" i="7"/>
  <c r="T99" i="7"/>
  <c r="AA99" i="7"/>
  <c r="AB99" i="7"/>
  <c r="AE99" i="7"/>
  <c r="AF99" i="7"/>
  <c r="AG99" i="7"/>
  <c r="AI99" i="7"/>
  <c r="A100" i="7"/>
  <c r="B100" i="7"/>
  <c r="C100" i="7"/>
  <c r="F100" i="7"/>
  <c r="G100" i="7"/>
  <c r="L100" i="7"/>
  <c r="M100" i="7"/>
  <c r="T100" i="7"/>
  <c r="AA100" i="7"/>
  <c r="AB100" i="7"/>
  <c r="AE100" i="7"/>
  <c r="AF100" i="7"/>
  <c r="AG100" i="7"/>
  <c r="AI100" i="7"/>
  <c r="A101" i="7"/>
  <c r="B101" i="7"/>
  <c r="C101" i="7"/>
  <c r="F101" i="7"/>
  <c r="G101" i="7"/>
  <c r="L101" i="7"/>
  <c r="M101" i="7"/>
  <c r="T101" i="7"/>
  <c r="AA101" i="7"/>
  <c r="AE101" i="7"/>
  <c r="AF101" i="7"/>
  <c r="AG101" i="7"/>
  <c r="AI101" i="7"/>
  <c r="A102" i="7"/>
  <c r="B102" i="7"/>
  <c r="C102" i="7"/>
  <c r="F102" i="7"/>
  <c r="G102" i="7"/>
  <c r="L102" i="7"/>
  <c r="M102" i="7"/>
  <c r="T102" i="7"/>
  <c r="AA102" i="7"/>
  <c r="AE102" i="7"/>
  <c r="AF102" i="7"/>
  <c r="AG102" i="7"/>
  <c r="AI102" i="7"/>
  <c r="A103" i="7"/>
  <c r="B103" i="7"/>
  <c r="C103" i="7"/>
  <c r="F103" i="7"/>
  <c r="G103" i="7"/>
  <c r="L103" i="7"/>
  <c r="M103" i="7"/>
  <c r="T103" i="7"/>
  <c r="AA103" i="7"/>
  <c r="AE103" i="7"/>
  <c r="AF103" i="7"/>
  <c r="AG103" i="7"/>
  <c r="AI103" i="7"/>
  <c r="A104" i="7"/>
  <c r="B104" i="7"/>
  <c r="C104" i="7"/>
  <c r="F104" i="7"/>
  <c r="G104" i="7"/>
  <c r="L104" i="7"/>
  <c r="M104" i="7"/>
  <c r="T104" i="7"/>
  <c r="AA104" i="7"/>
  <c r="AB104" i="7"/>
  <c r="AE104" i="7"/>
  <c r="AF104" i="7"/>
  <c r="AG104" i="7"/>
  <c r="AI104" i="7"/>
  <c r="A105" i="7"/>
  <c r="B105" i="7"/>
  <c r="C105" i="7"/>
  <c r="F105" i="7"/>
  <c r="G105" i="7"/>
  <c r="L105" i="7"/>
  <c r="M105" i="7"/>
  <c r="T105" i="7"/>
  <c r="AA105" i="7"/>
  <c r="AB105" i="7"/>
  <c r="AE105" i="7"/>
  <c r="AF105" i="7"/>
  <c r="AG105" i="7"/>
  <c r="AI105" i="7"/>
  <c r="A106" i="7"/>
  <c r="B106" i="7"/>
  <c r="C106" i="7"/>
  <c r="F106" i="7"/>
  <c r="G106" i="7"/>
  <c r="L106" i="7"/>
  <c r="M106" i="7"/>
  <c r="T106" i="7"/>
  <c r="AA106" i="7"/>
  <c r="AE106" i="7"/>
  <c r="AF106" i="7"/>
  <c r="AG106" i="7"/>
  <c r="AI106" i="7"/>
  <c r="A107" i="7"/>
  <c r="B107" i="7"/>
  <c r="C107" i="7"/>
  <c r="F107" i="7"/>
  <c r="G107" i="7"/>
  <c r="L107" i="7"/>
  <c r="M107" i="7"/>
  <c r="T107" i="7"/>
  <c r="AA107" i="7"/>
  <c r="AB107" i="7"/>
  <c r="AE107" i="7"/>
  <c r="AF107" i="7"/>
  <c r="AG107" i="7"/>
  <c r="AI107" i="7"/>
  <c r="A108" i="7"/>
  <c r="B108" i="7"/>
  <c r="C108" i="7"/>
  <c r="F108" i="7"/>
  <c r="G108" i="7"/>
  <c r="L108" i="7"/>
  <c r="M108" i="7"/>
  <c r="T108" i="7"/>
  <c r="AA108" i="7"/>
  <c r="AB108" i="7"/>
  <c r="AE108" i="7"/>
  <c r="AF108" i="7"/>
  <c r="AG108" i="7"/>
  <c r="AI108" i="7"/>
  <c r="A109" i="7"/>
  <c r="B109" i="7"/>
  <c r="C109" i="7"/>
  <c r="F109" i="7"/>
  <c r="G109" i="7"/>
  <c r="L109" i="7"/>
  <c r="M109" i="7"/>
  <c r="T109" i="7"/>
  <c r="AA109" i="7"/>
  <c r="AE109" i="7"/>
  <c r="AF109" i="7"/>
  <c r="AG109" i="7"/>
  <c r="AI109" i="7"/>
  <c r="A110" i="7"/>
  <c r="B110" i="7"/>
  <c r="C110" i="7"/>
  <c r="F110" i="7"/>
  <c r="G110" i="7"/>
  <c r="L110" i="7"/>
  <c r="M110" i="7"/>
  <c r="T110" i="7"/>
  <c r="AA110" i="7"/>
  <c r="AE110" i="7"/>
  <c r="AF110" i="7"/>
  <c r="AG110" i="7"/>
  <c r="AI110" i="7"/>
  <c r="A111" i="7"/>
  <c r="B111" i="7"/>
  <c r="C111" i="7"/>
  <c r="F111" i="7"/>
  <c r="G111" i="7"/>
  <c r="L111" i="7"/>
  <c r="M111" i="7"/>
  <c r="T111" i="7"/>
  <c r="AA111" i="7"/>
  <c r="AE111" i="7"/>
  <c r="AF111" i="7"/>
  <c r="AG111" i="7"/>
  <c r="AI111" i="7"/>
  <c r="A112" i="7"/>
  <c r="B112" i="7"/>
  <c r="C112" i="7"/>
  <c r="F112" i="7"/>
  <c r="G112" i="7"/>
  <c r="L112" i="7"/>
  <c r="M112" i="7"/>
  <c r="T112" i="7"/>
  <c r="AA112" i="7"/>
  <c r="AB112" i="7"/>
  <c r="AE112" i="7"/>
  <c r="AF112" i="7"/>
  <c r="AG112" i="7"/>
  <c r="AI112" i="7"/>
  <c r="A113" i="7"/>
  <c r="B113" i="7"/>
  <c r="C113" i="7"/>
  <c r="F113" i="7"/>
  <c r="G113" i="7"/>
  <c r="L113" i="7"/>
  <c r="M113" i="7"/>
  <c r="AA113" i="7"/>
  <c r="AE113" i="7"/>
  <c r="AF113" i="7"/>
  <c r="AG113" i="7"/>
  <c r="AI113" i="7"/>
  <c r="A114" i="7"/>
  <c r="B114" i="7"/>
  <c r="C114" i="7"/>
  <c r="F114" i="7"/>
  <c r="G114" i="7"/>
  <c r="L114" i="7"/>
  <c r="M114" i="7"/>
  <c r="T114" i="7"/>
  <c r="AA114" i="7"/>
  <c r="AE114" i="7"/>
  <c r="AF114" i="7"/>
  <c r="AG114" i="7"/>
  <c r="AI114" i="7"/>
  <c r="A115" i="7"/>
  <c r="B115" i="7"/>
  <c r="C115" i="7"/>
  <c r="F115" i="7"/>
  <c r="G115" i="7"/>
  <c r="L115" i="7"/>
  <c r="M115" i="7"/>
  <c r="T115" i="7"/>
  <c r="AA115" i="7"/>
  <c r="AB115" i="7"/>
  <c r="AE115" i="7"/>
  <c r="AF115" i="7"/>
  <c r="AG115" i="7"/>
  <c r="AI115" i="7"/>
  <c r="A116" i="7"/>
  <c r="B116" i="7"/>
  <c r="C116" i="7"/>
  <c r="F116" i="7"/>
  <c r="G116" i="7"/>
  <c r="L116" i="7"/>
  <c r="M116" i="7"/>
  <c r="T116" i="7"/>
  <c r="AA116" i="7"/>
  <c r="AB116" i="7"/>
  <c r="AE116" i="7"/>
  <c r="AF116" i="7"/>
  <c r="AG116" i="7"/>
  <c r="AI116" i="7"/>
  <c r="A117" i="7"/>
  <c r="B117" i="7"/>
  <c r="C117" i="7"/>
  <c r="F117" i="7"/>
  <c r="G117" i="7"/>
  <c r="L117" i="7"/>
  <c r="M117" i="7"/>
  <c r="T117" i="7"/>
  <c r="AA117" i="7"/>
  <c r="AE117" i="7"/>
  <c r="AF117" i="7"/>
  <c r="AG117" i="7"/>
  <c r="AI117" i="7"/>
  <c r="A118" i="7"/>
  <c r="B118" i="7"/>
  <c r="C118" i="7"/>
  <c r="F118" i="7"/>
  <c r="G118" i="7"/>
  <c r="L118" i="7"/>
  <c r="M118" i="7"/>
  <c r="T118" i="7"/>
  <c r="AA118" i="7"/>
  <c r="AE118" i="7"/>
  <c r="AF118" i="7"/>
  <c r="AG118" i="7"/>
  <c r="AI118" i="7"/>
  <c r="A119" i="7"/>
  <c r="B119" i="7"/>
  <c r="C119" i="7"/>
  <c r="F119" i="7"/>
  <c r="G119" i="7"/>
  <c r="L119" i="7"/>
  <c r="M119" i="7"/>
  <c r="T119" i="7"/>
  <c r="AA119" i="7"/>
  <c r="AE119" i="7"/>
  <c r="AF119" i="7"/>
  <c r="AG119" i="7"/>
  <c r="AI119" i="7"/>
  <c r="A120" i="7"/>
  <c r="B120" i="7"/>
  <c r="C120" i="7"/>
  <c r="F120" i="7"/>
  <c r="G120" i="7"/>
  <c r="L120" i="7"/>
  <c r="M120" i="7"/>
  <c r="T120" i="7"/>
  <c r="AA120" i="7"/>
  <c r="AB120" i="7"/>
  <c r="AE120" i="7"/>
  <c r="AF120" i="7"/>
  <c r="AG120" i="7"/>
  <c r="AI120" i="7"/>
  <c r="A121" i="7"/>
  <c r="B121" i="7"/>
  <c r="C121" i="7"/>
  <c r="F121" i="7"/>
  <c r="G121" i="7"/>
  <c r="L121" i="7"/>
  <c r="M121" i="7"/>
  <c r="AA121" i="7"/>
  <c r="AB121" i="7"/>
  <c r="AE121" i="7"/>
  <c r="AF121" i="7"/>
  <c r="AG121" i="7"/>
  <c r="AI121" i="7"/>
  <c r="A122" i="7"/>
  <c r="B122" i="7"/>
  <c r="C122" i="7"/>
  <c r="F122" i="7"/>
  <c r="G122" i="7"/>
  <c r="L122" i="7"/>
  <c r="M122" i="7"/>
  <c r="T122" i="7"/>
  <c r="AA122" i="7"/>
  <c r="AE122" i="7"/>
  <c r="AF122" i="7"/>
  <c r="AG122" i="7"/>
  <c r="AI122" i="7"/>
  <c r="A123" i="7"/>
  <c r="B123" i="7"/>
  <c r="C123" i="7"/>
  <c r="F123" i="7"/>
  <c r="G123" i="7"/>
  <c r="L123" i="7"/>
  <c r="M123" i="7"/>
  <c r="T123" i="7"/>
  <c r="AA123" i="7"/>
  <c r="AB123" i="7"/>
  <c r="AE123" i="7"/>
  <c r="AF123" i="7"/>
  <c r="AG123" i="7"/>
  <c r="AI123" i="7"/>
  <c r="A124" i="7"/>
  <c r="B124" i="7"/>
  <c r="C124" i="7"/>
  <c r="F124" i="7"/>
  <c r="G124" i="7"/>
  <c r="L124" i="7"/>
  <c r="M124" i="7"/>
  <c r="T124" i="7"/>
  <c r="AA124" i="7"/>
  <c r="AB124" i="7"/>
  <c r="AE124" i="7"/>
  <c r="AF124" i="7"/>
  <c r="AG124" i="7"/>
  <c r="AI124" i="7"/>
  <c r="A125" i="7"/>
  <c r="B125" i="7"/>
  <c r="C125" i="7"/>
  <c r="F125" i="7"/>
  <c r="G125" i="7"/>
  <c r="L125" i="7"/>
  <c r="M125" i="7"/>
  <c r="T125" i="7"/>
  <c r="AA125" i="7"/>
  <c r="AE125" i="7"/>
  <c r="AF125" i="7"/>
  <c r="AG125" i="7"/>
  <c r="AI125" i="7"/>
  <c r="A126" i="7"/>
  <c r="B126" i="7"/>
  <c r="C126" i="7"/>
  <c r="F126" i="7"/>
  <c r="G126" i="7"/>
  <c r="L126" i="7"/>
  <c r="M126" i="7"/>
  <c r="T126" i="7"/>
  <c r="AA126" i="7"/>
  <c r="AE126" i="7"/>
  <c r="AF126" i="7"/>
  <c r="AG126" i="7"/>
  <c r="AI126" i="7"/>
  <c r="A127" i="7"/>
  <c r="B127" i="7"/>
  <c r="C127" i="7"/>
  <c r="F127" i="7"/>
  <c r="G127" i="7"/>
  <c r="L127" i="7"/>
  <c r="M127" i="7"/>
  <c r="T127" i="7"/>
  <c r="AA127" i="7"/>
  <c r="AE127" i="7"/>
  <c r="AF127" i="7"/>
  <c r="AG127" i="7"/>
  <c r="AI127" i="7"/>
  <c r="A128" i="7"/>
  <c r="B128" i="7"/>
  <c r="C128" i="7"/>
  <c r="F128" i="7"/>
  <c r="G128" i="7"/>
  <c r="L128" i="7"/>
  <c r="M128" i="7"/>
  <c r="T128" i="7"/>
  <c r="AA128" i="7"/>
  <c r="AB128" i="7"/>
  <c r="AE128" i="7"/>
  <c r="AF128" i="7"/>
  <c r="AG128" i="7"/>
  <c r="AI128" i="7"/>
  <c r="A129" i="7"/>
  <c r="B129" i="7"/>
  <c r="C129" i="7"/>
  <c r="F129" i="7"/>
  <c r="G129" i="7"/>
  <c r="L129" i="7"/>
  <c r="M129" i="7"/>
  <c r="AA129" i="7"/>
  <c r="AE129" i="7"/>
  <c r="AF129" i="7"/>
  <c r="AG129" i="7"/>
  <c r="AI129" i="7"/>
  <c r="A130" i="7"/>
  <c r="B130" i="7"/>
  <c r="C130" i="7"/>
  <c r="F130" i="7"/>
  <c r="G130" i="7"/>
  <c r="L130" i="7"/>
  <c r="M130" i="7"/>
  <c r="T130" i="7"/>
  <c r="AA130" i="7"/>
  <c r="AE130" i="7"/>
  <c r="AF130" i="7"/>
  <c r="AG130" i="7"/>
  <c r="AI130" i="7"/>
  <c r="A131" i="7"/>
  <c r="B131" i="7"/>
  <c r="C131" i="7"/>
  <c r="F131" i="7"/>
  <c r="G131" i="7"/>
  <c r="L131" i="7"/>
  <c r="M131" i="7"/>
  <c r="T131" i="7"/>
  <c r="AA131" i="7"/>
  <c r="AB131" i="7"/>
  <c r="AE131" i="7"/>
  <c r="AF131" i="7"/>
  <c r="AG131" i="7"/>
  <c r="AI131" i="7"/>
  <c r="A132" i="7"/>
  <c r="B132" i="7"/>
  <c r="C132" i="7"/>
  <c r="F132" i="7"/>
  <c r="G132" i="7"/>
  <c r="L132" i="7"/>
  <c r="M132" i="7"/>
  <c r="T132" i="7"/>
  <c r="AA132" i="7"/>
  <c r="AB132" i="7"/>
  <c r="AE132" i="7"/>
  <c r="AF132" i="7"/>
  <c r="AG132" i="7"/>
  <c r="AI132" i="7"/>
  <c r="A133" i="7"/>
  <c r="B133" i="7"/>
  <c r="C133" i="7"/>
  <c r="F133" i="7"/>
  <c r="G133" i="7"/>
  <c r="L133" i="7"/>
  <c r="M133" i="7"/>
  <c r="T133" i="7"/>
  <c r="AA133" i="7"/>
  <c r="AE133" i="7"/>
  <c r="AF133" i="7"/>
  <c r="AG133" i="7"/>
  <c r="AI133" i="7"/>
  <c r="A134" i="7"/>
  <c r="B134" i="7"/>
  <c r="C134" i="7"/>
  <c r="F134" i="7"/>
  <c r="G134" i="7"/>
  <c r="L134" i="7"/>
  <c r="M134" i="7"/>
  <c r="T134" i="7"/>
  <c r="AA134" i="7"/>
  <c r="AE134" i="7"/>
  <c r="AF134" i="7"/>
  <c r="AG134" i="7"/>
  <c r="AI134" i="7"/>
  <c r="A135" i="7"/>
  <c r="B135" i="7"/>
  <c r="C135" i="7"/>
  <c r="F135" i="7"/>
  <c r="G135" i="7"/>
  <c r="L135" i="7"/>
  <c r="M135" i="7"/>
  <c r="T135" i="7"/>
  <c r="AA135" i="7"/>
  <c r="AE135" i="7"/>
  <c r="AF135" i="7"/>
  <c r="AG135" i="7"/>
  <c r="AI135" i="7"/>
  <c r="A136" i="7"/>
  <c r="B136" i="7"/>
  <c r="C136" i="7"/>
  <c r="F136" i="7"/>
  <c r="G136" i="7"/>
  <c r="L136" i="7"/>
  <c r="M136" i="7"/>
  <c r="T136" i="7"/>
  <c r="AA136" i="7"/>
  <c r="AB136" i="7"/>
  <c r="AE136" i="7"/>
  <c r="AF136" i="7"/>
  <c r="AG136" i="7"/>
  <c r="AI136" i="7"/>
  <c r="A137" i="7"/>
  <c r="B137" i="7"/>
  <c r="C137" i="7"/>
  <c r="F137" i="7"/>
  <c r="G137" i="7"/>
  <c r="L137" i="7"/>
  <c r="M137" i="7"/>
  <c r="AA137" i="7"/>
  <c r="AB137" i="7"/>
  <c r="AE137" i="7"/>
  <c r="AF137" i="7"/>
  <c r="AG137" i="7"/>
  <c r="AI137" i="7"/>
  <c r="A138" i="7"/>
  <c r="B138" i="7"/>
  <c r="C138" i="7"/>
  <c r="F138" i="7"/>
  <c r="G138" i="7"/>
  <c r="L138" i="7"/>
  <c r="M138" i="7"/>
  <c r="T138" i="7"/>
  <c r="AA138" i="7"/>
  <c r="AE138" i="7"/>
  <c r="AF138" i="7"/>
  <c r="AG138" i="7"/>
  <c r="AI138" i="7"/>
  <c r="A139" i="7"/>
  <c r="B139" i="7"/>
  <c r="C139" i="7"/>
  <c r="F139" i="7"/>
  <c r="G139" i="7"/>
  <c r="L139" i="7"/>
  <c r="M139" i="7"/>
  <c r="T139" i="7"/>
  <c r="AA139" i="7"/>
  <c r="AB139" i="7"/>
  <c r="AE139" i="7"/>
  <c r="AF139" i="7"/>
  <c r="AG139" i="7"/>
  <c r="AI139" i="7"/>
  <c r="A140" i="7"/>
  <c r="B140" i="7"/>
  <c r="C140" i="7"/>
  <c r="F140" i="7"/>
  <c r="G140" i="7"/>
  <c r="L140" i="7"/>
  <c r="M140" i="7"/>
  <c r="T140" i="7"/>
  <c r="AA140" i="7"/>
  <c r="AB140" i="7"/>
  <c r="AE140" i="7"/>
  <c r="AF140" i="7"/>
  <c r="AG140" i="7"/>
  <c r="AI140" i="7"/>
  <c r="A141" i="7"/>
  <c r="B141" i="7"/>
  <c r="C141" i="7"/>
  <c r="F141" i="7"/>
  <c r="G141" i="7"/>
  <c r="L141" i="7"/>
  <c r="M141" i="7"/>
  <c r="T141" i="7"/>
  <c r="AA141" i="7"/>
  <c r="AE141" i="7"/>
  <c r="AF141" i="7"/>
  <c r="AG141" i="7"/>
  <c r="AI141" i="7"/>
  <c r="A142" i="7"/>
  <c r="B142" i="7"/>
  <c r="C142" i="7"/>
  <c r="F142" i="7"/>
  <c r="G142" i="7"/>
  <c r="L142" i="7"/>
  <c r="M142" i="7"/>
  <c r="T142" i="7"/>
  <c r="AA142" i="7"/>
  <c r="AE142" i="7"/>
  <c r="AF142" i="7"/>
  <c r="AG142" i="7"/>
  <c r="AI142" i="7"/>
  <c r="A143" i="7"/>
  <c r="B143" i="7"/>
  <c r="C143" i="7"/>
  <c r="F143" i="7"/>
  <c r="G143" i="7"/>
  <c r="L143" i="7"/>
  <c r="M143" i="7"/>
  <c r="T143" i="7"/>
  <c r="AA143" i="7"/>
  <c r="AE143" i="7"/>
  <c r="AF143" i="7"/>
  <c r="AG143" i="7"/>
  <c r="AI143" i="7"/>
  <c r="A144" i="7"/>
  <c r="B144" i="7"/>
  <c r="C144" i="7"/>
  <c r="F144" i="7"/>
  <c r="G144" i="7"/>
  <c r="L144" i="7"/>
  <c r="M144" i="7"/>
  <c r="T144" i="7"/>
  <c r="AA144" i="7"/>
  <c r="AB144" i="7"/>
  <c r="AE144" i="7"/>
  <c r="AF144" i="7"/>
  <c r="AG144" i="7"/>
  <c r="AI144" i="7"/>
  <c r="A145" i="7"/>
  <c r="B145" i="7"/>
  <c r="C145" i="7"/>
  <c r="F145" i="7"/>
  <c r="G145" i="7"/>
  <c r="L145" i="7"/>
  <c r="M145" i="7"/>
  <c r="AA145" i="7"/>
  <c r="AE145" i="7"/>
  <c r="AF145" i="7"/>
  <c r="AG145" i="7"/>
  <c r="AI145" i="7"/>
  <c r="A146" i="7"/>
  <c r="B146" i="7"/>
  <c r="C146" i="7"/>
  <c r="F146" i="7"/>
  <c r="G146" i="7"/>
  <c r="L146" i="7"/>
  <c r="M146" i="7"/>
  <c r="T146" i="7"/>
  <c r="AA146" i="7"/>
  <c r="AE146" i="7"/>
  <c r="AF146" i="7"/>
  <c r="AG146" i="7"/>
  <c r="AI146" i="7"/>
  <c r="A147" i="7"/>
  <c r="B147" i="7"/>
  <c r="C147" i="7"/>
  <c r="F147" i="7"/>
  <c r="G147" i="7"/>
  <c r="L147" i="7"/>
  <c r="M147" i="7"/>
  <c r="T147" i="7"/>
  <c r="AA147" i="7"/>
  <c r="AB147" i="7"/>
  <c r="AE147" i="7"/>
  <c r="AF147" i="7"/>
  <c r="AG147" i="7"/>
  <c r="AI147" i="7"/>
  <c r="A148" i="7"/>
  <c r="B148" i="7"/>
  <c r="C148" i="7"/>
  <c r="F148" i="7"/>
  <c r="G148" i="7"/>
  <c r="L148" i="7"/>
  <c r="M148" i="7"/>
  <c r="T148" i="7"/>
  <c r="AA148" i="7"/>
  <c r="AB148" i="7"/>
  <c r="AE148" i="7"/>
  <c r="AF148" i="7"/>
  <c r="AG148" i="7"/>
  <c r="AI148" i="7"/>
  <c r="A149" i="7"/>
  <c r="B149" i="7"/>
  <c r="C149" i="7"/>
  <c r="F149" i="7"/>
  <c r="G149" i="7"/>
  <c r="L149" i="7"/>
  <c r="M149" i="7"/>
  <c r="T149" i="7"/>
  <c r="AA149" i="7"/>
  <c r="AE149" i="7"/>
  <c r="AF149" i="7"/>
  <c r="AG149" i="7"/>
  <c r="AI149" i="7"/>
  <c r="A150" i="7"/>
  <c r="B150" i="7"/>
  <c r="C150" i="7"/>
  <c r="F150" i="7"/>
  <c r="G150" i="7"/>
  <c r="L150" i="7"/>
  <c r="M150" i="7"/>
  <c r="T150" i="7"/>
  <c r="AA150" i="7"/>
  <c r="AE150" i="7"/>
  <c r="AF150" i="7"/>
  <c r="AG150" i="7"/>
  <c r="AI150" i="7"/>
  <c r="A151" i="7"/>
  <c r="B151" i="7"/>
  <c r="C151" i="7"/>
  <c r="F151" i="7"/>
  <c r="G151" i="7"/>
  <c r="L151" i="7"/>
  <c r="M151" i="7"/>
  <c r="T151" i="7"/>
  <c r="AA151" i="7"/>
  <c r="AE151" i="7"/>
  <c r="AF151" i="7"/>
  <c r="AG151" i="7"/>
  <c r="AI151" i="7"/>
  <c r="A152" i="7"/>
  <c r="B152" i="7"/>
  <c r="C152" i="7"/>
  <c r="F152" i="7"/>
  <c r="G152" i="7"/>
  <c r="L152" i="7"/>
  <c r="M152" i="7"/>
  <c r="T152" i="7"/>
  <c r="AA152" i="7"/>
  <c r="AB152" i="7"/>
  <c r="AE152" i="7"/>
  <c r="AF152" i="7"/>
  <c r="AG152" i="7"/>
  <c r="AI152" i="7"/>
  <c r="A153" i="7"/>
  <c r="B153" i="7"/>
  <c r="C153" i="7"/>
  <c r="F153" i="7"/>
  <c r="G153" i="7"/>
  <c r="L153" i="7"/>
  <c r="M153" i="7"/>
  <c r="AA153" i="7"/>
  <c r="AB153" i="7"/>
  <c r="AE153" i="7"/>
  <c r="AF153" i="7"/>
  <c r="AG153" i="7"/>
  <c r="AI153" i="7"/>
  <c r="A154" i="7"/>
  <c r="B154" i="7"/>
  <c r="C154" i="7"/>
  <c r="F154" i="7"/>
  <c r="G154" i="7"/>
  <c r="L154" i="7"/>
  <c r="M154" i="7"/>
  <c r="T154" i="7"/>
  <c r="AA154" i="7"/>
  <c r="AE154" i="7"/>
  <c r="AF154" i="7"/>
  <c r="AG154" i="7"/>
  <c r="AI154" i="7"/>
  <c r="A155" i="7"/>
  <c r="B155" i="7"/>
  <c r="C155" i="7"/>
  <c r="F155" i="7"/>
  <c r="G155" i="7"/>
  <c r="L155" i="7"/>
  <c r="M155" i="7"/>
  <c r="T155" i="7"/>
  <c r="AA155" i="7"/>
  <c r="AB155" i="7"/>
  <c r="AE155" i="7"/>
  <c r="AF155" i="7"/>
  <c r="AG155" i="7"/>
  <c r="AI155" i="7"/>
  <c r="A156" i="7"/>
  <c r="B156" i="7"/>
  <c r="C156" i="7"/>
  <c r="F156" i="7"/>
  <c r="G156" i="7"/>
  <c r="L156" i="7"/>
  <c r="M156" i="7"/>
  <c r="T156" i="7"/>
  <c r="AA156" i="7"/>
  <c r="AB156" i="7"/>
  <c r="AE156" i="7"/>
  <c r="AF156" i="7"/>
  <c r="AG156" i="7"/>
  <c r="AI156" i="7"/>
  <c r="A157" i="7"/>
  <c r="B157" i="7"/>
  <c r="C157" i="7"/>
  <c r="F157" i="7"/>
  <c r="G157" i="7"/>
  <c r="L157" i="7"/>
  <c r="M157" i="7"/>
  <c r="T157" i="7"/>
  <c r="AA157" i="7"/>
  <c r="AE157" i="7"/>
  <c r="AF157" i="7"/>
  <c r="AG157" i="7"/>
  <c r="AI157" i="7"/>
  <c r="A158" i="7"/>
  <c r="B158" i="7"/>
  <c r="C158" i="7"/>
  <c r="F158" i="7"/>
  <c r="G158" i="7"/>
  <c r="L158" i="7"/>
  <c r="M158" i="7"/>
  <c r="T158" i="7"/>
  <c r="AA158" i="7"/>
  <c r="AE158" i="7"/>
  <c r="AF158" i="7"/>
  <c r="AG158" i="7"/>
  <c r="AI158" i="7"/>
  <c r="A159" i="7"/>
  <c r="B159" i="7"/>
  <c r="C159" i="7"/>
  <c r="F159" i="7"/>
  <c r="G159" i="7"/>
  <c r="L159" i="7"/>
  <c r="M159" i="7"/>
  <c r="T159" i="7"/>
  <c r="AA159" i="7"/>
  <c r="AE159" i="7"/>
  <c r="AF159" i="7"/>
  <c r="AG159" i="7"/>
  <c r="AI159" i="7"/>
  <c r="A160" i="7"/>
  <c r="B160" i="7"/>
  <c r="C160" i="7"/>
  <c r="F160" i="7"/>
  <c r="G160" i="7"/>
  <c r="L160" i="7"/>
  <c r="M160" i="7"/>
  <c r="T160" i="7"/>
  <c r="AA160" i="7"/>
  <c r="AB160" i="7"/>
  <c r="AE160" i="7"/>
  <c r="AF160" i="7"/>
  <c r="AG160" i="7"/>
  <c r="AI160" i="7"/>
  <c r="A161" i="7"/>
  <c r="B161" i="7"/>
  <c r="C161" i="7"/>
  <c r="F161" i="7"/>
  <c r="G161" i="7"/>
  <c r="L161" i="7"/>
  <c r="M161" i="7"/>
  <c r="AA161" i="7"/>
  <c r="AE161" i="7"/>
  <c r="AF161" i="7"/>
  <c r="AG161" i="7"/>
  <c r="AI161" i="7"/>
  <c r="A162" i="7"/>
  <c r="B162" i="7"/>
  <c r="C162" i="7"/>
  <c r="F162" i="7"/>
  <c r="G162" i="7"/>
  <c r="L162" i="7"/>
  <c r="M162" i="7"/>
  <c r="T162" i="7"/>
  <c r="AA162" i="7"/>
  <c r="AE162" i="7"/>
  <c r="AF162" i="7"/>
  <c r="AG162" i="7"/>
  <c r="AI162" i="7"/>
  <c r="A163" i="7"/>
  <c r="B163" i="7"/>
  <c r="C163" i="7"/>
  <c r="F163" i="7"/>
  <c r="G163" i="7"/>
  <c r="L163" i="7"/>
  <c r="M163" i="7"/>
  <c r="T163" i="7"/>
  <c r="AA163" i="7"/>
  <c r="AB163" i="7"/>
  <c r="AE163" i="7"/>
  <c r="AF163" i="7"/>
  <c r="AG163" i="7"/>
  <c r="AI163" i="7"/>
  <c r="A164" i="7"/>
  <c r="B164" i="7"/>
  <c r="C164" i="7"/>
  <c r="F164" i="7"/>
  <c r="G164" i="7"/>
  <c r="L164" i="7"/>
  <c r="M164" i="7"/>
  <c r="T164" i="7"/>
  <c r="AA164" i="7"/>
  <c r="AB164" i="7"/>
  <c r="AE164" i="7"/>
  <c r="AF164" i="7"/>
  <c r="AG164" i="7"/>
  <c r="AI164" i="7"/>
  <c r="A165" i="7"/>
  <c r="B165" i="7"/>
  <c r="C165" i="7"/>
  <c r="F165" i="7"/>
  <c r="G165" i="7"/>
  <c r="L165" i="7"/>
  <c r="M165" i="7"/>
  <c r="T165" i="7"/>
  <c r="AA165" i="7"/>
  <c r="AE165" i="7"/>
  <c r="AF165" i="7"/>
  <c r="AG165" i="7"/>
  <c r="AI165" i="7"/>
  <c r="A166" i="7"/>
  <c r="B166" i="7"/>
  <c r="C166" i="7"/>
  <c r="F166" i="7"/>
  <c r="G166" i="7"/>
  <c r="L166" i="7"/>
  <c r="M166" i="7"/>
  <c r="T166" i="7"/>
  <c r="AA166" i="7"/>
  <c r="AE166" i="7"/>
  <c r="AF166" i="7"/>
  <c r="AG166" i="7"/>
  <c r="AI166" i="7"/>
  <c r="A167" i="7"/>
  <c r="B167" i="7"/>
  <c r="C167" i="7"/>
  <c r="F167" i="7"/>
  <c r="G167" i="7"/>
  <c r="L167" i="7"/>
  <c r="M167" i="7"/>
  <c r="T167" i="7"/>
  <c r="AA167" i="7"/>
  <c r="AE167" i="7"/>
  <c r="AF167" i="7"/>
  <c r="AG167" i="7"/>
  <c r="AI167" i="7"/>
  <c r="A168" i="7"/>
  <c r="B168" i="7"/>
  <c r="C168" i="7"/>
  <c r="F168" i="7"/>
  <c r="G168" i="7"/>
  <c r="L168" i="7"/>
  <c r="M168" i="7"/>
  <c r="T168" i="7"/>
  <c r="AA168" i="7"/>
  <c r="AB168" i="7"/>
  <c r="AE168" i="7"/>
  <c r="AF168" i="7"/>
  <c r="AG168" i="7"/>
  <c r="AI168" i="7"/>
  <c r="A169" i="7"/>
  <c r="B169" i="7"/>
  <c r="C169" i="7"/>
  <c r="F169" i="7"/>
  <c r="G169" i="7"/>
  <c r="L169" i="7"/>
  <c r="M169" i="7"/>
  <c r="AA169" i="7"/>
  <c r="AB169" i="7"/>
  <c r="AE169" i="7"/>
  <c r="AF169" i="7"/>
  <c r="AG169" i="7"/>
  <c r="AI169" i="7"/>
  <c r="A170" i="7"/>
  <c r="B170" i="7"/>
  <c r="C170" i="7"/>
  <c r="F170" i="7"/>
  <c r="G170" i="7"/>
  <c r="L170" i="7"/>
  <c r="M170" i="7"/>
  <c r="T170" i="7"/>
  <c r="AA170" i="7"/>
  <c r="AE170" i="7"/>
  <c r="AF170" i="7"/>
  <c r="AG170" i="7"/>
  <c r="AI170" i="7"/>
  <c r="A171" i="7"/>
  <c r="B171" i="7"/>
  <c r="C171" i="7"/>
  <c r="F171" i="7"/>
  <c r="G171" i="7"/>
  <c r="L171" i="7"/>
  <c r="M171" i="7"/>
  <c r="T171" i="7"/>
  <c r="AA171" i="7"/>
  <c r="AB171" i="7"/>
  <c r="AE171" i="7"/>
  <c r="AF171" i="7"/>
  <c r="AG171" i="7"/>
  <c r="AI171" i="7"/>
  <c r="A172" i="7"/>
  <c r="B172" i="7"/>
  <c r="C172" i="7"/>
  <c r="F172" i="7"/>
  <c r="G172" i="7"/>
  <c r="L172" i="7"/>
  <c r="M172" i="7"/>
  <c r="T172" i="7"/>
  <c r="AA172" i="7"/>
  <c r="AB172" i="7"/>
  <c r="AE172" i="7"/>
  <c r="AF172" i="7"/>
  <c r="AG172" i="7"/>
  <c r="AI172" i="7"/>
  <c r="A173" i="7"/>
  <c r="B173" i="7"/>
  <c r="C173" i="7"/>
  <c r="F173" i="7"/>
  <c r="G173" i="7"/>
  <c r="L173" i="7"/>
  <c r="M173" i="7"/>
  <c r="T173" i="7"/>
  <c r="AA173" i="7"/>
  <c r="AE173" i="7"/>
  <c r="AF173" i="7"/>
  <c r="AG173" i="7"/>
  <c r="AI173" i="7"/>
  <c r="A174" i="7"/>
  <c r="B174" i="7"/>
  <c r="C174" i="7"/>
  <c r="F174" i="7"/>
  <c r="G174" i="7"/>
  <c r="L174" i="7"/>
  <c r="M174" i="7"/>
  <c r="T174" i="7"/>
  <c r="AA174" i="7"/>
  <c r="AE174" i="7"/>
  <c r="AF174" i="7"/>
  <c r="AG174" i="7"/>
  <c r="AI174" i="7"/>
  <c r="A175" i="7"/>
  <c r="B175" i="7"/>
  <c r="C175" i="7"/>
  <c r="F175" i="7"/>
  <c r="G175" i="7"/>
  <c r="L175" i="7"/>
  <c r="M175" i="7"/>
  <c r="T175" i="7"/>
  <c r="AA175" i="7"/>
  <c r="AE175" i="7"/>
  <c r="AF175" i="7"/>
  <c r="AG175" i="7"/>
  <c r="AI175" i="7"/>
  <c r="A176" i="7"/>
  <c r="B176" i="7"/>
  <c r="C176" i="7"/>
  <c r="F176" i="7"/>
  <c r="G176" i="7"/>
  <c r="L176" i="7"/>
  <c r="M176" i="7"/>
  <c r="T176" i="7"/>
  <c r="AA176" i="7"/>
  <c r="AB176" i="7"/>
  <c r="AE176" i="7"/>
  <c r="AF176" i="7"/>
  <c r="AG176" i="7"/>
  <c r="AI176" i="7"/>
  <c r="A177" i="7"/>
  <c r="B177" i="7"/>
  <c r="C177" i="7"/>
  <c r="F177" i="7"/>
  <c r="G177" i="7"/>
  <c r="L177" i="7"/>
  <c r="M177" i="7"/>
  <c r="AA177" i="7"/>
  <c r="AE177" i="7"/>
  <c r="AF177" i="7"/>
  <c r="AG177" i="7"/>
  <c r="AI177" i="7"/>
  <c r="A178" i="7"/>
  <c r="B178" i="7"/>
  <c r="C178" i="7"/>
  <c r="F178" i="7"/>
  <c r="G178" i="7"/>
  <c r="L178" i="7"/>
  <c r="M178" i="7"/>
  <c r="T178" i="7"/>
  <c r="AA178" i="7"/>
  <c r="AE178" i="7"/>
  <c r="AF178" i="7"/>
  <c r="AG178" i="7"/>
  <c r="AI178" i="7"/>
  <c r="A179" i="7"/>
  <c r="B179" i="7"/>
  <c r="C179" i="7"/>
  <c r="F179" i="7"/>
  <c r="G179" i="7"/>
  <c r="L179" i="7"/>
  <c r="M179" i="7"/>
  <c r="T179" i="7"/>
  <c r="AA179" i="7"/>
  <c r="AB179" i="7"/>
  <c r="AE179" i="7"/>
  <c r="AF179" i="7"/>
  <c r="AG179" i="7"/>
  <c r="AI179" i="7"/>
  <c r="A180" i="7"/>
  <c r="B180" i="7"/>
  <c r="C180" i="7"/>
  <c r="F180" i="7"/>
  <c r="G180" i="7"/>
  <c r="L180" i="7"/>
  <c r="M180" i="7"/>
  <c r="T180" i="7"/>
  <c r="AA180" i="7"/>
  <c r="AB180" i="7"/>
  <c r="AE180" i="7"/>
  <c r="AF180" i="7"/>
  <c r="AG180" i="7"/>
  <c r="AI180" i="7"/>
  <c r="A181" i="7"/>
  <c r="B181" i="7"/>
  <c r="C181" i="7"/>
  <c r="F181" i="7"/>
  <c r="G181" i="7"/>
  <c r="L181" i="7"/>
  <c r="M181" i="7"/>
  <c r="T181" i="7"/>
  <c r="AA181" i="7"/>
  <c r="AE181" i="7"/>
  <c r="AF181" i="7"/>
  <c r="AG181" i="7"/>
  <c r="AI181" i="7"/>
  <c r="A182" i="7"/>
  <c r="B182" i="7"/>
  <c r="C182" i="7"/>
  <c r="F182" i="7"/>
  <c r="G182" i="7"/>
  <c r="L182" i="7"/>
  <c r="M182" i="7"/>
  <c r="T182" i="7"/>
  <c r="AA182" i="7"/>
  <c r="AE182" i="7"/>
  <c r="AF182" i="7"/>
  <c r="AG182" i="7"/>
  <c r="AI182" i="7"/>
  <c r="A183" i="7"/>
  <c r="B183" i="7"/>
  <c r="C183" i="7"/>
  <c r="F183" i="7"/>
  <c r="G183" i="7"/>
  <c r="L183" i="7"/>
  <c r="M183" i="7"/>
  <c r="T183" i="7"/>
  <c r="AA183" i="7"/>
  <c r="AE183" i="7"/>
  <c r="AF183" i="7"/>
  <c r="AG183" i="7"/>
  <c r="AI183" i="7"/>
  <c r="A184" i="7"/>
  <c r="B184" i="7"/>
  <c r="C184" i="7"/>
  <c r="F184" i="7"/>
  <c r="G184" i="7"/>
  <c r="L184" i="7"/>
  <c r="M184" i="7"/>
  <c r="T184" i="7"/>
  <c r="AA184" i="7"/>
  <c r="AB184" i="7"/>
  <c r="AE184" i="7"/>
  <c r="AF184" i="7"/>
  <c r="AG184" i="7"/>
  <c r="AI184" i="7"/>
  <c r="A185" i="7"/>
  <c r="B185" i="7"/>
  <c r="C185" i="7"/>
  <c r="F185" i="7"/>
  <c r="G185" i="7"/>
  <c r="L185" i="7"/>
  <c r="M185" i="7"/>
  <c r="AA185" i="7"/>
  <c r="AB185" i="7"/>
  <c r="AE185" i="7"/>
  <c r="AF185" i="7"/>
  <c r="AG185" i="7"/>
  <c r="AI185" i="7"/>
  <c r="A186" i="7"/>
  <c r="B186" i="7"/>
  <c r="C186" i="7"/>
  <c r="F186" i="7"/>
  <c r="G186" i="7"/>
  <c r="L186" i="7"/>
  <c r="M186" i="7"/>
  <c r="T186" i="7"/>
  <c r="AA186" i="7"/>
  <c r="AE186" i="7"/>
  <c r="AF186" i="7"/>
  <c r="AG186" i="7"/>
  <c r="AI186" i="7"/>
  <c r="A187" i="7"/>
  <c r="B187" i="7"/>
  <c r="C187" i="7"/>
  <c r="F187" i="7"/>
  <c r="G187" i="7"/>
  <c r="L187" i="7"/>
  <c r="M187" i="7"/>
  <c r="T187" i="7"/>
  <c r="AA187" i="7"/>
  <c r="AB187" i="7"/>
  <c r="AE187" i="7"/>
  <c r="AF187" i="7"/>
  <c r="AG187" i="7"/>
  <c r="AI187" i="7"/>
  <c r="A188" i="7"/>
  <c r="B188" i="7"/>
  <c r="C188" i="7"/>
  <c r="F188" i="7"/>
  <c r="G188" i="7"/>
  <c r="L188" i="7"/>
  <c r="M188" i="7"/>
  <c r="T188" i="7"/>
  <c r="AA188" i="7"/>
  <c r="AB188" i="7"/>
  <c r="AE188" i="7"/>
  <c r="AF188" i="7"/>
  <c r="AG188" i="7"/>
  <c r="AI188" i="7"/>
  <c r="A189" i="7"/>
  <c r="B189" i="7"/>
  <c r="C189" i="7"/>
  <c r="F189" i="7"/>
  <c r="G189" i="7"/>
  <c r="L189" i="7"/>
  <c r="M189" i="7"/>
  <c r="T189" i="7"/>
  <c r="AA189" i="7"/>
  <c r="AE189" i="7"/>
  <c r="AF189" i="7"/>
  <c r="AG189" i="7"/>
  <c r="AI189" i="7"/>
  <c r="A190" i="7"/>
  <c r="B190" i="7"/>
  <c r="C190" i="7"/>
  <c r="F190" i="7"/>
  <c r="G190" i="7"/>
  <c r="L190" i="7"/>
  <c r="M190" i="7"/>
  <c r="T190" i="7"/>
  <c r="AA190" i="7"/>
  <c r="AE190" i="7"/>
  <c r="AF190" i="7"/>
  <c r="AG190" i="7"/>
  <c r="AI190" i="7"/>
  <c r="A191" i="7"/>
  <c r="B191" i="7"/>
  <c r="C191" i="7"/>
  <c r="F191" i="7"/>
  <c r="G191" i="7"/>
  <c r="L191" i="7"/>
  <c r="M191" i="7"/>
  <c r="T191" i="7"/>
  <c r="AA191" i="7"/>
  <c r="AE191" i="7"/>
  <c r="AF191" i="7"/>
  <c r="AG191" i="7"/>
  <c r="AI191" i="7"/>
  <c r="A192" i="7"/>
  <c r="B192" i="7"/>
  <c r="C192" i="7"/>
  <c r="F192" i="7"/>
  <c r="G192" i="7"/>
  <c r="L192" i="7"/>
  <c r="M192" i="7"/>
  <c r="T192" i="7"/>
  <c r="AA192" i="7"/>
  <c r="AB192" i="7"/>
  <c r="AE192" i="7"/>
  <c r="AF192" i="7"/>
  <c r="AG192" i="7"/>
  <c r="AI192" i="7"/>
  <c r="A193" i="7"/>
  <c r="B193" i="7"/>
  <c r="C193" i="7"/>
  <c r="F193" i="7"/>
  <c r="G193" i="7"/>
  <c r="L193" i="7"/>
  <c r="M193" i="7"/>
  <c r="AA193" i="7"/>
  <c r="AE193" i="7"/>
  <c r="AF193" i="7"/>
  <c r="AG193" i="7"/>
  <c r="AI193" i="7"/>
  <c r="A194" i="7"/>
  <c r="B194" i="7"/>
  <c r="C194" i="7"/>
  <c r="F194" i="7"/>
  <c r="G194" i="7"/>
  <c r="L194" i="7"/>
  <c r="M194" i="7"/>
  <c r="T194" i="7"/>
  <c r="AA194" i="7"/>
  <c r="AE194" i="7"/>
  <c r="AF194" i="7"/>
  <c r="AG194" i="7"/>
  <c r="AI194" i="7"/>
  <c r="A195" i="7"/>
  <c r="B195" i="7"/>
  <c r="C195" i="7"/>
  <c r="F195" i="7"/>
  <c r="G195" i="7"/>
  <c r="L195" i="7"/>
  <c r="M195" i="7"/>
  <c r="T195" i="7"/>
  <c r="AA195" i="7"/>
  <c r="AB195" i="7"/>
  <c r="AE195" i="7"/>
  <c r="AF195" i="7"/>
  <c r="AG195" i="7"/>
  <c r="AI195" i="7"/>
  <c r="A196" i="7"/>
  <c r="B196" i="7"/>
  <c r="C196" i="7"/>
  <c r="F196" i="7"/>
  <c r="G196" i="7"/>
  <c r="L196" i="7"/>
  <c r="M196" i="7"/>
  <c r="T196" i="7"/>
  <c r="AA196" i="7"/>
  <c r="AB196" i="7"/>
  <c r="AE196" i="7"/>
  <c r="AF196" i="7"/>
  <c r="AG196" i="7"/>
  <c r="AI196" i="7"/>
  <c r="A197" i="7"/>
  <c r="B197" i="7"/>
  <c r="C197" i="7"/>
  <c r="F197" i="7"/>
  <c r="G197" i="7"/>
  <c r="L197" i="7"/>
  <c r="M197" i="7"/>
  <c r="T197" i="7"/>
  <c r="AA197" i="7"/>
  <c r="AE197" i="7"/>
  <c r="AF197" i="7"/>
  <c r="AG197" i="7"/>
  <c r="AI197" i="7"/>
  <c r="A198" i="7"/>
  <c r="B198" i="7"/>
  <c r="C198" i="7"/>
  <c r="F198" i="7"/>
  <c r="G198" i="7"/>
  <c r="L198" i="7"/>
  <c r="M198" i="7"/>
  <c r="T198" i="7"/>
  <c r="AA198" i="7"/>
  <c r="AE198" i="7"/>
  <c r="AF198" i="7"/>
  <c r="AG198" i="7"/>
  <c r="AI198" i="7"/>
  <c r="A199" i="7"/>
  <c r="B199" i="7"/>
  <c r="C199" i="7"/>
  <c r="F199" i="7"/>
  <c r="G199" i="7"/>
  <c r="L199" i="7"/>
  <c r="M199" i="7"/>
  <c r="T199" i="7"/>
  <c r="AA199" i="7"/>
  <c r="AE199" i="7"/>
  <c r="AF199" i="7"/>
  <c r="AG199" i="7"/>
  <c r="AI199" i="7"/>
  <c r="A200" i="7"/>
  <c r="B200" i="7"/>
  <c r="C200" i="7"/>
  <c r="F200" i="7"/>
  <c r="G200" i="7"/>
  <c r="L200" i="7"/>
  <c r="M200" i="7"/>
  <c r="T200" i="7"/>
  <c r="AA200" i="7"/>
  <c r="AB200" i="7"/>
  <c r="AE200" i="7"/>
  <c r="AF200" i="7"/>
  <c r="AG200" i="7"/>
  <c r="AI200" i="7"/>
  <c r="A201" i="7"/>
  <c r="B201" i="7"/>
  <c r="C201" i="7"/>
  <c r="F201" i="7"/>
  <c r="G201" i="7"/>
  <c r="L201" i="7"/>
  <c r="M201" i="7"/>
  <c r="AA201" i="7"/>
  <c r="AB201" i="7"/>
  <c r="AE201" i="7"/>
  <c r="AF201" i="7"/>
  <c r="AG201" i="7"/>
  <c r="AI201" i="7"/>
  <c r="A202" i="7"/>
  <c r="B202" i="7"/>
  <c r="C202" i="7"/>
  <c r="F202" i="7"/>
  <c r="G202" i="7"/>
  <c r="L202" i="7"/>
  <c r="M202" i="7"/>
  <c r="T202" i="7"/>
  <c r="AA202" i="7"/>
  <c r="AE202" i="7"/>
  <c r="AF202" i="7"/>
  <c r="AG202" i="7"/>
  <c r="AI202" i="7"/>
  <c r="A203" i="7"/>
  <c r="B203" i="7"/>
  <c r="C203" i="7"/>
  <c r="F203" i="7"/>
  <c r="G203" i="7"/>
  <c r="L203" i="7"/>
  <c r="M203" i="7"/>
  <c r="T203" i="7"/>
  <c r="AA203" i="7"/>
  <c r="AB203" i="7"/>
  <c r="AE203" i="7"/>
  <c r="AF203" i="7"/>
  <c r="AG203" i="7"/>
  <c r="AI203" i="7"/>
  <c r="A204" i="7"/>
  <c r="B204" i="7"/>
  <c r="C204" i="7"/>
  <c r="F204" i="7"/>
  <c r="G204" i="7"/>
  <c r="L204" i="7"/>
  <c r="M204" i="7"/>
  <c r="T204" i="7"/>
  <c r="AA204" i="7"/>
  <c r="AB204" i="7"/>
  <c r="AE204" i="7"/>
  <c r="AF204" i="7"/>
  <c r="AG204" i="7"/>
  <c r="AI204" i="7"/>
  <c r="A205" i="7"/>
  <c r="B205" i="7"/>
  <c r="C205" i="7"/>
  <c r="F205" i="7"/>
  <c r="G205" i="7"/>
  <c r="L205" i="7"/>
  <c r="M205" i="7"/>
  <c r="T205" i="7"/>
  <c r="AA205" i="7"/>
  <c r="AE205" i="7"/>
  <c r="AF205" i="7"/>
  <c r="AG205" i="7"/>
  <c r="AI205" i="7"/>
  <c r="A206" i="7"/>
  <c r="B206" i="7"/>
  <c r="C206" i="7"/>
  <c r="F206" i="7"/>
  <c r="G206" i="7"/>
  <c r="L206" i="7"/>
  <c r="M206" i="7"/>
  <c r="T206" i="7"/>
  <c r="AA206" i="7"/>
  <c r="AE206" i="7"/>
  <c r="AF206" i="7"/>
  <c r="AG206" i="7"/>
  <c r="AI206" i="7"/>
  <c r="A207" i="7"/>
  <c r="B207" i="7"/>
  <c r="C207" i="7"/>
  <c r="F207" i="7"/>
  <c r="G207" i="7"/>
  <c r="L207" i="7"/>
  <c r="M207" i="7"/>
  <c r="T207" i="7"/>
  <c r="AA207" i="7"/>
  <c r="AE207" i="7"/>
  <c r="AF207" i="7"/>
  <c r="AG207" i="7"/>
  <c r="AI207" i="7"/>
  <c r="A208" i="7"/>
  <c r="B208" i="7"/>
  <c r="C208" i="7"/>
  <c r="F208" i="7"/>
  <c r="G208" i="7"/>
  <c r="L208" i="7"/>
  <c r="M208" i="7"/>
  <c r="T208" i="7"/>
  <c r="AA208" i="7"/>
  <c r="AB208" i="7"/>
  <c r="AE208" i="7"/>
  <c r="AF208" i="7"/>
  <c r="AG208" i="7"/>
  <c r="AI208" i="7"/>
  <c r="A209" i="7"/>
  <c r="B209" i="7"/>
  <c r="C209" i="7"/>
  <c r="F209" i="7"/>
  <c r="G209" i="7"/>
  <c r="L209" i="7"/>
  <c r="M209" i="7"/>
  <c r="AA209" i="7"/>
  <c r="AE209" i="7"/>
  <c r="AF209" i="7"/>
  <c r="AG209" i="7"/>
  <c r="AI209" i="7"/>
  <c r="A210" i="7"/>
  <c r="B210" i="7"/>
  <c r="C210" i="7"/>
  <c r="F210" i="7"/>
  <c r="G210" i="7"/>
  <c r="L210" i="7"/>
  <c r="M210" i="7"/>
  <c r="T210" i="7"/>
  <c r="AA210" i="7"/>
  <c r="AE210" i="7"/>
  <c r="AF210" i="7"/>
  <c r="AG210" i="7"/>
  <c r="AI210" i="7"/>
  <c r="A211" i="7"/>
  <c r="B211" i="7"/>
  <c r="C211" i="7"/>
  <c r="F211" i="7"/>
  <c r="G211" i="7"/>
  <c r="L211" i="7"/>
  <c r="M211" i="7"/>
  <c r="T211" i="7"/>
  <c r="AA211" i="7"/>
  <c r="AB211" i="7"/>
  <c r="AE211" i="7"/>
  <c r="AF211" i="7"/>
  <c r="AG211" i="7"/>
  <c r="AI211" i="7"/>
  <c r="A212" i="7"/>
  <c r="B212" i="7"/>
  <c r="C212" i="7"/>
  <c r="F212" i="7"/>
  <c r="G212" i="7"/>
  <c r="L212" i="7"/>
  <c r="M212" i="7"/>
  <c r="T212" i="7"/>
  <c r="AA212" i="7"/>
  <c r="AB212" i="7"/>
  <c r="AE212" i="7"/>
  <c r="AF212" i="7"/>
  <c r="AG212" i="7"/>
  <c r="AI212" i="7"/>
  <c r="A213" i="7"/>
  <c r="B213" i="7"/>
  <c r="C213" i="7"/>
  <c r="F213" i="7"/>
  <c r="G213" i="7"/>
  <c r="L213" i="7"/>
  <c r="M213" i="7"/>
  <c r="T213" i="7"/>
  <c r="AA213" i="7"/>
  <c r="AE213" i="7"/>
  <c r="AF213" i="7"/>
  <c r="AG213" i="7"/>
  <c r="AI213" i="7"/>
  <c r="A214" i="7"/>
  <c r="B214" i="7"/>
  <c r="C214" i="7"/>
  <c r="F214" i="7"/>
  <c r="G214" i="7"/>
  <c r="L214" i="7"/>
  <c r="M214" i="7"/>
  <c r="T214" i="7"/>
  <c r="AA214" i="7"/>
  <c r="AE214" i="7"/>
  <c r="AF214" i="7"/>
  <c r="AG214" i="7"/>
  <c r="AI214" i="7"/>
  <c r="A215" i="7"/>
  <c r="B215" i="7"/>
  <c r="C215" i="7"/>
  <c r="F215" i="7"/>
  <c r="G215" i="7"/>
  <c r="L215" i="7"/>
  <c r="M215" i="7"/>
  <c r="T215" i="7"/>
  <c r="AA215" i="7"/>
  <c r="AE215" i="7"/>
  <c r="AF215" i="7"/>
  <c r="AG215" i="7"/>
  <c r="AI215" i="7"/>
  <c r="A216" i="7"/>
  <c r="B216" i="7"/>
  <c r="C216" i="7"/>
  <c r="F216" i="7"/>
  <c r="G216" i="7"/>
  <c r="L216" i="7"/>
  <c r="M216" i="7"/>
  <c r="T216" i="7"/>
  <c r="AA216" i="7"/>
  <c r="AB216" i="7"/>
  <c r="AE216" i="7"/>
  <c r="AF216" i="7"/>
  <c r="AG216" i="7"/>
  <c r="AI216" i="7"/>
  <c r="A217" i="7"/>
  <c r="B217" i="7"/>
  <c r="C217" i="7"/>
  <c r="F217" i="7"/>
  <c r="G217" i="7"/>
  <c r="L217" i="7"/>
  <c r="M217" i="7"/>
  <c r="AA217" i="7"/>
  <c r="AB217" i="7"/>
  <c r="AE217" i="7"/>
  <c r="AF217" i="7"/>
  <c r="AG217" i="7"/>
  <c r="AI217" i="7"/>
  <c r="A218" i="7"/>
  <c r="B218" i="7"/>
  <c r="C218" i="7"/>
  <c r="F218" i="7"/>
  <c r="G218" i="7"/>
  <c r="L218" i="7"/>
  <c r="M218" i="7"/>
  <c r="T218" i="7"/>
  <c r="AA218" i="7"/>
  <c r="AE218" i="7"/>
  <c r="AF218" i="7"/>
  <c r="AG218" i="7"/>
  <c r="AI218" i="7"/>
  <c r="A219" i="7"/>
  <c r="B219" i="7"/>
  <c r="C219" i="7"/>
  <c r="F219" i="7"/>
  <c r="G219" i="7"/>
  <c r="L219" i="7"/>
  <c r="M219" i="7"/>
  <c r="T219" i="7"/>
  <c r="AA219" i="7"/>
  <c r="AB219" i="7"/>
  <c r="AE219" i="7"/>
  <c r="AF219" i="7"/>
  <c r="AG219" i="7"/>
  <c r="AI219" i="7"/>
  <c r="A220" i="7"/>
  <c r="B220" i="7"/>
  <c r="C220" i="7"/>
  <c r="F220" i="7"/>
  <c r="G220" i="7"/>
  <c r="L220" i="7"/>
  <c r="M220" i="7"/>
  <c r="T220" i="7"/>
  <c r="AA220" i="7"/>
  <c r="AB220" i="7"/>
  <c r="AE220" i="7"/>
  <c r="AF220" i="7"/>
  <c r="AG220" i="7"/>
  <c r="AI220" i="7"/>
  <c r="A221" i="7"/>
  <c r="B221" i="7"/>
  <c r="C221" i="7"/>
  <c r="F221" i="7"/>
  <c r="G221" i="7"/>
  <c r="L221" i="7"/>
  <c r="M221" i="7"/>
  <c r="T221" i="7"/>
  <c r="AA221" i="7"/>
  <c r="AE221" i="7"/>
  <c r="AF221" i="7"/>
  <c r="AG221" i="7"/>
  <c r="AI221" i="7"/>
  <c r="A222" i="7"/>
  <c r="B222" i="7"/>
  <c r="C222" i="7"/>
  <c r="F222" i="7"/>
  <c r="G222" i="7"/>
  <c r="L222" i="7"/>
  <c r="M222" i="7"/>
  <c r="T222" i="7"/>
  <c r="AA222" i="7"/>
  <c r="AE222" i="7"/>
  <c r="AF222" i="7"/>
  <c r="AG222" i="7"/>
  <c r="AI222" i="7"/>
  <c r="A223" i="7"/>
  <c r="B223" i="7"/>
  <c r="C223" i="7"/>
  <c r="F223" i="7"/>
  <c r="G223" i="7"/>
  <c r="L223" i="7"/>
  <c r="M223" i="7"/>
  <c r="T223" i="7"/>
  <c r="AA223" i="7"/>
  <c r="AE223" i="7"/>
  <c r="AF223" i="7"/>
  <c r="AG223" i="7"/>
  <c r="AI223" i="7"/>
  <c r="A224" i="7"/>
  <c r="B224" i="7"/>
  <c r="C224" i="7"/>
  <c r="F224" i="7"/>
  <c r="G224" i="7"/>
  <c r="L224" i="7"/>
  <c r="M224" i="7"/>
  <c r="T224" i="7"/>
  <c r="AA224" i="7"/>
  <c r="AB224" i="7"/>
  <c r="AE224" i="7"/>
  <c r="AF224" i="7"/>
  <c r="AG224" i="7"/>
  <c r="AI224" i="7"/>
  <c r="A225" i="7"/>
  <c r="B225" i="7"/>
  <c r="C225" i="7"/>
  <c r="F225" i="7"/>
  <c r="G225" i="7"/>
  <c r="L225" i="7"/>
  <c r="M225" i="7"/>
  <c r="AA225" i="7"/>
  <c r="AE225" i="7"/>
  <c r="AF225" i="7"/>
  <c r="AG225" i="7"/>
  <c r="AI225" i="7"/>
  <c r="A226" i="7"/>
  <c r="B226" i="7"/>
  <c r="C226" i="7"/>
  <c r="F226" i="7"/>
  <c r="G226" i="7"/>
  <c r="L226" i="7"/>
  <c r="M226" i="7"/>
  <c r="T226" i="7"/>
  <c r="AA226" i="7"/>
  <c r="AE226" i="7"/>
  <c r="AF226" i="7"/>
  <c r="AG226" i="7"/>
  <c r="AI226" i="7"/>
  <c r="A227" i="7"/>
  <c r="B227" i="7"/>
  <c r="C227" i="7"/>
  <c r="F227" i="7"/>
  <c r="G227" i="7"/>
  <c r="L227" i="7"/>
  <c r="M227" i="7"/>
  <c r="T227" i="7"/>
  <c r="AA227" i="7"/>
  <c r="AB227" i="7"/>
  <c r="AE227" i="7"/>
  <c r="AF227" i="7"/>
  <c r="AG227" i="7"/>
  <c r="AI227" i="7"/>
  <c r="A228" i="7"/>
  <c r="B228" i="7"/>
  <c r="C228" i="7"/>
  <c r="F228" i="7"/>
  <c r="G228" i="7"/>
  <c r="L228" i="7"/>
  <c r="M228" i="7"/>
  <c r="T228" i="7"/>
  <c r="AA228" i="7"/>
  <c r="AB228" i="7"/>
  <c r="AE228" i="7"/>
  <c r="AF228" i="7"/>
  <c r="AG228" i="7"/>
  <c r="AI228" i="7"/>
  <c r="A229" i="7"/>
  <c r="B229" i="7"/>
  <c r="C229" i="7"/>
  <c r="F229" i="7"/>
  <c r="G229" i="7"/>
  <c r="L229" i="7"/>
  <c r="M229" i="7"/>
  <c r="T229" i="7"/>
  <c r="AA229" i="7"/>
  <c r="AE229" i="7"/>
  <c r="AF229" i="7"/>
  <c r="AG229" i="7"/>
  <c r="AI229" i="7"/>
  <c r="A230" i="7"/>
  <c r="B230" i="7"/>
  <c r="C230" i="7"/>
  <c r="F230" i="7"/>
  <c r="G230" i="7"/>
  <c r="L230" i="7"/>
  <c r="M230" i="7"/>
  <c r="T230" i="7"/>
  <c r="AA230" i="7"/>
  <c r="AE230" i="7"/>
  <c r="AF230" i="7"/>
  <c r="AG230" i="7"/>
  <c r="AI230" i="7"/>
  <c r="A231" i="7"/>
  <c r="B231" i="7"/>
  <c r="C231" i="7"/>
  <c r="F231" i="7"/>
  <c r="G231" i="7"/>
  <c r="L231" i="7"/>
  <c r="M231" i="7"/>
  <c r="T231" i="7"/>
  <c r="AA231" i="7"/>
  <c r="AE231" i="7"/>
  <c r="AF231" i="7"/>
  <c r="AG231" i="7"/>
  <c r="AI231" i="7"/>
  <c r="A232" i="7"/>
  <c r="B232" i="7"/>
  <c r="C232" i="7"/>
  <c r="F232" i="7"/>
  <c r="G232" i="7"/>
  <c r="L232" i="7"/>
  <c r="M232" i="7"/>
  <c r="T232" i="7"/>
  <c r="AA232" i="7"/>
  <c r="AB232" i="7"/>
  <c r="AE232" i="7"/>
  <c r="AF232" i="7"/>
  <c r="AG232" i="7"/>
  <c r="AI232" i="7"/>
  <c r="A233" i="7"/>
  <c r="B233" i="7"/>
  <c r="C233" i="7"/>
  <c r="F233" i="7"/>
  <c r="G233" i="7"/>
  <c r="L233" i="7"/>
  <c r="M233" i="7"/>
  <c r="AA233" i="7"/>
  <c r="AB233" i="7"/>
  <c r="AE233" i="7"/>
  <c r="AF233" i="7"/>
  <c r="AG233" i="7"/>
  <c r="AI233" i="7"/>
  <c r="A234" i="7"/>
  <c r="B234" i="7"/>
  <c r="C234" i="7"/>
  <c r="F234" i="7"/>
  <c r="G234" i="7"/>
  <c r="L234" i="7"/>
  <c r="M234" i="7"/>
  <c r="T234" i="7"/>
  <c r="AA234" i="7"/>
  <c r="AE234" i="7"/>
  <c r="AF234" i="7"/>
  <c r="AG234" i="7"/>
  <c r="AI234" i="7"/>
  <c r="A235" i="7"/>
  <c r="B235" i="7"/>
  <c r="C235" i="7"/>
  <c r="F235" i="7"/>
  <c r="G235" i="7"/>
  <c r="L235" i="7"/>
  <c r="M235" i="7"/>
  <c r="T235" i="7"/>
  <c r="AA235" i="7"/>
  <c r="AB235" i="7"/>
  <c r="AE235" i="7"/>
  <c r="AF235" i="7"/>
  <c r="AG235" i="7"/>
  <c r="AI235" i="7"/>
  <c r="A236" i="7"/>
  <c r="B236" i="7"/>
  <c r="C236" i="7"/>
  <c r="F236" i="7"/>
  <c r="G236" i="7"/>
  <c r="L236" i="7"/>
  <c r="M236" i="7"/>
  <c r="T236" i="7"/>
  <c r="AA236" i="7"/>
  <c r="AB236" i="7"/>
  <c r="AE236" i="7"/>
  <c r="AF236" i="7"/>
  <c r="AG236" i="7"/>
  <c r="AI236" i="7"/>
  <c r="A237" i="7"/>
  <c r="B237" i="7"/>
  <c r="C237" i="7"/>
  <c r="F237" i="7"/>
  <c r="G237" i="7"/>
  <c r="L237" i="7"/>
  <c r="M237" i="7"/>
  <c r="T237" i="7"/>
  <c r="AA237" i="7"/>
  <c r="AE237" i="7"/>
  <c r="AF237" i="7"/>
  <c r="AG237" i="7"/>
  <c r="AI237" i="7"/>
  <c r="A238" i="7"/>
  <c r="B238" i="7"/>
  <c r="C238" i="7"/>
  <c r="F238" i="7"/>
  <c r="G238" i="7"/>
  <c r="L238" i="7"/>
  <c r="M238" i="7"/>
  <c r="T238" i="7"/>
  <c r="AA238" i="7"/>
  <c r="AE238" i="7"/>
  <c r="AF238" i="7"/>
  <c r="AG238" i="7"/>
  <c r="AI238" i="7"/>
  <c r="A239" i="7"/>
  <c r="B239" i="7"/>
  <c r="C239" i="7"/>
  <c r="F239" i="7"/>
  <c r="G239" i="7"/>
  <c r="L239" i="7"/>
  <c r="M239" i="7"/>
  <c r="T239" i="7"/>
  <c r="AA239" i="7"/>
  <c r="AE239" i="7"/>
  <c r="AF239" i="7"/>
  <c r="AG239" i="7"/>
  <c r="AI239" i="7"/>
  <c r="A240" i="7"/>
  <c r="B240" i="7"/>
  <c r="C240" i="7"/>
  <c r="F240" i="7"/>
  <c r="G240" i="7"/>
  <c r="L240" i="7"/>
  <c r="M240" i="7"/>
  <c r="T240" i="7"/>
  <c r="AA240" i="7"/>
  <c r="AB240" i="7"/>
  <c r="AE240" i="7"/>
  <c r="AF240" i="7"/>
  <c r="AG240" i="7"/>
  <c r="AI240" i="7"/>
  <c r="A241" i="7"/>
  <c r="B241" i="7"/>
  <c r="C241" i="7"/>
  <c r="F241" i="7"/>
  <c r="G241" i="7"/>
  <c r="L241" i="7"/>
  <c r="M241" i="7"/>
  <c r="T241" i="7"/>
  <c r="AA241" i="7"/>
  <c r="AE241" i="7"/>
  <c r="AF241" i="7"/>
  <c r="AG241" i="7"/>
  <c r="AI241" i="7"/>
  <c r="A242" i="7"/>
  <c r="B242" i="7"/>
  <c r="C242" i="7"/>
  <c r="F242" i="7"/>
  <c r="G242" i="7"/>
  <c r="L242" i="7"/>
  <c r="M242" i="7"/>
  <c r="T242" i="7"/>
  <c r="AA242" i="7"/>
  <c r="AE242" i="7"/>
  <c r="AF242" i="7"/>
  <c r="AG242" i="7"/>
  <c r="AI242" i="7"/>
  <c r="A243" i="7"/>
  <c r="B243" i="7"/>
  <c r="C243" i="7"/>
  <c r="F243" i="7"/>
  <c r="G243" i="7"/>
  <c r="L243" i="7"/>
  <c r="M243" i="7"/>
  <c r="T243" i="7"/>
  <c r="AA243" i="7"/>
  <c r="AB243" i="7"/>
  <c r="AE243" i="7"/>
  <c r="AF243" i="7"/>
  <c r="AG243" i="7"/>
  <c r="AI243" i="7"/>
  <c r="A244" i="7"/>
  <c r="B244" i="7"/>
  <c r="C244" i="7"/>
  <c r="F244" i="7"/>
  <c r="G244" i="7"/>
  <c r="L244" i="7"/>
  <c r="M244" i="7"/>
  <c r="T244" i="7"/>
  <c r="AA244" i="7"/>
  <c r="AB244" i="7"/>
  <c r="AE244" i="7"/>
  <c r="AF244" i="7"/>
  <c r="AG244" i="7"/>
  <c r="AI244" i="7"/>
  <c r="A245" i="7"/>
  <c r="B245" i="7"/>
  <c r="C245" i="7"/>
  <c r="F245" i="7"/>
  <c r="G245" i="7"/>
  <c r="L245" i="7"/>
  <c r="M245" i="7"/>
  <c r="T245" i="7"/>
  <c r="AA245" i="7"/>
  <c r="AE245" i="7"/>
  <c r="AF245" i="7"/>
  <c r="AG245" i="7"/>
  <c r="AI245" i="7"/>
  <c r="A246" i="7"/>
  <c r="B246" i="7"/>
  <c r="C246" i="7"/>
  <c r="F246" i="7"/>
  <c r="G246" i="7"/>
  <c r="L246" i="7"/>
  <c r="M246" i="7"/>
  <c r="T246" i="7"/>
  <c r="AA246" i="7"/>
  <c r="AE246" i="7"/>
  <c r="AF246" i="7"/>
  <c r="AG246" i="7"/>
  <c r="AI246" i="7"/>
  <c r="A247" i="7"/>
  <c r="B247" i="7"/>
  <c r="C247" i="7"/>
  <c r="F247" i="7"/>
  <c r="G247" i="7"/>
  <c r="L247" i="7"/>
  <c r="M247" i="7"/>
  <c r="T247" i="7"/>
  <c r="AA247" i="7"/>
  <c r="AE247" i="7"/>
  <c r="AF247" i="7"/>
  <c r="AG247" i="7"/>
  <c r="AI247" i="7"/>
  <c r="A248" i="7"/>
  <c r="B248" i="7"/>
  <c r="C248" i="7"/>
  <c r="F248" i="7"/>
  <c r="G248" i="7"/>
  <c r="L248" i="7"/>
  <c r="M248" i="7"/>
  <c r="T248" i="7"/>
  <c r="AA248" i="7"/>
  <c r="AB248" i="7"/>
  <c r="AE248" i="7"/>
  <c r="AF248" i="7"/>
  <c r="AG248" i="7"/>
  <c r="AI248" i="7"/>
  <c r="A249" i="7"/>
  <c r="B249" i="7"/>
  <c r="C249" i="7"/>
  <c r="F249" i="7"/>
  <c r="G249" i="7"/>
  <c r="L249" i="7"/>
  <c r="M249" i="7"/>
  <c r="T249" i="7"/>
  <c r="AA249" i="7"/>
  <c r="AE249" i="7"/>
  <c r="AF249" i="7"/>
  <c r="AG249" i="7"/>
  <c r="AI249" i="7"/>
  <c r="A250" i="7"/>
  <c r="B250" i="7"/>
  <c r="C250" i="7"/>
  <c r="F250" i="7"/>
  <c r="G250" i="7"/>
  <c r="L250" i="7"/>
  <c r="M250" i="7"/>
  <c r="T250" i="7"/>
  <c r="AA250" i="7"/>
  <c r="AE250" i="7"/>
  <c r="AF250" i="7"/>
  <c r="AG250" i="7"/>
  <c r="AI250" i="7"/>
  <c r="A251" i="7"/>
  <c r="B251" i="7"/>
  <c r="C251" i="7"/>
  <c r="F251" i="7"/>
  <c r="G251" i="7"/>
  <c r="L251" i="7"/>
  <c r="M251" i="7"/>
  <c r="T251" i="7"/>
  <c r="AA251" i="7"/>
  <c r="AB251" i="7"/>
  <c r="AE251" i="7"/>
  <c r="AF251" i="7"/>
  <c r="AG251" i="7"/>
  <c r="AI251" i="7"/>
  <c r="A252" i="7"/>
  <c r="B252" i="7"/>
  <c r="C252" i="7"/>
  <c r="F252" i="7"/>
  <c r="G252" i="7"/>
  <c r="L252" i="7"/>
  <c r="M252" i="7"/>
  <c r="T252" i="7"/>
  <c r="AA252" i="7"/>
  <c r="AB252" i="7"/>
  <c r="AE252" i="7"/>
  <c r="AF252" i="7"/>
  <c r="AG252" i="7"/>
  <c r="AI252" i="7"/>
  <c r="A253" i="7"/>
  <c r="B253" i="7"/>
  <c r="C253" i="7"/>
  <c r="F253" i="7"/>
  <c r="G253" i="7"/>
  <c r="L253" i="7"/>
  <c r="M253" i="7"/>
  <c r="T253" i="7"/>
  <c r="AA253" i="7"/>
  <c r="AE253" i="7"/>
  <c r="AF253" i="7"/>
  <c r="AG253" i="7"/>
  <c r="AI253" i="7"/>
  <c r="A254" i="7"/>
  <c r="B254" i="7"/>
  <c r="C254" i="7"/>
  <c r="F254" i="7"/>
  <c r="G254" i="7"/>
  <c r="L254" i="7"/>
  <c r="M254" i="7"/>
  <c r="T254" i="7"/>
  <c r="AA254" i="7"/>
  <c r="AE254" i="7"/>
  <c r="AF254" i="7"/>
  <c r="AG254" i="7"/>
  <c r="AI254" i="7"/>
  <c r="A255" i="7"/>
  <c r="B255" i="7"/>
  <c r="C255" i="7"/>
  <c r="F255" i="7"/>
  <c r="G255" i="7"/>
  <c r="L255" i="7"/>
  <c r="M255" i="7"/>
  <c r="T255" i="7"/>
  <c r="AA255" i="7"/>
  <c r="AE255" i="7"/>
  <c r="AF255" i="7"/>
  <c r="AG255" i="7"/>
  <c r="AI255" i="7"/>
  <c r="A256" i="7"/>
  <c r="B256" i="7"/>
  <c r="C256" i="7"/>
  <c r="F256" i="7"/>
  <c r="G256" i="7"/>
  <c r="L256" i="7"/>
  <c r="M256" i="7"/>
  <c r="T256" i="7"/>
  <c r="AA256" i="7"/>
  <c r="AB256" i="7"/>
  <c r="AE256" i="7"/>
  <c r="AF256" i="7"/>
  <c r="AG256" i="7"/>
  <c r="AI256" i="7"/>
  <c r="A257" i="7"/>
  <c r="B257" i="7"/>
  <c r="C257" i="7"/>
  <c r="F257" i="7"/>
  <c r="G257" i="7"/>
  <c r="L257" i="7"/>
  <c r="M257" i="7"/>
  <c r="T257" i="7"/>
  <c r="AA257" i="7"/>
  <c r="AE257" i="7"/>
  <c r="AF257" i="7"/>
  <c r="AG257" i="7"/>
  <c r="AI257" i="7"/>
  <c r="A258" i="7"/>
  <c r="B258" i="7"/>
  <c r="C258" i="7"/>
  <c r="F258" i="7"/>
  <c r="G258" i="7"/>
  <c r="L258" i="7"/>
  <c r="M258" i="7"/>
  <c r="T258" i="7"/>
  <c r="AA258" i="7"/>
  <c r="AE258" i="7"/>
  <c r="AF258" i="7"/>
  <c r="AG258" i="7"/>
  <c r="AI258" i="7"/>
  <c r="A259" i="7"/>
  <c r="B259" i="7"/>
  <c r="C259" i="7"/>
  <c r="F259" i="7"/>
  <c r="G259" i="7"/>
  <c r="L259" i="7"/>
  <c r="M259" i="7"/>
  <c r="T259" i="7"/>
  <c r="AA259" i="7"/>
  <c r="AB259" i="7"/>
  <c r="AE259" i="7"/>
  <c r="AF259" i="7"/>
  <c r="AG259" i="7"/>
  <c r="AI259" i="7"/>
  <c r="A260" i="7"/>
  <c r="B260" i="7"/>
  <c r="C260" i="7"/>
  <c r="F260" i="7"/>
  <c r="G260" i="7"/>
  <c r="L260" i="7"/>
  <c r="M260" i="7"/>
  <c r="T260" i="7"/>
  <c r="AA260" i="7"/>
  <c r="AB260" i="7"/>
  <c r="AE260" i="7"/>
  <c r="AF260" i="7"/>
  <c r="AG260" i="7"/>
  <c r="AI260" i="7"/>
  <c r="A261" i="7"/>
  <c r="B261" i="7"/>
  <c r="C261" i="7"/>
  <c r="F261" i="7"/>
  <c r="G261" i="7"/>
  <c r="L261" i="7"/>
  <c r="M261" i="7"/>
  <c r="T261" i="7"/>
  <c r="AA261" i="7"/>
  <c r="AE261" i="7"/>
  <c r="AF261" i="7"/>
  <c r="AG261" i="7"/>
  <c r="AI261" i="7"/>
  <c r="A262" i="7"/>
  <c r="B262" i="7"/>
  <c r="C262" i="7"/>
  <c r="F262" i="7"/>
  <c r="G262" i="7"/>
  <c r="L262" i="7"/>
  <c r="M262" i="7"/>
  <c r="T262" i="7"/>
  <c r="AA262" i="7"/>
  <c r="AE262" i="7"/>
  <c r="AF262" i="7"/>
  <c r="AG262" i="7"/>
  <c r="AI262" i="7"/>
  <c r="A263" i="7"/>
  <c r="B263" i="7"/>
  <c r="C263" i="7"/>
  <c r="F263" i="7"/>
  <c r="G263" i="7"/>
  <c r="L263" i="7"/>
  <c r="M263" i="7"/>
  <c r="T263" i="7"/>
  <c r="AA263" i="7"/>
  <c r="AE263" i="7"/>
  <c r="AF263" i="7"/>
  <c r="AG263" i="7"/>
  <c r="AI263" i="7"/>
  <c r="A264" i="7"/>
  <c r="B264" i="7"/>
  <c r="C264" i="7"/>
  <c r="F264" i="7"/>
  <c r="G264" i="7"/>
  <c r="L264" i="7"/>
  <c r="M264" i="7"/>
  <c r="T264" i="7"/>
  <c r="AA264" i="7"/>
  <c r="AB264" i="7"/>
  <c r="AE264" i="7"/>
  <c r="AF264" i="7"/>
  <c r="AG264" i="7"/>
  <c r="AI264" i="7"/>
  <c r="A265" i="7"/>
  <c r="B265" i="7"/>
  <c r="C265" i="7"/>
  <c r="F265" i="7"/>
  <c r="G265" i="7"/>
  <c r="L265" i="7"/>
  <c r="M265" i="7"/>
  <c r="T265" i="7"/>
  <c r="AA265" i="7"/>
  <c r="AE265" i="7"/>
  <c r="AF265" i="7"/>
  <c r="AG265" i="7"/>
  <c r="AI265" i="7"/>
  <c r="A266" i="7"/>
  <c r="B266" i="7"/>
  <c r="C266" i="7"/>
  <c r="F266" i="7"/>
  <c r="G266" i="7"/>
  <c r="L266" i="7"/>
  <c r="M266" i="7"/>
  <c r="T266" i="7"/>
  <c r="AA266" i="7"/>
  <c r="AE266" i="7"/>
  <c r="AF266" i="7"/>
  <c r="AG266" i="7"/>
  <c r="AI266" i="7"/>
  <c r="A267" i="7"/>
  <c r="B267" i="7"/>
  <c r="C267" i="7"/>
  <c r="F267" i="7"/>
  <c r="G267" i="7"/>
  <c r="L267" i="7"/>
  <c r="M267" i="7"/>
  <c r="T267" i="7"/>
  <c r="AA267" i="7"/>
  <c r="AB267" i="7"/>
  <c r="AE267" i="7"/>
  <c r="AF267" i="7"/>
  <c r="AG267" i="7"/>
  <c r="AI267" i="7"/>
  <c r="A268" i="7"/>
  <c r="B268" i="7"/>
  <c r="C268" i="7"/>
  <c r="F268" i="7"/>
  <c r="G268" i="7"/>
  <c r="L268" i="7"/>
  <c r="M268" i="7"/>
  <c r="T268" i="7"/>
  <c r="AA268" i="7"/>
  <c r="AB268" i="7"/>
  <c r="AE268" i="7"/>
  <c r="AF268" i="7"/>
  <c r="AG268" i="7"/>
  <c r="AI268" i="7"/>
  <c r="A269" i="7"/>
  <c r="B269" i="7"/>
  <c r="C269" i="7"/>
  <c r="F269" i="7"/>
  <c r="G269" i="7"/>
  <c r="L269" i="7"/>
  <c r="M269" i="7"/>
  <c r="T269" i="7"/>
  <c r="AA269" i="7"/>
  <c r="AE269" i="7"/>
  <c r="AF269" i="7"/>
  <c r="AG269" i="7"/>
  <c r="AI269" i="7"/>
  <c r="A270" i="7"/>
  <c r="B270" i="7"/>
  <c r="C270" i="7"/>
  <c r="F270" i="7"/>
  <c r="G270" i="7"/>
  <c r="L270" i="7"/>
  <c r="M270" i="7"/>
  <c r="T270" i="7"/>
  <c r="AA270" i="7"/>
  <c r="AE270" i="7"/>
  <c r="AF270" i="7"/>
  <c r="AG270" i="7"/>
  <c r="AI270" i="7"/>
  <c r="A271" i="7"/>
  <c r="B271" i="7"/>
  <c r="C271" i="7"/>
  <c r="F271" i="7"/>
  <c r="G271" i="7"/>
  <c r="L271" i="7"/>
  <c r="M271" i="7"/>
  <c r="T271" i="7"/>
  <c r="AA271" i="7"/>
  <c r="AE271" i="7"/>
  <c r="AF271" i="7"/>
  <c r="AG271" i="7"/>
  <c r="AI271" i="7"/>
  <c r="A272" i="7"/>
  <c r="B272" i="7"/>
  <c r="C272" i="7"/>
  <c r="F272" i="7"/>
  <c r="G272" i="7"/>
  <c r="L272" i="7"/>
  <c r="M272" i="7"/>
  <c r="T272" i="7"/>
  <c r="AA272" i="7"/>
  <c r="AB272" i="7"/>
  <c r="AE272" i="7"/>
  <c r="AF272" i="7"/>
  <c r="AG272" i="7"/>
  <c r="AI272" i="7"/>
  <c r="A273" i="7"/>
  <c r="B273" i="7"/>
  <c r="C273" i="7"/>
  <c r="F273" i="7"/>
  <c r="G273" i="7"/>
  <c r="L273" i="7"/>
  <c r="M273" i="7"/>
  <c r="T273" i="7"/>
  <c r="AA273" i="7"/>
  <c r="AB273" i="7"/>
  <c r="AE273" i="7"/>
  <c r="AF273" i="7"/>
  <c r="AG273" i="7"/>
  <c r="AI273" i="7"/>
  <c r="A274" i="7"/>
  <c r="B274" i="7"/>
  <c r="C274" i="7"/>
  <c r="F274" i="7"/>
  <c r="G274" i="7"/>
  <c r="L274" i="7"/>
  <c r="M274" i="7"/>
  <c r="T274" i="7"/>
  <c r="AA274" i="7"/>
  <c r="AE274" i="7"/>
  <c r="AF274" i="7"/>
  <c r="AG274" i="7"/>
  <c r="AI274" i="7"/>
  <c r="A275" i="7"/>
  <c r="B275" i="7"/>
  <c r="C275" i="7"/>
  <c r="F275" i="7"/>
  <c r="G275" i="7"/>
  <c r="L275" i="7"/>
  <c r="M275" i="7"/>
  <c r="T275" i="7"/>
  <c r="AA275" i="7"/>
  <c r="AB275" i="7"/>
  <c r="AE275" i="7"/>
  <c r="AF275" i="7"/>
  <c r="AG275" i="7"/>
  <c r="AI275" i="7"/>
  <c r="A276" i="7"/>
  <c r="B276" i="7"/>
  <c r="C276" i="7"/>
  <c r="F276" i="7"/>
  <c r="G276" i="7"/>
  <c r="L276" i="7"/>
  <c r="M276" i="7"/>
  <c r="T276" i="7"/>
  <c r="AA276" i="7"/>
  <c r="AB276" i="7"/>
  <c r="AE276" i="7"/>
  <c r="AF276" i="7"/>
  <c r="AG276" i="7"/>
  <c r="AI276" i="7"/>
  <c r="A277" i="7"/>
  <c r="B277" i="7"/>
  <c r="C277" i="7"/>
  <c r="F277" i="7"/>
  <c r="G277" i="7"/>
  <c r="L277" i="7"/>
  <c r="M277" i="7"/>
  <c r="T277" i="7"/>
  <c r="AA277" i="7"/>
  <c r="AE277" i="7"/>
  <c r="AF277" i="7"/>
  <c r="AG277" i="7"/>
  <c r="AI277" i="7"/>
  <c r="A278" i="7"/>
  <c r="B278" i="7"/>
  <c r="C278" i="7"/>
  <c r="F278" i="7"/>
  <c r="G278" i="7"/>
  <c r="L278" i="7"/>
  <c r="M278" i="7"/>
  <c r="T278" i="7"/>
  <c r="AA278" i="7"/>
  <c r="AE278" i="7"/>
  <c r="AF278" i="7"/>
  <c r="AG278" i="7"/>
  <c r="AI278" i="7"/>
  <c r="A279" i="7"/>
  <c r="B279" i="7"/>
  <c r="C279" i="7"/>
  <c r="F279" i="7"/>
  <c r="G279" i="7"/>
  <c r="L279" i="7"/>
  <c r="M279" i="7"/>
  <c r="T279" i="7"/>
  <c r="AA279" i="7"/>
  <c r="AE279" i="7"/>
  <c r="AF279" i="7"/>
  <c r="AG279" i="7"/>
  <c r="AI279" i="7"/>
  <c r="A280" i="7"/>
  <c r="B280" i="7"/>
  <c r="C280" i="7"/>
  <c r="F280" i="7"/>
  <c r="G280" i="7"/>
  <c r="L280" i="7"/>
  <c r="M280" i="7"/>
  <c r="T280" i="7"/>
  <c r="AA280" i="7"/>
  <c r="AB280" i="7"/>
  <c r="AE280" i="7"/>
  <c r="AF280" i="7"/>
  <c r="AG280" i="7"/>
  <c r="AI280" i="7"/>
  <c r="A281" i="7"/>
  <c r="B281" i="7"/>
  <c r="C281" i="7"/>
  <c r="F281" i="7"/>
  <c r="G281" i="7"/>
  <c r="L281" i="7"/>
  <c r="M281" i="7"/>
  <c r="T281" i="7"/>
  <c r="AA281" i="7"/>
  <c r="AE281" i="7"/>
  <c r="AF281" i="7"/>
  <c r="AG281" i="7"/>
  <c r="AI281" i="7"/>
  <c r="A282" i="7"/>
  <c r="B282" i="7"/>
  <c r="C282" i="7"/>
  <c r="F282" i="7"/>
  <c r="G282" i="7"/>
  <c r="L282" i="7"/>
  <c r="M282" i="7"/>
  <c r="T282" i="7"/>
  <c r="AA282" i="7"/>
  <c r="AE282" i="7"/>
  <c r="AF282" i="7"/>
  <c r="AG282" i="7"/>
  <c r="AI282" i="7"/>
  <c r="A283" i="7"/>
  <c r="B283" i="7"/>
  <c r="C283" i="7"/>
  <c r="F283" i="7"/>
  <c r="G283" i="7"/>
  <c r="L283" i="7"/>
  <c r="M283" i="7"/>
  <c r="T283" i="7"/>
  <c r="AA283" i="7"/>
  <c r="AB283" i="7"/>
  <c r="AE283" i="7"/>
  <c r="AF283" i="7"/>
  <c r="AG283" i="7"/>
  <c r="AI283" i="7"/>
  <c r="A284" i="7"/>
  <c r="B284" i="7"/>
  <c r="C284" i="7"/>
  <c r="F284" i="7"/>
  <c r="G284" i="7"/>
  <c r="L284" i="7"/>
  <c r="M284" i="7"/>
  <c r="T284" i="7"/>
  <c r="AA284" i="7"/>
  <c r="AB284" i="7"/>
  <c r="AE284" i="7"/>
  <c r="AF284" i="7"/>
  <c r="AG284" i="7"/>
  <c r="AI284" i="7"/>
  <c r="A285" i="7"/>
  <c r="B285" i="7"/>
  <c r="C285" i="7"/>
  <c r="F285" i="7"/>
  <c r="G285" i="7"/>
  <c r="L285" i="7"/>
  <c r="M285" i="7"/>
  <c r="T285" i="7"/>
  <c r="AA285" i="7"/>
  <c r="AE285" i="7"/>
  <c r="AF285" i="7"/>
  <c r="AG285" i="7"/>
  <c r="AI285" i="7"/>
  <c r="A286" i="7"/>
  <c r="B286" i="7"/>
  <c r="C286" i="7"/>
  <c r="F286" i="7"/>
  <c r="G286" i="7"/>
  <c r="L286" i="7"/>
  <c r="M286" i="7"/>
  <c r="T286" i="7"/>
  <c r="AA286" i="7"/>
  <c r="AE286" i="7"/>
  <c r="AF286" i="7"/>
  <c r="AG286" i="7"/>
  <c r="AI286" i="7"/>
  <c r="A287" i="7"/>
  <c r="B287" i="7"/>
  <c r="C287" i="7"/>
  <c r="F287" i="7"/>
  <c r="G287" i="7"/>
  <c r="L287" i="7"/>
  <c r="M287" i="7"/>
  <c r="T287" i="7"/>
  <c r="AA287" i="7"/>
  <c r="AE287" i="7"/>
  <c r="AF287" i="7"/>
  <c r="AG287" i="7"/>
  <c r="AI287" i="7"/>
  <c r="A288" i="7"/>
  <c r="B288" i="7"/>
  <c r="C288" i="7"/>
  <c r="F288" i="7"/>
  <c r="G288" i="7"/>
  <c r="L288" i="7"/>
  <c r="M288" i="7"/>
  <c r="T288" i="7"/>
  <c r="AA288" i="7"/>
  <c r="AB288" i="7"/>
  <c r="AE288" i="7"/>
  <c r="AF288" i="7"/>
  <c r="AG288" i="7"/>
  <c r="AI288" i="7"/>
  <c r="A289" i="7"/>
  <c r="B289" i="7"/>
  <c r="C289" i="7"/>
  <c r="F289" i="7"/>
  <c r="G289" i="7"/>
  <c r="L289" i="7"/>
  <c r="M289" i="7"/>
  <c r="T289" i="7"/>
  <c r="AA289" i="7"/>
  <c r="AE289" i="7"/>
  <c r="AF289" i="7"/>
  <c r="AG289" i="7"/>
  <c r="AI289" i="7"/>
  <c r="A290" i="7"/>
  <c r="B290" i="7"/>
  <c r="C290" i="7"/>
  <c r="F290" i="7"/>
  <c r="G290" i="7"/>
  <c r="L290" i="7"/>
  <c r="M290" i="7"/>
  <c r="T290" i="7"/>
  <c r="AA290" i="7"/>
  <c r="AB290" i="7"/>
  <c r="AE290" i="7"/>
  <c r="AF290" i="7"/>
  <c r="AG290" i="7"/>
  <c r="AI290" i="7"/>
  <c r="A291" i="7"/>
  <c r="B291" i="7"/>
  <c r="C291" i="7"/>
  <c r="F291" i="7"/>
  <c r="G291" i="7"/>
  <c r="L291" i="7"/>
  <c r="M291" i="7"/>
  <c r="T291" i="7"/>
  <c r="AA291" i="7"/>
  <c r="AB291" i="7"/>
  <c r="AE291" i="7"/>
  <c r="AF291" i="7"/>
  <c r="AG291" i="7"/>
  <c r="AI291" i="7"/>
  <c r="A292" i="7"/>
  <c r="B292" i="7"/>
  <c r="C292" i="7"/>
  <c r="F292" i="7"/>
  <c r="G292" i="7"/>
  <c r="L292" i="7"/>
  <c r="M292" i="7"/>
  <c r="T292" i="7"/>
  <c r="AA292" i="7"/>
  <c r="AB292" i="7"/>
  <c r="AE292" i="7"/>
  <c r="AF292" i="7"/>
  <c r="AG292" i="7"/>
  <c r="AI292" i="7"/>
  <c r="A293" i="7"/>
  <c r="B293" i="7"/>
  <c r="C293" i="7"/>
  <c r="F293" i="7"/>
  <c r="G293" i="7"/>
  <c r="L293" i="7"/>
  <c r="M293" i="7"/>
  <c r="T293" i="7"/>
  <c r="AA293" i="7"/>
  <c r="AE293" i="7"/>
  <c r="AF293" i="7"/>
  <c r="AG293" i="7"/>
  <c r="AI293" i="7"/>
  <c r="A294" i="7"/>
  <c r="B294" i="7"/>
  <c r="C294" i="7"/>
  <c r="F294" i="7"/>
  <c r="G294" i="7"/>
  <c r="L294" i="7"/>
  <c r="M294" i="7"/>
  <c r="T294" i="7"/>
  <c r="AA294" i="7"/>
  <c r="AE294" i="7"/>
  <c r="AF294" i="7"/>
  <c r="AG294" i="7"/>
  <c r="AI294" i="7"/>
  <c r="A295" i="7"/>
  <c r="B295" i="7"/>
  <c r="C295" i="7"/>
  <c r="F295" i="7"/>
  <c r="G295" i="7"/>
  <c r="L295" i="7"/>
  <c r="M295" i="7"/>
  <c r="T295" i="7"/>
  <c r="AA295" i="7"/>
  <c r="AE295" i="7"/>
  <c r="AF295" i="7"/>
  <c r="AG295" i="7"/>
  <c r="AI295" i="7"/>
  <c r="A296" i="7"/>
  <c r="B296" i="7"/>
  <c r="C296" i="7"/>
  <c r="F296" i="7"/>
  <c r="G296" i="7"/>
  <c r="L296" i="7"/>
  <c r="M296" i="7"/>
  <c r="T296" i="7"/>
  <c r="AA296" i="7"/>
  <c r="AB296" i="7"/>
  <c r="AE296" i="7"/>
  <c r="AF296" i="7"/>
  <c r="AG296" i="7"/>
  <c r="AI296" i="7"/>
  <c r="A297" i="7"/>
  <c r="B297" i="7"/>
  <c r="C297" i="7"/>
  <c r="F297" i="7"/>
  <c r="G297" i="7"/>
  <c r="L297" i="7"/>
  <c r="M297" i="7"/>
  <c r="T297" i="7"/>
  <c r="AA297" i="7"/>
  <c r="AB297" i="7"/>
  <c r="AE297" i="7"/>
  <c r="AF297" i="7"/>
  <c r="AG297" i="7"/>
  <c r="AI297" i="7"/>
  <c r="A298" i="7"/>
  <c r="B298" i="7"/>
  <c r="C298" i="7"/>
  <c r="F298" i="7"/>
  <c r="G298" i="7"/>
  <c r="L298" i="7"/>
  <c r="M298" i="7"/>
  <c r="T298" i="7"/>
  <c r="AA298" i="7"/>
  <c r="AE298" i="7"/>
  <c r="AF298" i="7"/>
  <c r="AG298" i="7"/>
  <c r="AI298" i="7"/>
  <c r="A299" i="7"/>
  <c r="B299" i="7"/>
  <c r="C299" i="7"/>
  <c r="F299" i="7"/>
  <c r="G299" i="7"/>
  <c r="L299" i="7"/>
  <c r="M299" i="7"/>
  <c r="T299" i="7"/>
  <c r="AA299" i="7"/>
  <c r="AB299" i="7"/>
  <c r="AE299" i="7"/>
  <c r="AF299" i="7"/>
  <c r="AG299" i="7"/>
  <c r="AI299" i="7"/>
  <c r="A300" i="7"/>
  <c r="B300" i="7"/>
  <c r="C300" i="7"/>
  <c r="F300" i="7"/>
  <c r="G300" i="7"/>
  <c r="L300" i="7"/>
  <c r="M300" i="7"/>
  <c r="T300" i="7"/>
  <c r="AA300" i="7"/>
  <c r="AB300" i="7"/>
  <c r="AE300" i="7"/>
  <c r="AF300" i="7"/>
  <c r="AG300" i="7"/>
  <c r="AI300" i="7"/>
  <c r="A301" i="7"/>
  <c r="B301" i="7"/>
  <c r="C301" i="7"/>
  <c r="F301" i="7"/>
  <c r="G301" i="7"/>
  <c r="L301" i="7"/>
  <c r="M301" i="7"/>
  <c r="T301" i="7"/>
  <c r="AA301" i="7"/>
  <c r="AE301" i="7"/>
  <c r="AF301" i="7"/>
  <c r="AG301" i="7"/>
  <c r="AI301" i="7"/>
  <c r="A302" i="7"/>
  <c r="B302" i="7"/>
  <c r="C302" i="7"/>
  <c r="F302" i="7"/>
  <c r="G302" i="7"/>
  <c r="L302" i="7"/>
  <c r="M302" i="7"/>
  <c r="T302" i="7"/>
  <c r="AA302" i="7"/>
  <c r="AE302" i="7"/>
  <c r="AF302" i="7"/>
  <c r="AG302" i="7"/>
  <c r="AI302" i="7"/>
  <c r="A303" i="7"/>
  <c r="B303" i="7"/>
  <c r="C303" i="7"/>
  <c r="F303" i="7"/>
  <c r="G303" i="7"/>
  <c r="L303" i="7"/>
  <c r="M303" i="7"/>
  <c r="T303" i="7"/>
  <c r="AA303" i="7"/>
  <c r="AE303" i="7"/>
  <c r="AF303" i="7"/>
  <c r="AG303" i="7"/>
  <c r="AI303" i="7"/>
  <c r="A304" i="7"/>
  <c r="B304" i="7"/>
  <c r="C304" i="7"/>
  <c r="F304" i="7"/>
  <c r="G304" i="7"/>
  <c r="L304" i="7"/>
  <c r="M304" i="7"/>
  <c r="T304" i="7"/>
  <c r="AA304" i="7"/>
  <c r="AB304" i="7"/>
  <c r="AE304" i="7"/>
  <c r="AF304" i="7"/>
  <c r="AG304" i="7"/>
  <c r="AI304" i="7"/>
  <c r="A305" i="7"/>
  <c r="B305" i="7"/>
  <c r="C305" i="7"/>
  <c r="F305" i="7"/>
  <c r="G305" i="7"/>
  <c r="L305" i="7"/>
  <c r="M305" i="7"/>
  <c r="T305" i="7"/>
  <c r="AA305" i="7"/>
  <c r="AE305" i="7"/>
  <c r="AF305" i="7"/>
  <c r="AG305" i="7"/>
  <c r="AI305" i="7"/>
  <c r="A306" i="7"/>
  <c r="B306" i="7"/>
  <c r="C306" i="7"/>
  <c r="F306" i="7"/>
  <c r="G306" i="7"/>
  <c r="L306" i="7"/>
  <c r="M306" i="7"/>
  <c r="T306" i="7"/>
  <c r="AA306" i="7"/>
  <c r="AE306" i="7"/>
  <c r="AF306" i="7"/>
  <c r="AG306" i="7"/>
  <c r="AI306" i="7"/>
  <c r="A307" i="7"/>
  <c r="B307" i="7"/>
  <c r="C307" i="7"/>
  <c r="F307" i="7"/>
  <c r="G307" i="7"/>
  <c r="L307" i="7"/>
  <c r="M307" i="7"/>
  <c r="T307" i="7"/>
  <c r="AA307" i="7"/>
  <c r="AB307" i="7"/>
  <c r="AE307" i="7"/>
  <c r="AF307" i="7"/>
  <c r="AG307" i="7"/>
  <c r="AI307" i="7"/>
  <c r="A308" i="7"/>
  <c r="B308" i="7"/>
  <c r="C308" i="7"/>
  <c r="F308" i="7"/>
  <c r="G308" i="7"/>
  <c r="L308" i="7"/>
  <c r="M308" i="7"/>
  <c r="T308" i="7"/>
  <c r="AA308" i="7"/>
  <c r="AB308" i="7"/>
  <c r="AE308" i="7"/>
  <c r="AF308" i="7"/>
  <c r="AG308" i="7"/>
  <c r="AI308" i="7"/>
  <c r="A309" i="7"/>
  <c r="B309" i="7"/>
  <c r="C309" i="7"/>
  <c r="F309" i="7"/>
  <c r="G309" i="7"/>
  <c r="L309" i="7"/>
  <c r="M309" i="7"/>
  <c r="T309" i="7"/>
  <c r="AA309" i="7"/>
  <c r="AE309" i="7"/>
  <c r="AF309" i="7"/>
  <c r="AG309" i="7"/>
  <c r="AI309" i="7"/>
  <c r="A310" i="7"/>
  <c r="B310" i="7"/>
  <c r="C310" i="7"/>
  <c r="F310" i="7"/>
  <c r="G310" i="7"/>
  <c r="L310" i="7"/>
  <c r="M310" i="7"/>
  <c r="T310" i="7"/>
  <c r="AA310" i="7"/>
  <c r="AE310" i="7"/>
  <c r="AF310" i="7"/>
  <c r="AG310" i="7"/>
  <c r="AI310" i="7"/>
  <c r="A311" i="7"/>
  <c r="B311" i="7"/>
  <c r="C311" i="7"/>
  <c r="F311" i="7"/>
  <c r="G311" i="7"/>
  <c r="L311" i="7"/>
  <c r="M311" i="7"/>
  <c r="T311" i="7"/>
  <c r="AA311" i="7"/>
  <c r="AE311" i="7"/>
  <c r="AF311" i="7"/>
  <c r="AG311" i="7"/>
  <c r="AI311" i="7"/>
  <c r="A312" i="7"/>
  <c r="B312" i="7"/>
  <c r="C312" i="7"/>
  <c r="F312" i="7"/>
  <c r="G312" i="7"/>
  <c r="L312" i="7"/>
  <c r="M312" i="7"/>
  <c r="T312" i="7"/>
  <c r="AA312" i="7"/>
  <c r="AB312" i="7"/>
  <c r="AE312" i="7"/>
  <c r="AF312" i="7"/>
  <c r="AG312" i="7"/>
  <c r="AI312" i="7"/>
  <c r="A313" i="7"/>
  <c r="B313" i="7"/>
  <c r="C313" i="7"/>
  <c r="F313" i="7"/>
  <c r="G313" i="7"/>
  <c r="L313" i="7"/>
  <c r="M313" i="7"/>
  <c r="T313" i="7"/>
  <c r="AA313" i="7"/>
  <c r="AE313" i="7"/>
  <c r="AF313" i="7"/>
  <c r="AG313" i="7"/>
  <c r="AI313" i="7"/>
  <c r="A314" i="7"/>
  <c r="B314" i="7"/>
  <c r="C314" i="7"/>
  <c r="F314" i="7"/>
  <c r="G314" i="7"/>
  <c r="L314" i="7"/>
  <c r="M314" i="7"/>
  <c r="T314" i="7"/>
  <c r="AA314" i="7"/>
  <c r="AE314" i="7"/>
  <c r="AF314" i="7"/>
  <c r="AG314" i="7"/>
  <c r="AI314" i="7"/>
  <c r="A315" i="7"/>
  <c r="B315" i="7"/>
  <c r="C315" i="7"/>
  <c r="F315" i="7"/>
  <c r="G315" i="7"/>
  <c r="L315" i="7"/>
  <c r="M315" i="7"/>
  <c r="T315" i="7"/>
  <c r="AA315" i="7"/>
  <c r="AB315" i="7"/>
  <c r="AE315" i="7"/>
  <c r="AF315" i="7"/>
  <c r="AG315" i="7"/>
  <c r="AI315" i="7"/>
  <c r="A316" i="7"/>
  <c r="B316" i="7"/>
  <c r="C316" i="7"/>
  <c r="F316" i="7"/>
  <c r="G316" i="7"/>
  <c r="L316" i="7"/>
  <c r="M316" i="7"/>
  <c r="T316" i="7"/>
  <c r="AA316" i="7"/>
  <c r="AB316" i="7"/>
  <c r="AE316" i="7"/>
  <c r="AF316" i="7"/>
  <c r="AG316" i="7"/>
  <c r="AI316" i="7"/>
  <c r="A317" i="7"/>
  <c r="B317" i="7"/>
  <c r="C317" i="7"/>
  <c r="F317" i="7"/>
  <c r="G317" i="7"/>
  <c r="L317" i="7"/>
  <c r="M317" i="7"/>
  <c r="T317" i="7"/>
  <c r="AA317" i="7"/>
  <c r="AE317" i="7"/>
  <c r="AF317" i="7"/>
  <c r="AG317" i="7"/>
  <c r="AI317" i="7"/>
  <c r="A318" i="7"/>
  <c r="B318" i="7"/>
  <c r="C318" i="7"/>
  <c r="F318" i="7"/>
  <c r="G318" i="7"/>
  <c r="L318" i="7"/>
  <c r="M318" i="7"/>
  <c r="T318" i="7"/>
  <c r="AA318" i="7"/>
  <c r="AE318" i="7"/>
  <c r="AF318" i="7"/>
  <c r="AG318" i="7"/>
  <c r="AI318" i="7"/>
  <c r="A319" i="7"/>
  <c r="B319" i="7"/>
  <c r="C319" i="7"/>
  <c r="F319" i="7"/>
  <c r="G319" i="7"/>
  <c r="L319" i="7"/>
  <c r="M319" i="7"/>
  <c r="T319" i="7"/>
  <c r="AA319" i="7"/>
  <c r="AE319" i="7"/>
  <c r="AF319" i="7"/>
  <c r="AG319" i="7"/>
  <c r="AI319" i="7"/>
  <c r="A320" i="7"/>
  <c r="B320" i="7"/>
  <c r="C320" i="7"/>
  <c r="F320" i="7"/>
  <c r="G320" i="7"/>
  <c r="L320" i="7"/>
  <c r="M320" i="7"/>
  <c r="T320" i="7"/>
  <c r="AA320" i="7"/>
  <c r="AB320" i="7"/>
  <c r="AE320" i="7"/>
  <c r="AF320" i="7"/>
  <c r="AG320" i="7"/>
  <c r="AI320" i="7"/>
  <c r="A321" i="7"/>
  <c r="B321" i="7"/>
  <c r="C321" i="7"/>
  <c r="F321" i="7"/>
  <c r="G321" i="7"/>
  <c r="L321" i="7"/>
  <c r="M321" i="7"/>
  <c r="T321" i="7"/>
  <c r="AA321" i="7"/>
  <c r="AE321" i="7"/>
  <c r="AF321" i="7"/>
  <c r="AG321" i="7"/>
  <c r="AI321" i="7"/>
  <c r="A322" i="7"/>
  <c r="B322" i="7"/>
  <c r="C322" i="7"/>
  <c r="F322" i="7"/>
  <c r="G322" i="7"/>
  <c r="L322" i="7"/>
  <c r="M322" i="7"/>
  <c r="T322" i="7"/>
  <c r="AA322" i="7"/>
  <c r="AE322" i="7"/>
  <c r="AF322" i="7"/>
  <c r="AG322" i="7"/>
  <c r="AI322" i="7"/>
  <c r="A323" i="7"/>
  <c r="B323" i="7"/>
  <c r="C323" i="7"/>
  <c r="F323" i="7"/>
  <c r="G323" i="7"/>
  <c r="L323" i="7"/>
  <c r="M323" i="7"/>
  <c r="T323" i="7"/>
  <c r="AA323" i="7"/>
  <c r="AB323" i="7"/>
  <c r="AE323" i="7"/>
  <c r="AF323" i="7"/>
  <c r="AG323" i="7"/>
  <c r="AI323" i="7"/>
  <c r="A324" i="7"/>
  <c r="B324" i="7"/>
  <c r="C324" i="7"/>
  <c r="F324" i="7"/>
  <c r="G324" i="7"/>
  <c r="L324" i="7"/>
  <c r="M324" i="7"/>
  <c r="T324" i="7"/>
  <c r="AA324" i="7"/>
  <c r="AB324" i="7"/>
  <c r="AE324" i="7"/>
  <c r="AF324" i="7"/>
  <c r="AG324" i="7"/>
  <c r="AI324" i="7"/>
  <c r="A325" i="7"/>
  <c r="B325" i="7"/>
  <c r="C325" i="7"/>
  <c r="F325" i="7"/>
  <c r="G325" i="7"/>
  <c r="L325" i="7"/>
  <c r="M325" i="7"/>
  <c r="T325" i="7"/>
  <c r="AA325" i="7"/>
  <c r="AE325" i="7"/>
  <c r="AF325" i="7"/>
  <c r="AG325" i="7"/>
  <c r="AI325" i="7"/>
  <c r="A326" i="7"/>
  <c r="B326" i="7"/>
  <c r="C326" i="7"/>
  <c r="F326" i="7"/>
  <c r="G326" i="7"/>
  <c r="L326" i="7"/>
  <c r="M326" i="7"/>
  <c r="T326" i="7"/>
  <c r="AA326" i="7"/>
  <c r="AE326" i="7"/>
  <c r="AF326" i="7"/>
  <c r="AG326" i="7"/>
  <c r="AI326" i="7"/>
  <c r="A327" i="7"/>
  <c r="B327" i="7"/>
  <c r="C327" i="7"/>
  <c r="F327" i="7"/>
  <c r="G327" i="7"/>
  <c r="L327" i="7"/>
  <c r="M327" i="7"/>
  <c r="T327" i="7"/>
  <c r="AA327" i="7"/>
  <c r="AE327" i="7"/>
  <c r="AF327" i="7"/>
  <c r="AG327" i="7"/>
  <c r="AI327" i="7"/>
  <c r="A328" i="7"/>
  <c r="B328" i="7"/>
  <c r="C328" i="7"/>
  <c r="F328" i="7"/>
  <c r="G328" i="7"/>
  <c r="L328" i="7"/>
  <c r="M328" i="7"/>
  <c r="T328" i="7"/>
  <c r="AA328" i="7"/>
  <c r="AB328" i="7"/>
  <c r="AE328" i="7"/>
  <c r="AF328" i="7"/>
  <c r="AG328" i="7"/>
  <c r="AI328" i="7"/>
  <c r="A329" i="7"/>
  <c r="B329" i="7"/>
  <c r="C329" i="7"/>
  <c r="F329" i="7"/>
  <c r="G329" i="7"/>
  <c r="L329" i="7"/>
  <c r="M329" i="7"/>
  <c r="T329" i="7"/>
  <c r="AA329" i="7"/>
  <c r="AE329" i="7"/>
  <c r="AF329" i="7"/>
  <c r="AG329" i="7"/>
  <c r="AI329" i="7"/>
  <c r="A330" i="7"/>
  <c r="B330" i="7"/>
  <c r="C330" i="7"/>
  <c r="F330" i="7"/>
  <c r="G330" i="7"/>
  <c r="L330" i="7"/>
  <c r="M330" i="7"/>
  <c r="T330" i="7"/>
  <c r="AA330" i="7"/>
  <c r="AE330" i="7"/>
  <c r="AF330" i="7"/>
  <c r="AG330" i="7"/>
  <c r="AI330" i="7"/>
  <c r="A331" i="7"/>
  <c r="B331" i="7"/>
  <c r="C331" i="7"/>
  <c r="F331" i="7"/>
  <c r="G331" i="7"/>
  <c r="L331" i="7"/>
  <c r="M331" i="7"/>
  <c r="T331" i="7"/>
  <c r="AA331" i="7"/>
  <c r="AB331" i="7"/>
  <c r="AE331" i="7"/>
  <c r="AF331" i="7"/>
  <c r="AG331" i="7"/>
  <c r="AI331" i="7"/>
  <c r="A332" i="7"/>
  <c r="B332" i="7"/>
  <c r="C332" i="7"/>
  <c r="F332" i="7"/>
  <c r="G332" i="7"/>
  <c r="L332" i="7"/>
  <c r="M332" i="7"/>
  <c r="T332" i="7"/>
  <c r="AA332" i="7"/>
  <c r="AB332" i="7"/>
  <c r="AE332" i="7"/>
  <c r="AF332" i="7"/>
  <c r="AG332" i="7"/>
  <c r="AI332" i="7"/>
  <c r="A333" i="7"/>
  <c r="B333" i="7"/>
  <c r="C333" i="7"/>
  <c r="F333" i="7"/>
  <c r="G333" i="7"/>
  <c r="L333" i="7"/>
  <c r="M333" i="7"/>
  <c r="T333" i="7"/>
  <c r="AA333" i="7"/>
  <c r="AE333" i="7"/>
  <c r="AF333" i="7"/>
  <c r="AG333" i="7"/>
  <c r="AI333" i="7"/>
  <c r="A334" i="7"/>
  <c r="B334" i="7"/>
  <c r="C334" i="7"/>
  <c r="F334" i="7"/>
  <c r="G334" i="7"/>
  <c r="L334" i="7"/>
  <c r="M334" i="7"/>
  <c r="T334" i="7"/>
  <c r="AA334" i="7"/>
  <c r="AE334" i="7"/>
  <c r="AF334" i="7"/>
  <c r="AG334" i="7"/>
  <c r="AI334" i="7"/>
  <c r="A335" i="7"/>
  <c r="B335" i="7"/>
  <c r="C335" i="7"/>
  <c r="F335" i="7"/>
  <c r="G335" i="7"/>
  <c r="L335" i="7"/>
  <c r="M335" i="7"/>
  <c r="T335" i="7"/>
  <c r="AA335" i="7"/>
  <c r="AE335" i="7"/>
  <c r="AF335" i="7"/>
  <c r="AG335" i="7"/>
  <c r="AI335" i="7"/>
  <c r="A336" i="7"/>
  <c r="B336" i="7"/>
  <c r="C336" i="7"/>
  <c r="F336" i="7"/>
  <c r="G336" i="7"/>
  <c r="L336" i="7"/>
  <c r="M336" i="7"/>
  <c r="T336" i="7"/>
  <c r="AA336" i="7"/>
  <c r="AB336" i="7"/>
  <c r="AE336" i="7"/>
  <c r="AF336" i="7"/>
  <c r="AG336" i="7"/>
  <c r="AI336" i="7"/>
  <c r="A337" i="7"/>
  <c r="B337" i="7"/>
  <c r="C337" i="7"/>
  <c r="F337" i="7"/>
  <c r="G337" i="7"/>
  <c r="L337" i="7"/>
  <c r="M337" i="7"/>
  <c r="T337" i="7"/>
  <c r="AA337" i="7"/>
  <c r="AB337" i="7"/>
  <c r="AE337" i="7"/>
  <c r="AF337" i="7"/>
  <c r="AG337" i="7"/>
  <c r="AI337" i="7"/>
  <c r="A338" i="7"/>
  <c r="B338" i="7"/>
  <c r="C338" i="7"/>
  <c r="F338" i="7"/>
  <c r="G338" i="7"/>
  <c r="L338" i="7"/>
  <c r="M338" i="7"/>
  <c r="T338" i="7"/>
  <c r="AA338" i="7"/>
  <c r="AE338" i="7"/>
  <c r="AF338" i="7"/>
  <c r="AG338" i="7"/>
  <c r="AI338" i="7"/>
  <c r="A339" i="7"/>
  <c r="B339" i="7"/>
  <c r="C339" i="7"/>
  <c r="F339" i="7"/>
  <c r="G339" i="7"/>
  <c r="L339" i="7"/>
  <c r="M339" i="7"/>
  <c r="T339" i="7"/>
  <c r="AA339" i="7"/>
  <c r="AB339" i="7"/>
  <c r="AE339" i="7"/>
  <c r="AF339" i="7"/>
  <c r="AG339" i="7"/>
  <c r="AI339" i="7"/>
  <c r="A340" i="7"/>
  <c r="B340" i="7"/>
  <c r="C340" i="7"/>
  <c r="F340" i="7"/>
  <c r="G340" i="7"/>
  <c r="L340" i="7"/>
  <c r="M340" i="7"/>
  <c r="T340" i="7"/>
  <c r="AA340" i="7"/>
  <c r="AB340" i="7"/>
  <c r="AE340" i="7"/>
  <c r="AF340" i="7"/>
  <c r="AG340" i="7"/>
  <c r="AI340" i="7"/>
  <c r="A341" i="7"/>
  <c r="B341" i="7"/>
  <c r="C341" i="7"/>
  <c r="F341" i="7"/>
  <c r="G341" i="7"/>
  <c r="L341" i="7"/>
  <c r="M341" i="7"/>
  <c r="T341" i="7"/>
  <c r="AA341" i="7"/>
  <c r="AE341" i="7"/>
  <c r="AF341" i="7"/>
  <c r="AG341" i="7"/>
  <c r="AI341" i="7"/>
  <c r="A342" i="7"/>
  <c r="B342" i="7"/>
  <c r="C342" i="7"/>
  <c r="F342" i="7"/>
  <c r="G342" i="7"/>
  <c r="L342" i="7"/>
  <c r="M342" i="7"/>
  <c r="T342" i="7"/>
  <c r="AA342" i="7"/>
  <c r="AE342" i="7"/>
  <c r="AF342" i="7"/>
  <c r="AG342" i="7"/>
  <c r="AI342" i="7"/>
  <c r="A343" i="7"/>
  <c r="B343" i="7"/>
  <c r="C343" i="7"/>
  <c r="F343" i="7"/>
  <c r="G343" i="7"/>
  <c r="L343" i="7"/>
  <c r="M343" i="7"/>
  <c r="T343" i="7"/>
  <c r="AA343" i="7"/>
  <c r="AE343" i="7"/>
  <c r="AF343" i="7"/>
  <c r="AG343" i="7"/>
  <c r="AI343" i="7"/>
  <c r="A344" i="7"/>
  <c r="B344" i="7"/>
  <c r="C344" i="7"/>
  <c r="F344" i="7"/>
  <c r="G344" i="7"/>
  <c r="L344" i="7"/>
  <c r="M344" i="7"/>
  <c r="T344" i="7"/>
  <c r="AA344" i="7"/>
  <c r="AB344" i="7"/>
  <c r="AE344" i="7"/>
  <c r="AF344" i="7"/>
  <c r="AG344" i="7"/>
  <c r="AI344" i="7"/>
  <c r="A345" i="7"/>
  <c r="B345" i="7"/>
  <c r="C345" i="7"/>
  <c r="F345" i="7"/>
  <c r="G345" i="7"/>
  <c r="L345" i="7"/>
  <c r="M345" i="7"/>
  <c r="T345" i="7"/>
  <c r="AA345" i="7"/>
  <c r="AE345" i="7"/>
  <c r="AF345" i="7"/>
  <c r="AG345" i="7"/>
  <c r="AI345" i="7"/>
  <c r="A346" i="7"/>
  <c r="B346" i="7"/>
  <c r="C346" i="7"/>
  <c r="F346" i="7"/>
  <c r="G346" i="7"/>
  <c r="L346" i="7"/>
  <c r="M346" i="7"/>
  <c r="T346" i="7"/>
  <c r="AA346" i="7"/>
  <c r="AE346" i="7"/>
  <c r="AF346" i="7"/>
  <c r="AG346" i="7"/>
  <c r="AI346" i="7"/>
  <c r="A347" i="7"/>
  <c r="B347" i="7"/>
  <c r="C347" i="7"/>
  <c r="F347" i="7"/>
  <c r="G347" i="7"/>
  <c r="L347" i="7"/>
  <c r="M347" i="7"/>
  <c r="T347" i="7"/>
  <c r="AA347" i="7"/>
  <c r="AB347" i="7"/>
  <c r="AE347" i="7"/>
  <c r="AF347" i="7"/>
  <c r="AG347" i="7"/>
  <c r="AI347" i="7"/>
  <c r="A348" i="7"/>
  <c r="B348" i="7"/>
  <c r="C348" i="7"/>
  <c r="F348" i="7"/>
  <c r="G348" i="7"/>
  <c r="L348" i="7"/>
  <c r="M348" i="7"/>
  <c r="T348" i="7"/>
  <c r="AA348" i="7"/>
  <c r="AB348" i="7"/>
  <c r="AE348" i="7"/>
  <c r="AF348" i="7"/>
  <c r="AG348" i="7"/>
  <c r="AI348" i="7"/>
  <c r="A349" i="7"/>
  <c r="B349" i="7"/>
  <c r="C349" i="7"/>
  <c r="F349" i="7"/>
  <c r="G349" i="7"/>
  <c r="L349" i="7"/>
  <c r="M349" i="7"/>
  <c r="T349" i="7"/>
  <c r="AA349" i="7"/>
  <c r="AE349" i="7"/>
  <c r="AF349" i="7"/>
  <c r="AG349" i="7"/>
  <c r="AI349" i="7"/>
  <c r="A350" i="7"/>
  <c r="B350" i="7"/>
  <c r="C350" i="7"/>
  <c r="F350" i="7"/>
  <c r="G350" i="7"/>
  <c r="L350" i="7"/>
  <c r="M350" i="7"/>
  <c r="T350" i="7"/>
  <c r="AA350" i="7"/>
  <c r="AE350" i="7"/>
  <c r="AF350" i="7"/>
  <c r="AG350" i="7"/>
  <c r="AI350" i="7"/>
  <c r="A351" i="7"/>
  <c r="B351" i="7"/>
  <c r="C351" i="7"/>
  <c r="F351" i="7"/>
  <c r="G351" i="7"/>
  <c r="L351" i="7"/>
  <c r="M351" i="7"/>
  <c r="T351" i="7"/>
  <c r="AA351" i="7"/>
  <c r="AE351" i="7"/>
  <c r="AF351" i="7"/>
  <c r="AG351" i="7"/>
  <c r="AI351" i="7"/>
  <c r="A352" i="7"/>
  <c r="B352" i="7"/>
  <c r="C352" i="7"/>
  <c r="F352" i="7"/>
  <c r="G352" i="7"/>
  <c r="L352" i="7"/>
  <c r="M352" i="7"/>
  <c r="T352" i="7"/>
  <c r="AA352" i="7"/>
  <c r="AB352" i="7"/>
  <c r="AE352" i="7"/>
  <c r="AF352" i="7"/>
  <c r="AG352" i="7"/>
  <c r="AI352" i="7"/>
  <c r="A353" i="7"/>
  <c r="B353" i="7"/>
  <c r="C353" i="7"/>
  <c r="F353" i="7"/>
  <c r="G353" i="7"/>
  <c r="L353" i="7"/>
  <c r="M353" i="7"/>
  <c r="T353" i="7"/>
  <c r="AA353" i="7"/>
  <c r="AE353" i="7"/>
  <c r="AF353" i="7"/>
  <c r="AG353" i="7"/>
  <c r="AI353" i="7"/>
  <c r="A354" i="7"/>
  <c r="B354" i="7"/>
  <c r="C354" i="7"/>
  <c r="F354" i="7"/>
  <c r="G354" i="7"/>
  <c r="L354" i="7"/>
  <c r="M354" i="7"/>
  <c r="T354" i="7"/>
  <c r="AA354" i="7"/>
  <c r="AB354" i="7"/>
  <c r="AE354" i="7"/>
  <c r="AF354" i="7"/>
  <c r="AG354" i="7"/>
  <c r="AI354" i="7"/>
  <c r="A355" i="7"/>
  <c r="B355" i="7"/>
  <c r="C355" i="7"/>
  <c r="F355" i="7"/>
  <c r="G355" i="7"/>
  <c r="L355" i="7"/>
  <c r="M355" i="7"/>
  <c r="T355" i="7"/>
  <c r="AA355" i="7"/>
  <c r="AB355" i="7"/>
  <c r="AE355" i="7"/>
  <c r="AF355" i="7"/>
  <c r="AG355" i="7"/>
  <c r="AI355" i="7"/>
  <c r="A356" i="7"/>
  <c r="B356" i="7"/>
  <c r="C356" i="7"/>
  <c r="F356" i="7"/>
  <c r="G356" i="7"/>
  <c r="L356" i="7"/>
  <c r="M356" i="7"/>
  <c r="T356" i="7"/>
  <c r="AA356" i="7"/>
  <c r="AB356" i="7"/>
  <c r="AE356" i="7"/>
  <c r="AF356" i="7"/>
  <c r="AG356" i="7"/>
  <c r="AI356" i="7"/>
  <c r="A357" i="7"/>
  <c r="B357" i="7"/>
  <c r="C357" i="7"/>
  <c r="F357" i="7"/>
  <c r="G357" i="7"/>
  <c r="L357" i="7"/>
  <c r="M357" i="7"/>
  <c r="T357" i="7"/>
  <c r="AA357" i="7"/>
  <c r="AE357" i="7"/>
  <c r="AF357" i="7"/>
  <c r="AG357" i="7"/>
  <c r="AI357" i="7"/>
  <c r="A358" i="7"/>
  <c r="B358" i="7"/>
  <c r="C358" i="7"/>
  <c r="F358" i="7"/>
  <c r="G358" i="7"/>
  <c r="L358" i="7"/>
  <c r="M358" i="7"/>
  <c r="T358" i="7"/>
  <c r="AA358" i="7"/>
  <c r="AE358" i="7"/>
  <c r="AF358" i="7"/>
  <c r="AG358" i="7"/>
  <c r="AI358" i="7"/>
  <c r="A359" i="7"/>
  <c r="B359" i="7"/>
  <c r="C359" i="7"/>
  <c r="F359" i="7"/>
  <c r="G359" i="7"/>
  <c r="L359" i="7"/>
  <c r="M359" i="7"/>
  <c r="T359" i="7"/>
  <c r="AA359" i="7"/>
  <c r="AE359" i="7"/>
  <c r="AF359" i="7"/>
  <c r="AG359" i="7"/>
  <c r="AI359" i="7"/>
  <c r="A360" i="7"/>
  <c r="B360" i="7"/>
  <c r="C360" i="7"/>
  <c r="F360" i="7"/>
  <c r="G360" i="7"/>
  <c r="L360" i="7"/>
  <c r="M360" i="7"/>
  <c r="T360" i="7"/>
  <c r="AA360" i="7"/>
  <c r="AB360" i="7"/>
  <c r="AE360" i="7"/>
  <c r="AF360" i="7"/>
  <c r="AG360" i="7"/>
  <c r="AI360" i="7"/>
  <c r="A361" i="7"/>
  <c r="B361" i="7"/>
  <c r="C361" i="7"/>
  <c r="F361" i="7"/>
  <c r="G361" i="7"/>
  <c r="L361" i="7"/>
  <c r="M361" i="7"/>
  <c r="T361" i="7"/>
  <c r="AA361" i="7"/>
  <c r="AB361" i="7"/>
  <c r="AE361" i="7"/>
  <c r="AF361" i="7"/>
  <c r="AG361" i="7"/>
  <c r="AI361" i="7"/>
  <c r="A362" i="7"/>
  <c r="B362" i="7"/>
  <c r="C362" i="7"/>
  <c r="F362" i="7"/>
  <c r="G362" i="7"/>
  <c r="L362" i="7"/>
  <c r="M362" i="7"/>
  <c r="T362" i="7"/>
  <c r="AA362" i="7"/>
  <c r="AE362" i="7"/>
  <c r="AF362" i="7"/>
  <c r="AG362" i="7"/>
  <c r="AI362" i="7"/>
  <c r="A363" i="7"/>
  <c r="B363" i="7"/>
  <c r="C363" i="7"/>
  <c r="F363" i="7"/>
  <c r="G363" i="7"/>
  <c r="L363" i="7"/>
  <c r="M363" i="7"/>
  <c r="T363" i="7"/>
  <c r="AA363" i="7"/>
  <c r="AB363" i="7"/>
  <c r="AE363" i="7"/>
  <c r="AF363" i="7"/>
  <c r="AG363" i="7"/>
  <c r="AI363" i="7"/>
  <c r="A364" i="7"/>
  <c r="B364" i="7"/>
  <c r="C364" i="7"/>
  <c r="F364" i="7"/>
  <c r="G364" i="7"/>
  <c r="L364" i="7"/>
  <c r="M364" i="7"/>
  <c r="T364" i="7"/>
  <c r="AA364" i="7"/>
  <c r="AB364" i="7"/>
  <c r="AE364" i="7"/>
  <c r="AF364" i="7"/>
  <c r="AG364" i="7"/>
  <c r="AI364" i="7"/>
  <c r="A365" i="7"/>
  <c r="B365" i="7"/>
  <c r="C365" i="7"/>
  <c r="F365" i="7"/>
  <c r="G365" i="7"/>
  <c r="L365" i="7"/>
  <c r="M365" i="7"/>
  <c r="T365" i="7"/>
  <c r="AA365" i="7"/>
  <c r="AE365" i="7"/>
  <c r="AF365" i="7"/>
  <c r="AG365" i="7"/>
  <c r="AI365" i="7"/>
  <c r="A366" i="7"/>
  <c r="B366" i="7"/>
  <c r="C366" i="7"/>
  <c r="F366" i="7"/>
  <c r="G366" i="7"/>
  <c r="L366" i="7"/>
  <c r="M366" i="7"/>
  <c r="T366" i="7"/>
  <c r="AA366" i="7"/>
  <c r="AE366" i="7"/>
  <c r="AF366" i="7"/>
  <c r="AG366" i="7"/>
  <c r="AI366" i="7"/>
  <c r="A367" i="7"/>
  <c r="B367" i="7"/>
  <c r="C367" i="7"/>
  <c r="F367" i="7"/>
  <c r="G367" i="7"/>
  <c r="L367" i="7"/>
  <c r="M367" i="7"/>
  <c r="T367" i="7"/>
  <c r="AA367" i="7"/>
  <c r="AE367" i="7"/>
  <c r="AF367" i="7"/>
  <c r="AG367" i="7"/>
  <c r="AI367" i="7"/>
  <c r="A368" i="7"/>
  <c r="B368" i="7"/>
  <c r="C368" i="7"/>
  <c r="F368" i="7"/>
  <c r="G368" i="7"/>
  <c r="L368" i="7"/>
  <c r="M368" i="7"/>
  <c r="T368" i="7"/>
  <c r="AA368" i="7"/>
  <c r="AB368" i="7"/>
  <c r="AE368" i="7"/>
  <c r="AF368" i="7"/>
  <c r="AG368" i="7"/>
  <c r="AI368" i="7"/>
  <c r="A369" i="7"/>
  <c r="B369" i="7"/>
  <c r="C369" i="7"/>
  <c r="F369" i="7"/>
  <c r="G369" i="7"/>
  <c r="L369" i="7"/>
  <c r="M369" i="7"/>
  <c r="T369" i="7"/>
  <c r="AA369" i="7"/>
  <c r="AE369" i="7"/>
  <c r="AF369" i="7"/>
  <c r="AG369" i="7"/>
  <c r="AI369" i="7"/>
  <c r="A370" i="7"/>
  <c r="B370" i="7"/>
  <c r="C370" i="7"/>
  <c r="F370" i="7"/>
  <c r="G370" i="7"/>
  <c r="L370" i="7"/>
  <c r="M370" i="7"/>
  <c r="T370" i="7"/>
  <c r="AA370" i="7"/>
  <c r="AE370" i="7"/>
  <c r="AF370" i="7"/>
  <c r="AG370" i="7"/>
  <c r="AI370" i="7"/>
  <c r="A371" i="7"/>
  <c r="B371" i="7"/>
  <c r="C371" i="7"/>
  <c r="F371" i="7"/>
  <c r="G371" i="7"/>
  <c r="L371" i="7"/>
  <c r="M371" i="7"/>
  <c r="T371" i="7"/>
  <c r="AA371" i="7"/>
  <c r="AB371" i="7"/>
  <c r="AE371" i="7"/>
  <c r="AF371" i="7"/>
  <c r="AG371" i="7"/>
  <c r="AI371" i="7"/>
  <c r="A372" i="7"/>
  <c r="B372" i="7"/>
  <c r="C372" i="7"/>
  <c r="F372" i="7"/>
  <c r="G372" i="7"/>
  <c r="L372" i="7"/>
  <c r="M372" i="7"/>
  <c r="T372" i="7"/>
  <c r="AA372" i="7"/>
  <c r="AB372" i="7"/>
  <c r="AE372" i="7"/>
  <c r="AF372" i="7"/>
  <c r="AG372" i="7"/>
  <c r="AI372" i="7"/>
  <c r="A373" i="7"/>
  <c r="B373" i="7"/>
  <c r="C373" i="7"/>
  <c r="F373" i="7"/>
  <c r="G373" i="7"/>
  <c r="L373" i="7"/>
  <c r="M373" i="7"/>
  <c r="T373" i="7"/>
  <c r="AA373" i="7"/>
  <c r="AE373" i="7"/>
  <c r="AF373" i="7"/>
  <c r="AG373" i="7"/>
  <c r="AI373" i="7"/>
  <c r="A374" i="7"/>
  <c r="B374" i="7"/>
  <c r="C374" i="7"/>
  <c r="F374" i="7"/>
  <c r="G374" i="7"/>
  <c r="L374" i="7"/>
  <c r="M374" i="7"/>
  <c r="T374" i="7"/>
  <c r="AA374" i="7"/>
  <c r="AE374" i="7"/>
  <c r="AF374" i="7"/>
  <c r="AG374" i="7"/>
  <c r="AI374" i="7"/>
  <c r="A375" i="7"/>
  <c r="B375" i="7"/>
  <c r="C375" i="7"/>
  <c r="F375" i="7"/>
  <c r="G375" i="7"/>
  <c r="L375" i="7"/>
  <c r="M375" i="7"/>
  <c r="T375" i="7"/>
  <c r="AA375" i="7"/>
  <c r="AE375" i="7"/>
  <c r="AF375" i="7"/>
  <c r="AG375" i="7"/>
  <c r="AI375" i="7"/>
  <c r="A376" i="7"/>
  <c r="B376" i="7"/>
  <c r="C376" i="7"/>
  <c r="F376" i="7"/>
  <c r="G376" i="7"/>
  <c r="L376" i="7"/>
  <c r="M376" i="7"/>
  <c r="T376" i="7"/>
  <c r="AA376" i="7"/>
  <c r="AB376" i="7"/>
  <c r="AE376" i="7"/>
  <c r="AF376" i="7"/>
  <c r="AG376" i="7"/>
  <c r="AI376" i="7"/>
  <c r="A377" i="7"/>
  <c r="B377" i="7"/>
  <c r="C377" i="7"/>
  <c r="F377" i="7"/>
  <c r="G377" i="7"/>
  <c r="L377" i="7"/>
  <c r="M377" i="7"/>
  <c r="T377" i="7"/>
  <c r="AA377" i="7"/>
  <c r="AE377" i="7"/>
  <c r="AF377" i="7"/>
  <c r="AG377" i="7"/>
  <c r="AI377" i="7"/>
  <c r="A378" i="7"/>
  <c r="B378" i="7"/>
  <c r="C378" i="7"/>
  <c r="F378" i="7"/>
  <c r="G378" i="7"/>
  <c r="L378" i="7"/>
  <c r="M378" i="7"/>
  <c r="T378" i="7"/>
  <c r="AA378" i="7"/>
  <c r="AE378" i="7"/>
  <c r="AF378" i="7"/>
  <c r="AG378" i="7"/>
  <c r="AI378" i="7"/>
  <c r="A379" i="7"/>
  <c r="B379" i="7"/>
  <c r="C379" i="7"/>
  <c r="F379" i="7"/>
  <c r="G379" i="7"/>
  <c r="L379" i="7"/>
  <c r="M379" i="7"/>
  <c r="T379" i="7"/>
  <c r="AA379" i="7"/>
  <c r="AB379" i="7"/>
  <c r="AE379" i="7"/>
  <c r="AF379" i="7"/>
  <c r="AG379" i="7"/>
  <c r="AI379" i="7"/>
  <c r="A380" i="7"/>
  <c r="B380" i="7"/>
  <c r="C380" i="7"/>
  <c r="F380" i="7"/>
  <c r="G380" i="7"/>
  <c r="L380" i="7"/>
  <c r="M380" i="7"/>
  <c r="T380" i="7"/>
  <c r="AA380" i="7"/>
  <c r="AB380" i="7"/>
  <c r="AE380" i="7"/>
  <c r="AF380" i="7"/>
  <c r="AG380" i="7"/>
  <c r="AI380" i="7"/>
  <c r="A381" i="7"/>
  <c r="B381" i="7"/>
  <c r="C381" i="7"/>
  <c r="F381" i="7"/>
  <c r="G381" i="7"/>
  <c r="L381" i="7"/>
  <c r="M381" i="7"/>
  <c r="T381" i="7"/>
  <c r="AA381" i="7"/>
  <c r="AE381" i="7"/>
  <c r="AF381" i="7"/>
  <c r="AG381" i="7"/>
  <c r="AI381" i="7"/>
  <c r="A382" i="7"/>
  <c r="B382" i="7"/>
  <c r="C382" i="7"/>
  <c r="F382" i="7"/>
  <c r="G382" i="7"/>
  <c r="L382" i="7"/>
  <c r="M382" i="7"/>
  <c r="T382" i="7"/>
  <c r="AA382" i="7"/>
  <c r="AE382" i="7"/>
  <c r="AF382" i="7"/>
  <c r="AG382" i="7"/>
  <c r="AI382" i="7"/>
  <c r="A383" i="7"/>
  <c r="B383" i="7"/>
  <c r="C383" i="7"/>
  <c r="F383" i="7"/>
  <c r="G383" i="7"/>
  <c r="L383" i="7"/>
  <c r="M383" i="7"/>
  <c r="T383" i="7"/>
  <c r="AA383" i="7"/>
  <c r="AE383" i="7"/>
  <c r="AF383" i="7"/>
  <c r="AG383" i="7"/>
  <c r="AI383" i="7"/>
  <c r="A384" i="7"/>
  <c r="B384" i="7"/>
  <c r="C384" i="7"/>
  <c r="F384" i="7"/>
  <c r="G384" i="7"/>
  <c r="L384" i="7"/>
  <c r="M384" i="7"/>
  <c r="T384" i="7"/>
  <c r="AA384" i="7"/>
  <c r="AB384" i="7"/>
  <c r="AE384" i="7"/>
  <c r="AF384" i="7"/>
  <c r="AG384" i="7"/>
  <c r="AI384" i="7"/>
  <c r="A385" i="7"/>
  <c r="B385" i="7"/>
  <c r="C385" i="7"/>
  <c r="F385" i="7"/>
  <c r="G385" i="7"/>
  <c r="L385" i="7"/>
  <c r="M385" i="7"/>
  <c r="T385" i="7"/>
  <c r="AA385" i="7"/>
  <c r="AE385" i="7"/>
  <c r="AF385" i="7"/>
  <c r="AG385" i="7"/>
  <c r="AI385" i="7"/>
  <c r="A386" i="7"/>
  <c r="B386" i="7"/>
  <c r="C386" i="7"/>
  <c r="F386" i="7"/>
  <c r="G386" i="7"/>
  <c r="L386" i="7"/>
  <c r="M386" i="7"/>
  <c r="T386" i="7"/>
  <c r="AA386" i="7"/>
  <c r="AE386" i="7"/>
  <c r="AF386" i="7"/>
  <c r="AG386" i="7"/>
  <c r="AI386" i="7"/>
  <c r="A387" i="7"/>
  <c r="B387" i="7"/>
  <c r="C387" i="7"/>
  <c r="F387" i="7"/>
  <c r="G387" i="7"/>
  <c r="L387" i="7"/>
  <c r="M387" i="7"/>
  <c r="T387" i="7"/>
  <c r="AA387" i="7"/>
  <c r="AB387" i="7"/>
  <c r="AE387" i="7"/>
  <c r="AF387" i="7"/>
  <c r="AG387" i="7"/>
  <c r="AI387" i="7"/>
  <c r="A388" i="7"/>
  <c r="B388" i="7"/>
  <c r="C388" i="7"/>
  <c r="F388" i="7"/>
  <c r="G388" i="7"/>
  <c r="L388" i="7"/>
  <c r="M388" i="7"/>
  <c r="T388" i="7"/>
  <c r="AA388" i="7"/>
  <c r="AB388" i="7"/>
  <c r="AE388" i="7"/>
  <c r="AF388" i="7"/>
  <c r="AG388" i="7"/>
  <c r="AI388" i="7"/>
  <c r="A389" i="7"/>
  <c r="B389" i="7"/>
  <c r="C389" i="7"/>
  <c r="F389" i="7"/>
  <c r="G389" i="7"/>
  <c r="L389" i="7"/>
  <c r="M389" i="7"/>
  <c r="T389" i="7"/>
  <c r="AA389" i="7"/>
  <c r="AE389" i="7"/>
  <c r="AF389" i="7"/>
  <c r="AG389" i="7"/>
  <c r="AI389" i="7"/>
  <c r="A390" i="7"/>
  <c r="B390" i="7"/>
  <c r="C390" i="7"/>
  <c r="F390" i="7"/>
  <c r="G390" i="7"/>
  <c r="L390" i="7"/>
  <c r="M390" i="7"/>
  <c r="T390" i="7"/>
  <c r="AA390" i="7"/>
  <c r="AE390" i="7"/>
  <c r="AF390" i="7"/>
  <c r="AG390" i="7"/>
  <c r="AI390" i="7"/>
  <c r="A391" i="7"/>
  <c r="B391" i="7"/>
  <c r="C391" i="7"/>
  <c r="F391" i="7"/>
  <c r="G391" i="7"/>
  <c r="L391" i="7"/>
  <c r="M391" i="7"/>
  <c r="T391" i="7"/>
  <c r="AA391" i="7"/>
  <c r="AE391" i="7"/>
  <c r="AF391" i="7"/>
  <c r="AG391" i="7"/>
  <c r="AI391" i="7"/>
  <c r="A392" i="7"/>
  <c r="B392" i="7"/>
  <c r="C392" i="7"/>
  <c r="F392" i="7"/>
  <c r="G392" i="7"/>
  <c r="L392" i="7"/>
  <c r="M392" i="7"/>
  <c r="T392" i="7"/>
  <c r="AA392" i="7"/>
  <c r="AB392" i="7"/>
  <c r="AE392" i="7"/>
  <c r="AF392" i="7"/>
  <c r="AG392" i="7"/>
  <c r="AI392" i="7"/>
  <c r="A393" i="7"/>
  <c r="B393" i="7"/>
  <c r="C393" i="7"/>
  <c r="F393" i="7"/>
  <c r="G393" i="7"/>
  <c r="L393" i="7"/>
  <c r="M393" i="7"/>
  <c r="T393" i="7"/>
  <c r="AA393" i="7"/>
  <c r="AE393" i="7"/>
  <c r="AF393" i="7"/>
  <c r="AG393" i="7"/>
  <c r="AI393" i="7"/>
  <c r="A394" i="7"/>
  <c r="B394" i="7"/>
  <c r="C394" i="7"/>
  <c r="F394" i="7"/>
  <c r="G394" i="7"/>
  <c r="L394" i="7"/>
  <c r="M394" i="7"/>
  <c r="T394" i="7"/>
  <c r="AA394" i="7"/>
  <c r="AE394" i="7"/>
  <c r="AF394" i="7"/>
  <c r="AG394" i="7"/>
  <c r="AI394" i="7"/>
  <c r="A395" i="7"/>
  <c r="B395" i="7"/>
  <c r="C395" i="7"/>
  <c r="F395" i="7"/>
  <c r="G395" i="7"/>
  <c r="L395" i="7"/>
  <c r="M395" i="7"/>
  <c r="T395" i="7"/>
  <c r="AA395" i="7"/>
  <c r="AB395" i="7"/>
  <c r="AE395" i="7"/>
  <c r="AF395" i="7"/>
  <c r="AG395" i="7"/>
  <c r="AI395" i="7"/>
  <c r="A396" i="7"/>
  <c r="B396" i="7"/>
  <c r="C396" i="7"/>
  <c r="F396" i="7"/>
  <c r="G396" i="7"/>
  <c r="L396" i="7"/>
  <c r="M396" i="7"/>
  <c r="T396" i="7"/>
  <c r="AA396" i="7"/>
  <c r="AB396" i="7"/>
  <c r="AE396" i="7"/>
  <c r="AF396" i="7"/>
  <c r="AG396" i="7"/>
  <c r="AI396" i="7"/>
  <c r="A397" i="7"/>
  <c r="B397" i="7"/>
  <c r="C397" i="7"/>
  <c r="F397" i="7"/>
  <c r="G397" i="7"/>
  <c r="L397" i="7"/>
  <c r="M397" i="7"/>
  <c r="T397" i="7"/>
  <c r="AA397" i="7"/>
  <c r="AE397" i="7"/>
  <c r="AF397" i="7"/>
  <c r="AG397" i="7"/>
  <c r="AI397" i="7"/>
  <c r="A398" i="7"/>
  <c r="B398" i="7"/>
  <c r="C398" i="7"/>
  <c r="F398" i="7"/>
  <c r="G398" i="7"/>
  <c r="L398" i="7"/>
  <c r="M398" i="7"/>
  <c r="T398" i="7"/>
  <c r="AA398" i="7"/>
  <c r="AE398" i="7"/>
  <c r="AF398" i="7"/>
  <c r="AG398" i="7"/>
  <c r="AI398" i="7"/>
  <c r="A399" i="7"/>
  <c r="B399" i="7"/>
  <c r="C399" i="7"/>
  <c r="F399" i="7"/>
  <c r="G399" i="7"/>
  <c r="L399" i="7"/>
  <c r="M399" i="7"/>
  <c r="T399" i="7"/>
  <c r="AA399" i="7"/>
  <c r="AE399" i="7"/>
  <c r="AF399" i="7"/>
  <c r="AG399" i="7"/>
  <c r="AI399" i="7"/>
  <c r="A400" i="7"/>
  <c r="B400" i="7"/>
  <c r="C400" i="7"/>
  <c r="F400" i="7"/>
  <c r="G400" i="7"/>
  <c r="L400" i="7"/>
  <c r="M400" i="7"/>
  <c r="T400" i="7"/>
  <c r="AA400" i="7"/>
  <c r="AB400" i="7"/>
  <c r="AE400" i="7"/>
  <c r="AF400" i="7"/>
  <c r="AG400" i="7"/>
  <c r="AI400" i="7"/>
  <c r="A401" i="7"/>
  <c r="B401" i="7"/>
  <c r="C401" i="7"/>
  <c r="F401" i="7"/>
  <c r="G401" i="7"/>
  <c r="L401" i="7"/>
  <c r="M401" i="7"/>
  <c r="T401" i="7"/>
  <c r="AA401" i="7"/>
  <c r="AB401" i="7"/>
  <c r="AE401" i="7"/>
  <c r="AF401" i="7"/>
  <c r="AG401" i="7"/>
  <c r="AI401" i="7"/>
  <c r="A402" i="7"/>
  <c r="B402" i="7"/>
  <c r="C402" i="7"/>
  <c r="F402" i="7"/>
  <c r="G402" i="7"/>
  <c r="L402" i="7"/>
  <c r="M402" i="7"/>
  <c r="T402" i="7"/>
  <c r="AA402" i="7"/>
  <c r="AE402" i="7"/>
  <c r="AF402" i="7"/>
  <c r="AG402" i="7"/>
  <c r="AI402" i="7"/>
  <c r="A403" i="7"/>
  <c r="B403" i="7"/>
  <c r="C403" i="7"/>
  <c r="F403" i="7"/>
  <c r="G403" i="7"/>
  <c r="L403" i="7"/>
  <c r="M403" i="7"/>
  <c r="T403" i="7"/>
  <c r="AA403" i="7"/>
  <c r="AB403" i="7"/>
  <c r="AE403" i="7"/>
  <c r="AF403" i="7"/>
  <c r="AG403" i="7"/>
  <c r="AI403" i="7"/>
  <c r="A404" i="7"/>
  <c r="B404" i="7"/>
  <c r="C404" i="7"/>
  <c r="F404" i="7"/>
  <c r="G404" i="7"/>
  <c r="L404" i="7"/>
  <c r="M404" i="7"/>
  <c r="T404" i="7"/>
  <c r="AA404" i="7"/>
  <c r="AB404" i="7"/>
  <c r="AE404" i="7"/>
  <c r="AF404" i="7"/>
  <c r="AG404" i="7"/>
  <c r="AI404" i="7"/>
  <c r="A405" i="7"/>
  <c r="B405" i="7"/>
  <c r="C405" i="7"/>
  <c r="F405" i="7"/>
  <c r="G405" i="7"/>
  <c r="L405" i="7"/>
  <c r="M405" i="7"/>
  <c r="T405" i="7"/>
  <c r="AA405" i="7"/>
  <c r="AE405" i="7"/>
  <c r="AF405" i="7"/>
  <c r="AG405" i="7"/>
  <c r="AI405" i="7"/>
  <c r="A406" i="7"/>
  <c r="B406" i="7"/>
  <c r="C406" i="7"/>
  <c r="F406" i="7"/>
  <c r="G406" i="7"/>
  <c r="L406" i="7"/>
  <c r="M406" i="7"/>
  <c r="T406" i="7"/>
  <c r="AA406" i="7"/>
  <c r="AE406" i="7"/>
  <c r="AF406" i="7"/>
  <c r="AG406" i="7"/>
  <c r="AI406" i="7"/>
  <c r="A407" i="7"/>
  <c r="B407" i="7"/>
  <c r="C407" i="7"/>
  <c r="F407" i="7"/>
  <c r="G407" i="7"/>
  <c r="L407" i="7"/>
  <c r="M407" i="7"/>
  <c r="T407" i="7"/>
  <c r="AA407" i="7"/>
  <c r="AE407" i="7"/>
  <c r="AF407" i="7"/>
  <c r="AG407" i="7"/>
  <c r="AI407" i="7"/>
  <c r="A408" i="7"/>
  <c r="B408" i="7"/>
  <c r="C408" i="7"/>
  <c r="F408" i="7"/>
  <c r="G408" i="7"/>
  <c r="L408" i="7"/>
  <c r="M408" i="7"/>
  <c r="T408" i="7"/>
  <c r="AA408" i="7"/>
  <c r="AB408" i="7"/>
  <c r="AE408" i="7"/>
  <c r="AF408" i="7"/>
  <c r="AG408" i="7"/>
  <c r="AI408" i="7"/>
  <c r="A409" i="7"/>
  <c r="B409" i="7"/>
  <c r="C409" i="7"/>
  <c r="F409" i="7"/>
  <c r="G409" i="7"/>
  <c r="L409" i="7"/>
  <c r="M409" i="7"/>
  <c r="T409" i="7"/>
  <c r="AA409" i="7"/>
  <c r="AE409" i="7"/>
  <c r="AF409" i="7"/>
  <c r="AG409" i="7"/>
  <c r="AI409" i="7"/>
  <c r="A410" i="7"/>
  <c r="B410" i="7"/>
  <c r="C410" i="7"/>
  <c r="F410" i="7"/>
  <c r="G410" i="7"/>
  <c r="L410" i="7"/>
  <c r="M410" i="7"/>
  <c r="T410" i="7"/>
  <c r="AA410" i="7"/>
  <c r="AE410" i="7"/>
  <c r="AF410" i="7"/>
  <c r="AG410" i="7"/>
  <c r="AI410" i="7"/>
  <c r="A411" i="7"/>
  <c r="B411" i="7"/>
  <c r="C411" i="7"/>
  <c r="F411" i="7"/>
  <c r="G411" i="7"/>
  <c r="L411" i="7"/>
  <c r="M411" i="7"/>
  <c r="T411" i="7"/>
  <c r="AA411" i="7"/>
  <c r="AB411" i="7"/>
  <c r="AE411" i="7"/>
  <c r="AF411" i="7"/>
  <c r="AG411" i="7"/>
  <c r="AI411" i="7"/>
  <c r="A412" i="7"/>
  <c r="B412" i="7"/>
  <c r="C412" i="7"/>
  <c r="F412" i="7"/>
  <c r="G412" i="7"/>
  <c r="L412" i="7"/>
  <c r="M412" i="7"/>
  <c r="T412" i="7"/>
  <c r="AA412" i="7"/>
  <c r="AB412" i="7"/>
  <c r="AE412" i="7"/>
  <c r="AF412" i="7"/>
  <c r="AG412" i="7"/>
  <c r="AI412" i="7"/>
  <c r="A413" i="7"/>
  <c r="B413" i="7"/>
  <c r="C413" i="7"/>
  <c r="F413" i="7"/>
  <c r="G413" i="7"/>
  <c r="L413" i="7"/>
  <c r="M413" i="7"/>
  <c r="T413" i="7"/>
  <c r="AA413" i="7"/>
  <c r="AE413" i="7"/>
  <c r="AF413" i="7"/>
  <c r="AG413" i="7"/>
  <c r="AI413" i="7"/>
  <c r="A414" i="7"/>
  <c r="B414" i="7"/>
  <c r="C414" i="7"/>
  <c r="F414" i="7"/>
  <c r="G414" i="7"/>
  <c r="L414" i="7"/>
  <c r="M414" i="7"/>
  <c r="T414" i="7"/>
  <c r="AA414" i="7"/>
  <c r="AE414" i="7"/>
  <c r="AF414" i="7"/>
  <c r="AG414" i="7"/>
  <c r="AI414" i="7"/>
  <c r="A415" i="7"/>
  <c r="B415" i="7"/>
  <c r="C415" i="7"/>
  <c r="F415" i="7"/>
  <c r="G415" i="7"/>
  <c r="L415" i="7"/>
  <c r="M415" i="7"/>
  <c r="T415" i="7"/>
  <c r="AA415" i="7"/>
  <c r="AE415" i="7"/>
  <c r="AF415" i="7"/>
  <c r="AG415" i="7"/>
  <c r="AI415" i="7"/>
  <c r="A416" i="7"/>
  <c r="B416" i="7"/>
  <c r="C416" i="7"/>
  <c r="F416" i="7"/>
  <c r="G416" i="7"/>
  <c r="L416" i="7"/>
  <c r="M416" i="7"/>
  <c r="T416" i="7"/>
  <c r="AA416" i="7"/>
  <c r="AB416" i="7"/>
  <c r="AE416" i="7"/>
  <c r="AF416" i="7"/>
  <c r="AG416" i="7"/>
  <c r="AI416" i="7"/>
  <c r="A417" i="7"/>
  <c r="B417" i="7"/>
  <c r="C417" i="7"/>
  <c r="F417" i="7"/>
  <c r="G417" i="7"/>
  <c r="L417" i="7"/>
  <c r="M417" i="7"/>
  <c r="T417" i="7"/>
  <c r="AA417" i="7"/>
  <c r="AE417" i="7"/>
  <c r="AF417" i="7"/>
  <c r="AG417" i="7"/>
  <c r="AI417" i="7"/>
  <c r="A418" i="7"/>
  <c r="B418" i="7"/>
  <c r="C418" i="7"/>
  <c r="F418" i="7"/>
  <c r="G418" i="7"/>
  <c r="L418" i="7"/>
  <c r="M418" i="7"/>
  <c r="T418" i="7"/>
  <c r="AA418" i="7"/>
  <c r="AB418" i="7"/>
  <c r="AE418" i="7"/>
  <c r="AF418" i="7"/>
  <c r="AG418" i="7"/>
  <c r="AI418" i="7"/>
  <c r="A419" i="7"/>
  <c r="B419" i="7"/>
  <c r="C419" i="7"/>
  <c r="F419" i="7"/>
  <c r="G419" i="7"/>
  <c r="L419" i="7"/>
  <c r="M419" i="7"/>
  <c r="T419" i="7"/>
  <c r="AA419" i="7"/>
  <c r="AB419" i="7"/>
  <c r="AE419" i="7"/>
  <c r="AF419" i="7"/>
  <c r="AG419" i="7"/>
  <c r="AI419" i="7"/>
  <c r="A420" i="7"/>
  <c r="B420" i="7"/>
  <c r="C420" i="7"/>
  <c r="F420" i="7"/>
  <c r="G420" i="7"/>
  <c r="L420" i="7"/>
  <c r="M420" i="7"/>
  <c r="T420" i="7"/>
  <c r="AA420" i="7"/>
  <c r="AB420" i="7"/>
  <c r="AE420" i="7"/>
  <c r="AF420" i="7"/>
  <c r="AG420" i="7"/>
  <c r="AI420" i="7"/>
  <c r="A421" i="7"/>
  <c r="B421" i="7"/>
  <c r="C421" i="7"/>
  <c r="F421" i="7"/>
  <c r="G421" i="7"/>
  <c r="L421" i="7"/>
  <c r="M421" i="7"/>
  <c r="T421" i="7"/>
  <c r="AA421" i="7"/>
  <c r="AE421" i="7"/>
  <c r="AF421" i="7"/>
  <c r="AG421" i="7"/>
  <c r="AI421" i="7"/>
  <c r="A422" i="7"/>
  <c r="B422" i="7"/>
  <c r="C422" i="7"/>
  <c r="F422" i="7"/>
  <c r="G422" i="7"/>
  <c r="L422" i="7"/>
  <c r="M422" i="7"/>
  <c r="T422" i="7"/>
  <c r="AA422" i="7"/>
  <c r="AE422" i="7"/>
  <c r="AF422" i="7"/>
  <c r="AG422" i="7"/>
  <c r="AI422" i="7"/>
  <c r="A423" i="7"/>
  <c r="B423" i="7"/>
  <c r="C423" i="7"/>
  <c r="F423" i="7"/>
  <c r="G423" i="7"/>
  <c r="L423" i="7"/>
  <c r="M423" i="7"/>
  <c r="T423" i="7"/>
  <c r="AA423" i="7"/>
  <c r="AE423" i="7"/>
  <c r="AF423" i="7"/>
  <c r="AG423" i="7"/>
  <c r="AI423" i="7"/>
  <c r="A424" i="7"/>
  <c r="B424" i="7"/>
  <c r="C424" i="7"/>
  <c r="F424" i="7"/>
  <c r="G424" i="7"/>
  <c r="L424" i="7"/>
  <c r="M424" i="7"/>
  <c r="T424" i="7"/>
  <c r="AA424" i="7"/>
  <c r="AB424" i="7"/>
  <c r="AE424" i="7"/>
  <c r="AF424" i="7"/>
  <c r="AG424" i="7"/>
  <c r="AI424" i="7"/>
  <c r="A425" i="7"/>
  <c r="B425" i="7"/>
  <c r="C425" i="7"/>
  <c r="F425" i="7"/>
  <c r="G425" i="7"/>
  <c r="L425" i="7"/>
  <c r="M425" i="7"/>
  <c r="T425" i="7"/>
  <c r="AA425" i="7"/>
  <c r="AB425" i="7"/>
  <c r="AE425" i="7"/>
  <c r="AF425" i="7"/>
  <c r="AG425" i="7"/>
  <c r="AI425" i="7"/>
  <c r="A426" i="7"/>
  <c r="B426" i="7"/>
  <c r="C426" i="7"/>
  <c r="F426" i="7"/>
  <c r="G426" i="7"/>
  <c r="L426" i="7"/>
  <c r="M426" i="7"/>
  <c r="T426" i="7"/>
  <c r="AA426" i="7"/>
  <c r="AE426" i="7"/>
  <c r="AF426" i="7"/>
  <c r="AG426" i="7"/>
  <c r="AI426" i="7"/>
  <c r="A427" i="7"/>
  <c r="B427" i="7"/>
  <c r="C427" i="7"/>
  <c r="F427" i="7"/>
  <c r="G427" i="7"/>
  <c r="L427" i="7"/>
  <c r="M427" i="7"/>
  <c r="T427" i="7"/>
  <c r="AA427" i="7"/>
  <c r="AB427" i="7"/>
  <c r="AE427" i="7"/>
  <c r="AF427" i="7"/>
  <c r="AG427" i="7"/>
  <c r="AI427" i="7"/>
  <c r="A428" i="7"/>
  <c r="B428" i="7"/>
  <c r="C428" i="7"/>
  <c r="F428" i="7"/>
  <c r="G428" i="7"/>
  <c r="L428" i="7"/>
  <c r="M428" i="7"/>
  <c r="T428" i="7"/>
  <c r="AA428" i="7"/>
  <c r="AB428" i="7"/>
  <c r="AE428" i="7"/>
  <c r="AF428" i="7"/>
  <c r="AG428" i="7"/>
  <c r="AI428" i="7"/>
  <c r="A429" i="7"/>
  <c r="B429" i="7"/>
  <c r="C429" i="7"/>
  <c r="F429" i="7"/>
  <c r="G429" i="7"/>
  <c r="L429" i="7"/>
  <c r="M429" i="7"/>
  <c r="T429" i="7"/>
  <c r="AA429" i="7"/>
  <c r="AE429" i="7"/>
  <c r="AF429" i="7"/>
  <c r="AG429" i="7"/>
  <c r="AI429" i="7"/>
  <c r="A430" i="7"/>
  <c r="B430" i="7"/>
  <c r="C430" i="7"/>
  <c r="F430" i="7"/>
  <c r="G430" i="7"/>
  <c r="L430" i="7"/>
  <c r="M430" i="7"/>
  <c r="T430" i="7"/>
  <c r="AA430" i="7"/>
  <c r="AE430" i="7"/>
  <c r="AF430" i="7"/>
  <c r="AG430" i="7"/>
  <c r="AI430" i="7"/>
  <c r="A431" i="7"/>
  <c r="B431" i="7"/>
  <c r="C431" i="7"/>
  <c r="F431" i="7"/>
  <c r="G431" i="7"/>
  <c r="L431" i="7"/>
  <c r="M431" i="7"/>
  <c r="T431" i="7"/>
  <c r="AA431" i="7"/>
  <c r="AE431" i="7"/>
  <c r="AF431" i="7"/>
  <c r="AG431" i="7"/>
  <c r="AI431" i="7"/>
  <c r="A432" i="7"/>
  <c r="B432" i="7"/>
  <c r="C432" i="7"/>
  <c r="F432" i="7"/>
  <c r="G432" i="7"/>
  <c r="L432" i="7"/>
  <c r="M432" i="7"/>
  <c r="T432" i="7"/>
  <c r="AA432" i="7"/>
  <c r="AB432" i="7"/>
  <c r="AE432" i="7"/>
  <c r="AF432" i="7"/>
  <c r="AG432" i="7"/>
  <c r="AI432" i="7"/>
  <c r="A433" i="7"/>
  <c r="B433" i="7"/>
  <c r="C433" i="7"/>
  <c r="F433" i="7"/>
  <c r="G433" i="7"/>
  <c r="L433" i="7"/>
  <c r="M433" i="7"/>
  <c r="T433" i="7"/>
  <c r="AA433" i="7"/>
  <c r="AE433" i="7"/>
  <c r="AF433" i="7"/>
  <c r="AG433" i="7"/>
  <c r="AI433" i="7"/>
  <c r="A434" i="7"/>
  <c r="B434" i="7"/>
  <c r="C434" i="7"/>
  <c r="F434" i="7"/>
  <c r="G434" i="7"/>
  <c r="L434" i="7"/>
  <c r="M434" i="7"/>
  <c r="T434" i="7"/>
  <c r="AA434" i="7"/>
  <c r="AE434" i="7"/>
  <c r="AF434" i="7"/>
  <c r="AG434" i="7"/>
  <c r="AI434" i="7"/>
  <c r="A435" i="7"/>
  <c r="B435" i="7"/>
  <c r="C435" i="7"/>
  <c r="F435" i="7"/>
  <c r="G435" i="7"/>
  <c r="L435" i="7"/>
  <c r="M435" i="7"/>
  <c r="T435" i="7"/>
  <c r="AA435" i="7"/>
  <c r="AB435" i="7"/>
  <c r="AE435" i="7"/>
  <c r="AF435" i="7"/>
  <c r="AG435" i="7"/>
  <c r="AI435" i="7"/>
  <c r="A436" i="7"/>
  <c r="B436" i="7"/>
  <c r="C436" i="7"/>
  <c r="F436" i="7"/>
  <c r="G436" i="7"/>
  <c r="L436" i="7"/>
  <c r="M436" i="7"/>
  <c r="T436" i="7"/>
  <c r="AA436" i="7"/>
  <c r="AB436" i="7"/>
  <c r="AE436" i="7"/>
  <c r="AF436" i="7"/>
  <c r="AG436" i="7"/>
  <c r="AI436" i="7"/>
  <c r="A437" i="7"/>
  <c r="B437" i="7"/>
  <c r="C437" i="7"/>
  <c r="F437" i="7"/>
  <c r="G437" i="7"/>
  <c r="L437" i="7"/>
  <c r="M437" i="7"/>
  <c r="T437" i="7"/>
  <c r="AA437" i="7"/>
  <c r="AE437" i="7"/>
  <c r="AF437" i="7"/>
  <c r="AG437" i="7"/>
  <c r="AI437" i="7"/>
  <c r="A438" i="7"/>
  <c r="B438" i="7"/>
  <c r="C438" i="7"/>
  <c r="F438" i="7"/>
  <c r="G438" i="7"/>
  <c r="L438" i="7"/>
  <c r="M438" i="7"/>
  <c r="T438" i="7"/>
  <c r="AA438" i="7"/>
  <c r="AE438" i="7"/>
  <c r="AF438" i="7"/>
  <c r="AG438" i="7"/>
  <c r="AI438" i="7"/>
  <c r="A439" i="7"/>
  <c r="B439" i="7"/>
  <c r="C439" i="7"/>
  <c r="F439" i="7"/>
  <c r="G439" i="7"/>
  <c r="L439" i="7"/>
  <c r="M439" i="7"/>
  <c r="T439" i="7"/>
  <c r="AA439" i="7"/>
  <c r="AE439" i="7"/>
  <c r="AF439" i="7"/>
  <c r="AG439" i="7"/>
  <c r="AI439" i="7"/>
  <c r="A440" i="7"/>
  <c r="B440" i="7"/>
  <c r="C440" i="7"/>
  <c r="F440" i="7"/>
  <c r="G440" i="7"/>
  <c r="L440" i="7"/>
  <c r="M440" i="7"/>
  <c r="T440" i="7"/>
  <c r="AA440" i="7"/>
  <c r="AB440" i="7"/>
  <c r="AE440" i="7"/>
  <c r="AF440" i="7"/>
  <c r="AG440" i="7"/>
  <c r="AI440" i="7"/>
  <c r="A441" i="7"/>
  <c r="B441" i="7"/>
  <c r="C441" i="7"/>
  <c r="F441" i="7"/>
  <c r="G441" i="7"/>
  <c r="L441" i="7"/>
  <c r="M441" i="7"/>
  <c r="T441" i="7"/>
  <c r="AA441" i="7"/>
  <c r="AE441" i="7"/>
  <c r="AF441" i="7"/>
  <c r="AG441" i="7"/>
  <c r="AI441" i="7"/>
  <c r="A442" i="7"/>
  <c r="B442" i="7"/>
  <c r="C442" i="7"/>
  <c r="F442" i="7"/>
  <c r="G442" i="7"/>
  <c r="L442" i="7"/>
  <c r="M442" i="7"/>
  <c r="T442" i="7"/>
  <c r="AA442" i="7"/>
  <c r="AE442" i="7"/>
  <c r="AF442" i="7"/>
  <c r="AG442" i="7"/>
  <c r="AI442" i="7"/>
  <c r="A443" i="7"/>
  <c r="B443" i="7"/>
  <c r="C443" i="7"/>
  <c r="F443" i="7"/>
  <c r="G443" i="7"/>
  <c r="L443" i="7"/>
  <c r="M443" i="7"/>
  <c r="T443" i="7"/>
  <c r="AA443" i="7"/>
  <c r="AB443" i="7"/>
  <c r="AE443" i="7"/>
  <c r="AF443" i="7"/>
  <c r="AG443" i="7"/>
  <c r="AI443" i="7"/>
  <c r="A444" i="7"/>
  <c r="B444" i="7"/>
  <c r="C444" i="7"/>
  <c r="F444" i="7"/>
  <c r="G444" i="7"/>
  <c r="L444" i="7"/>
  <c r="M444" i="7"/>
  <c r="T444" i="7"/>
  <c r="AA444" i="7"/>
  <c r="AB444" i="7"/>
  <c r="AE444" i="7"/>
  <c r="AF444" i="7"/>
  <c r="AG444" i="7"/>
  <c r="AI444" i="7"/>
  <c r="A445" i="7"/>
  <c r="B445" i="7"/>
  <c r="C445" i="7"/>
  <c r="F445" i="7"/>
  <c r="G445" i="7"/>
  <c r="L445" i="7"/>
  <c r="M445" i="7"/>
  <c r="T445" i="7"/>
  <c r="AA445" i="7"/>
  <c r="AE445" i="7"/>
  <c r="AF445" i="7"/>
  <c r="AG445" i="7"/>
  <c r="AI445" i="7"/>
  <c r="A446" i="7"/>
  <c r="B446" i="7"/>
  <c r="C446" i="7"/>
  <c r="F446" i="7"/>
  <c r="G446" i="7"/>
  <c r="L446" i="7"/>
  <c r="M446" i="7"/>
  <c r="T446" i="7"/>
  <c r="AA446" i="7"/>
  <c r="AE446" i="7"/>
  <c r="AF446" i="7"/>
  <c r="AG446" i="7"/>
  <c r="AI446" i="7"/>
  <c r="A447" i="7"/>
  <c r="B447" i="7"/>
  <c r="C447" i="7"/>
  <c r="F447" i="7"/>
  <c r="G447" i="7"/>
  <c r="L447" i="7"/>
  <c r="M447" i="7"/>
  <c r="T447" i="7"/>
  <c r="AA447" i="7"/>
  <c r="AE447" i="7"/>
  <c r="AF447" i="7"/>
  <c r="AG447" i="7"/>
  <c r="AI447" i="7"/>
  <c r="A448" i="7"/>
  <c r="B448" i="7"/>
  <c r="C448" i="7"/>
  <c r="F448" i="7"/>
  <c r="G448" i="7"/>
  <c r="L448" i="7"/>
  <c r="M448" i="7"/>
  <c r="T448" i="7"/>
  <c r="AA448" i="7"/>
  <c r="AB448" i="7"/>
  <c r="AE448" i="7"/>
  <c r="AF448" i="7"/>
  <c r="AG448" i="7"/>
  <c r="AI448" i="7"/>
  <c r="A449" i="7"/>
  <c r="B449" i="7"/>
  <c r="C449" i="7"/>
  <c r="F449" i="7"/>
  <c r="G449" i="7"/>
  <c r="L449" i="7"/>
  <c r="M449" i="7"/>
  <c r="T449" i="7"/>
  <c r="AA449" i="7"/>
  <c r="AE449" i="7"/>
  <c r="AF449" i="7"/>
  <c r="AG449" i="7"/>
  <c r="AI449" i="7"/>
  <c r="A450" i="7"/>
  <c r="B450" i="7"/>
  <c r="C450" i="7"/>
  <c r="F450" i="7"/>
  <c r="G450" i="7"/>
  <c r="L450" i="7"/>
  <c r="M450" i="7"/>
  <c r="T450" i="7"/>
  <c r="AA450" i="7"/>
  <c r="AE450" i="7"/>
  <c r="AF450" i="7"/>
  <c r="AG450" i="7"/>
  <c r="AI450" i="7"/>
  <c r="A451" i="7"/>
  <c r="B451" i="7"/>
  <c r="C451" i="7"/>
  <c r="F451" i="7"/>
  <c r="G451" i="7"/>
  <c r="L451" i="7"/>
  <c r="M451" i="7"/>
  <c r="T451" i="7"/>
  <c r="AA451" i="7"/>
  <c r="AB451" i="7"/>
  <c r="AE451" i="7"/>
  <c r="AF451" i="7"/>
  <c r="AG451" i="7"/>
  <c r="AI451" i="7"/>
  <c r="A452" i="7"/>
  <c r="B452" i="7"/>
  <c r="C452" i="7"/>
  <c r="F452" i="7"/>
  <c r="G452" i="7"/>
  <c r="L452" i="7"/>
  <c r="M452" i="7"/>
  <c r="T452" i="7"/>
  <c r="AA452" i="7"/>
  <c r="AB452" i="7"/>
  <c r="AE452" i="7"/>
  <c r="AF452" i="7"/>
  <c r="AG452" i="7"/>
  <c r="AI452" i="7"/>
  <c r="A453" i="7"/>
  <c r="B453" i="7"/>
  <c r="C453" i="7"/>
  <c r="F453" i="7"/>
  <c r="G453" i="7"/>
  <c r="L453" i="7"/>
  <c r="M453" i="7"/>
  <c r="T453" i="7"/>
  <c r="AA453" i="7"/>
  <c r="AE453" i="7"/>
  <c r="AF453" i="7"/>
  <c r="AG453" i="7"/>
  <c r="AI453" i="7"/>
  <c r="A454" i="7"/>
  <c r="B454" i="7"/>
  <c r="C454" i="7"/>
  <c r="F454" i="7"/>
  <c r="G454" i="7"/>
  <c r="L454" i="7"/>
  <c r="M454" i="7"/>
  <c r="T454" i="7"/>
  <c r="AA454" i="7"/>
  <c r="AE454" i="7"/>
  <c r="AF454" i="7"/>
  <c r="AG454" i="7"/>
  <c r="AI454" i="7"/>
  <c r="A455" i="7"/>
  <c r="B455" i="7"/>
  <c r="C455" i="7"/>
  <c r="F455" i="7"/>
  <c r="G455" i="7"/>
  <c r="L455" i="7"/>
  <c r="M455" i="7"/>
  <c r="T455" i="7"/>
  <c r="AA455" i="7"/>
  <c r="AE455" i="7"/>
  <c r="AF455" i="7"/>
  <c r="AG455" i="7"/>
  <c r="AI455" i="7"/>
  <c r="A456" i="7"/>
  <c r="B456" i="7"/>
  <c r="C456" i="7"/>
  <c r="F456" i="7"/>
  <c r="G456" i="7"/>
  <c r="L456" i="7"/>
  <c r="M456" i="7"/>
  <c r="T456" i="7"/>
  <c r="AA456" i="7"/>
  <c r="AB456" i="7"/>
  <c r="AE456" i="7"/>
  <c r="AF456" i="7"/>
  <c r="AG456" i="7"/>
  <c r="AI456" i="7"/>
  <c r="A457" i="7"/>
  <c r="B457" i="7"/>
  <c r="C457" i="7"/>
  <c r="F457" i="7"/>
  <c r="G457" i="7"/>
  <c r="L457" i="7"/>
  <c r="M457" i="7"/>
  <c r="T457" i="7"/>
  <c r="AA457" i="7"/>
  <c r="AE457" i="7"/>
  <c r="AF457" i="7"/>
  <c r="AG457" i="7"/>
  <c r="AI457" i="7"/>
  <c r="A458" i="7"/>
  <c r="B458" i="7"/>
  <c r="C458" i="7"/>
  <c r="F458" i="7"/>
  <c r="G458" i="7"/>
  <c r="L458" i="7"/>
  <c r="M458" i="7"/>
  <c r="T458" i="7"/>
  <c r="AA458" i="7"/>
  <c r="AE458" i="7"/>
  <c r="AF458" i="7"/>
  <c r="AG458" i="7"/>
  <c r="AI458" i="7"/>
  <c r="A459" i="7"/>
  <c r="B459" i="7"/>
  <c r="C459" i="7"/>
  <c r="F459" i="7"/>
  <c r="G459" i="7"/>
  <c r="L459" i="7"/>
  <c r="M459" i="7"/>
  <c r="T459" i="7"/>
  <c r="AA459" i="7"/>
  <c r="AB459" i="7"/>
  <c r="AE459" i="7"/>
  <c r="AF459" i="7"/>
  <c r="AG459" i="7"/>
  <c r="AI459" i="7"/>
  <c r="A460" i="7"/>
  <c r="B460" i="7"/>
  <c r="C460" i="7"/>
  <c r="F460" i="7"/>
  <c r="G460" i="7"/>
  <c r="L460" i="7"/>
  <c r="M460" i="7"/>
  <c r="T460" i="7"/>
  <c r="AA460" i="7"/>
  <c r="AB460" i="7"/>
  <c r="AE460" i="7"/>
  <c r="AF460" i="7"/>
  <c r="AG460" i="7"/>
  <c r="AI460" i="7"/>
  <c r="A461" i="7"/>
  <c r="B461" i="7"/>
  <c r="C461" i="7"/>
  <c r="F461" i="7"/>
  <c r="G461" i="7"/>
  <c r="L461" i="7"/>
  <c r="M461" i="7"/>
  <c r="T461" i="7"/>
  <c r="AA461" i="7"/>
  <c r="AE461" i="7"/>
  <c r="AF461" i="7"/>
  <c r="AG461" i="7"/>
  <c r="AI461" i="7"/>
  <c r="A462" i="7"/>
  <c r="B462" i="7"/>
  <c r="C462" i="7"/>
  <c r="F462" i="7"/>
  <c r="G462" i="7"/>
  <c r="L462" i="7"/>
  <c r="M462" i="7"/>
  <c r="T462" i="7"/>
  <c r="AA462" i="7"/>
  <c r="AE462" i="7"/>
  <c r="AF462" i="7"/>
  <c r="AG462" i="7"/>
  <c r="AI462" i="7"/>
  <c r="A463" i="7"/>
  <c r="B463" i="7"/>
  <c r="C463" i="7"/>
  <c r="F463" i="7"/>
  <c r="G463" i="7"/>
  <c r="L463" i="7"/>
  <c r="M463" i="7"/>
  <c r="T463" i="7"/>
  <c r="AA463" i="7"/>
  <c r="AE463" i="7"/>
  <c r="AF463" i="7"/>
  <c r="AG463" i="7"/>
  <c r="AI463" i="7"/>
  <c r="A464" i="7"/>
  <c r="B464" i="7"/>
  <c r="C464" i="7"/>
  <c r="F464" i="7"/>
  <c r="G464" i="7"/>
  <c r="L464" i="7"/>
  <c r="M464" i="7"/>
  <c r="T464" i="7"/>
  <c r="AA464" i="7"/>
  <c r="AB464" i="7"/>
  <c r="AE464" i="7"/>
  <c r="AF464" i="7"/>
  <c r="AG464" i="7"/>
  <c r="AI464" i="7"/>
  <c r="A465" i="7"/>
  <c r="B465" i="7"/>
  <c r="C465" i="7"/>
  <c r="F465" i="7"/>
  <c r="G465" i="7"/>
  <c r="L465" i="7"/>
  <c r="M465" i="7"/>
  <c r="T465" i="7"/>
  <c r="AA465" i="7"/>
  <c r="AB465" i="7"/>
  <c r="AE465" i="7"/>
  <c r="AF465" i="7"/>
  <c r="AG465" i="7"/>
  <c r="AI465" i="7"/>
  <c r="A466" i="7"/>
  <c r="B466" i="7"/>
  <c r="C466" i="7"/>
  <c r="F466" i="7"/>
  <c r="G466" i="7"/>
  <c r="L466" i="7"/>
  <c r="M466" i="7"/>
  <c r="T466" i="7"/>
  <c r="AA466" i="7"/>
  <c r="AE466" i="7"/>
  <c r="AF466" i="7"/>
  <c r="AG466" i="7"/>
  <c r="AI466" i="7"/>
  <c r="A467" i="7"/>
  <c r="B467" i="7"/>
  <c r="C467" i="7"/>
  <c r="F467" i="7"/>
  <c r="G467" i="7"/>
  <c r="L467" i="7"/>
  <c r="M467" i="7"/>
  <c r="T467" i="7"/>
  <c r="AA467" i="7"/>
  <c r="AB467" i="7"/>
  <c r="AE467" i="7"/>
  <c r="AF467" i="7"/>
  <c r="AG467" i="7"/>
  <c r="AI467" i="7"/>
  <c r="A468" i="7"/>
  <c r="B468" i="7"/>
  <c r="C468" i="7"/>
  <c r="F468" i="7"/>
  <c r="G468" i="7"/>
  <c r="L468" i="7"/>
  <c r="M468" i="7"/>
  <c r="T468" i="7"/>
  <c r="AA468" i="7"/>
  <c r="AB468" i="7"/>
  <c r="AE468" i="7"/>
  <c r="AF468" i="7"/>
  <c r="AG468" i="7"/>
  <c r="AI468" i="7"/>
  <c r="A469" i="7"/>
  <c r="B469" i="7"/>
  <c r="C469" i="7"/>
  <c r="F469" i="7"/>
  <c r="G469" i="7"/>
  <c r="L469" i="7"/>
  <c r="M469" i="7"/>
  <c r="T469" i="7"/>
  <c r="AA469" i="7"/>
  <c r="AE469" i="7"/>
  <c r="AF469" i="7"/>
  <c r="AG469" i="7"/>
  <c r="AI469" i="7"/>
  <c r="A470" i="7"/>
  <c r="B470" i="7"/>
  <c r="C470" i="7"/>
  <c r="F470" i="7"/>
  <c r="G470" i="7"/>
  <c r="L470" i="7"/>
  <c r="M470" i="7"/>
  <c r="T470" i="7"/>
  <c r="AA470" i="7"/>
  <c r="AE470" i="7"/>
  <c r="AF470" i="7"/>
  <c r="AG470" i="7"/>
  <c r="AI470" i="7"/>
  <c r="A471" i="7"/>
  <c r="B471" i="7"/>
  <c r="C471" i="7"/>
  <c r="F471" i="7"/>
  <c r="G471" i="7"/>
  <c r="L471" i="7"/>
  <c r="M471" i="7"/>
  <c r="T471" i="7"/>
  <c r="AA471" i="7"/>
  <c r="AE471" i="7"/>
  <c r="AF471" i="7"/>
  <c r="AG471" i="7"/>
  <c r="AI471" i="7"/>
  <c r="A472" i="7"/>
  <c r="B472" i="7"/>
  <c r="C472" i="7"/>
  <c r="F472" i="7"/>
  <c r="G472" i="7"/>
  <c r="L472" i="7"/>
  <c r="M472" i="7"/>
  <c r="T472" i="7"/>
  <c r="AA472" i="7"/>
  <c r="AB472" i="7"/>
  <c r="AE472" i="7"/>
  <c r="AF472" i="7"/>
  <c r="AG472" i="7"/>
  <c r="AI472" i="7"/>
  <c r="A473" i="7"/>
  <c r="B473" i="7"/>
  <c r="C473" i="7"/>
  <c r="F473" i="7"/>
  <c r="G473" i="7"/>
  <c r="L473" i="7"/>
  <c r="M473" i="7"/>
  <c r="T473" i="7"/>
  <c r="AA473" i="7"/>
  <c r="AE473" i="7"/>
  <c r="AF473" i="7"/>
  <c r="AG473" i="7"/>
  <c r="AI473" i="7"/>
  <c r="A474" i="7"/>
  <c r="B474" i="7"/>
  <c r="C474" i="7"/>
  <c r="F474" i="7"/>
  <c r="G474" i="7"/>
  <c r="L474" i="7"/>
  <c r="M474" i="7"/>
  <c r="T474" i="7"/>
  <c r="AA474" i="7"/>
  <c r="AE474" i="7"/>
  <c r="AF474" i="7"/>
  <c r="AG474" i="7"/>
  <c r="AI474" i="7"/>
  <c r="A475" i="7"/>
  <c r="B475" i="7"/>
  <c r="C475" i="7"/>
  <c r="F475" i="7"/>
  <c r="G475" i="7"/>
  <c r="L475" i="7"/>
  <c r="M475" i="7"/>
  <c r="T475" i="7"/>
  <c r="AA475" i="7"/>
  <c r="AB475" i="7"/>
  <c r="AE475" i="7"/>
  <c r="AF475" i="7"/>
  <c r="AG475" i="7"/>
  <c r="AI475" i="7"/>
  <c r="A476" i="7"/>
  <c r="B476" i="7"/>
  <c r="C476" i="7"/>
  <c r="F476" i="7"/>
  <c r="G476" i="7"/>
  <c r="L476" i="7"/>
  <c r="M476" i="7"/>
  <c r="T476" i="7"/>
  <c r="AA476" i="7"/>
  <c r="AB476" i="7"/>
  <c r="AE476" i="7"/>
  <c r="AF476" i="7"/>
  <c r="AG476" i="7"/>
  <c r="AI476" i="7"/>
  <c r="A477" i="7"/>
  <c r="B477" i="7"/>
  <c r="C477" i="7"/>
  <c r="F477" i="7"/>
  <c r="G477" i="7"/>
  <c r="L477" i="7"/>
  <c r="M477" i="7"/>
  <c r="T477" i="7"/>
  <c r="AA477" i="7"/>
  <c r="AE477" i="7"/>
  <c r="AF477" i="7"/>
  <c r="AG477" i="7"/>
  <c r="AI477" i="7"/>
  <c r="A478" i="7"/>
  <c r="B478" i="7"/>
  <c r="C478" i="7"/>
  <c r="F478" i="7"/>
  <c r="G478" i="7"/>
  <c r="L478" i="7"/>
  <c r="M478" i="7"/>
  <c r="T478" i="7"/>
  <c r="AA478" i="7"/>
  <c r="AE478" i="7"/>
  <c r="AF478" i="7"/>
  <c r="AG478" i="7"/>
  <c r="AI478" i="7"/>
  <c r="A479" i="7"/>
  <c r="B479" i="7"/>
  <c r="C479" i="7"/>
  <c r="F479" i="7"/>
  <c r="G479" i="7"/>
  <c r="L479" i="7"/>
  <c r="M479" i="7"/>
  <c r="T479" i="7"/>
  <c r="AA479" i="7"/>
  <c r="AE479" i="7"/>
  <c r="AF479" i="7"/>
  <c r="AG479" i="7"/>
  <c r="AI479" i="7"/>
  <c r="A480" i="7"/>
  <c r="B480" i="7"/>
  <c r="C480" i="7"/>
  <c r="F480" i="7"/>
  <c r="G480" i="7"/>
  <c r="L480" i="7"/>
  <c r="M480" i="7"/>
  <c r="T480" i="7"/>
  <c r="AA480" i="7"/>
  <c r="AB480" i="7"/>
  <c r="AE480" i="7"/>
  <c r="AF480" i="7"/>
  <c r="AG480" i="7"/>
  <c r="AI480" i="7"/>
  <c r="A481" i="7"/>
  <c r="B481" i="7"/>
  <c r="C481" i="7"/>
  <c r="F481" i="7"/>
  <c r="G481" i="7"/>
  <c r="L481" i="7"/>
  <c r="M481" i="7"/>
  <c r="T481" i="7"/>
  <c r="AA481" i="7"/>
  <c r="AE481" i="7"/>
  <c r="AF481" i="7"/>
  <c r="AG481" i="7"/>
  <c r="AI481" i="7"/>
  <c r="A482" i="7"/>
  <c r="B482" i="7"/>
  <c r="C482" i="7"/>
  <c r="F482" i="7"/>
  <c r="G482" i="7"/>
  <c r="L482" i="7"/>
  <c r="M482" i="7"/>
  <c r="T482" i="7"/>
  <c r="AA482" i="7"/>
  <c r="AB482" i="7"/>
  <c r="AE482" i="7"/>
  <c r="AF482" i="7"/>
  <c r="AG482" i="7"/>
  <c r="AI482" i="7"/>
  <c r="A483" i="7"/>
  <c r="B483" i="7"/>
  <c r="C483" i="7"/>
  <c r="F483" i="7"/>
  <c r="G483" i="7"/>
  <c r="L483" i="7"/>
  <c r="M483" i="7"/>
  <c r="T483" i="7"/>
  <c r="AA483" i="7"/>
  <c r="AB483" i="7"/>
  <c r="AE483" i="7"/>
  <c r="AF483" i="7"/>
  <c r="AG483" i="7"/>
  <c r="AI483" i="7"/>
  <c r="A484" i="7"/>
  <c r="B484" i="7"/>
  <c r="C484" i="7"/>
  <c r="F484" i="7"/>
  <c r="G484" i="7"/>
  <c r="L484" i="7"/>
  <c r="M484" i="7"/>
  <c r="T484" i="7"/>
  <c r="AA484" i="7"/>
  <c r="AB484" i="7"/>
  <c r="AE484" i="7"/>
  <c r="AF484" i="7"/>
  <c r="AG484" i="7"/>
  <c r="AI484" i="7"/>
  <c r="A485" i="7"/>
  <c r="B485" i="7"/>
  <c r="C485" i="7"/>
  <c r="F485" i="7"/>
  <c r="G485" i="7"/>
  <c r="L485" i="7"/>
  <c r="M485" i="7"/>
  <c r="T485" i="7"/>
  <c r="AA485" i="7"/>
  <c r="AE485" i="7"/>
  <c r="AF485" i="7"/>
  <c r="AG485" i="7"/>
  <c r="AI485" i="7"/>
  <c r="A486" i="7"/>
  <c r="B486" i="7"/>
  <c r="C486" i="7"/>
  <c r="F486" i="7"/>
  <c r="G486" i="7"/>
  <c r="L486" i="7"/>
  <c r="M486" i="7"/>
  <c r="T486" i="7"/>
  <c r="AA486" i="7"/>
  <c r="AE486" i="7"/>
  <c r="AF486" i="7"/>
  <c r="AG486" i="7"/>
  <c r="AI486" i="7"/>
  <c r="A487" i="7"/>
  <c r="B487" i="7"/>
  <c r="C487" i="7"/>
  <c r="F487" i="7"/>
  <c r="G487" i="7"/>
  <c r="L487" i="7"/>
  <c r="M487" i="7"/>
  <c r="T487" i="7"/>
  <c r="AA487" i="7"/>
  <c r="AE487" i="7"/>
  <c r="AF487" i="7"/>
  <c r="AG487" i="7"/>
  <c r="AI487" i="7"/>
  <c r="A488" i="7"/>
  <c r="B488" i="7"/>
  <c r="C488" i="7"/>
  <c r="F488" i="7"/>
  <c r="G488" i="7"/>
  <c r="L488" i="7"/>
  <c r="M488" i="7"/>
  <c r="T488" i="7"/>
  <c r="AA488" i="7"/>
  <c r="AB488" i="7"/>
  <c r="AE488" i="7"/>
  <c r="AF488" i="7"/>
  <c r="AG488" i="7"/>
  <c r="AI488" i="7"/>
  <c r="A489" i="7"/>
  <c r="B489" i="7"/>
  <c r="C489" i="7"/>
  <c r="F489" i="7"/>
  <c r="G489" i="7"/>
  <c r="L489" i="7"/>
  <c r="M489" i="7"/>
  <c r="T489" i="7"/>
  <c r="AA489" i="7"/>
  <c r="AB489" i="7"/>
  <c r="AE489" i="7"/>
  <c r="AF489" i="7"/>
  <c r="AG489" i="7"/>
  <c r="AI489" i="7"/>
  <c r="A490" i="7"/>
  <c r="B490" i="7"/>
  <c r="C490" i="7"/>
  <c r="F490" i="7"/>
  <c r="G490" i="7"/>
  <c r="L490" i="7"/>
  <c r="M490" i="7"/>
  <c r="T490" i="7"/>
  <c r="AA490" i="7"/>
  <c r="AE490" i="7"/>
  <c r="AF490" i="7"/>
  <c r="AG490" i="7"/>
  <c r="AI490" i="7"/>
  <c r="A491" i="7"/>
  <c r="B491" i="7"/>
  <c r="C491" i="7"/>
  <c r="F491" i="7"/>
  <c r="G491" i="7"/>
  <c r="L491" i="7"/>
  <c r="M491" i="7"/>
  <c r="T491" i="7"/>
  <c r="AA491" i="7"/>
  <c r="AB491" i="7"/>
  <c r="AE491" i="7"/>
  <c r="AF491" i="7"/>
  <c r="AG491" i="7"/>
  <c r="AI491" i="7"/>
  <c r="A492" i="7"/>
  <c r="B492" i="7"/>
  <c r="C492" i="7"/>
  <c r="F492" i="7"/>
  <c r="G492" i="7"/>
  <c r="L492" i="7"/>
  <c r="M492" i="7"/>
  <c r="T492" i="7"/>
  <c r="AA492" i="7"/>
  <c r="AB492" i="7"/>
  <c r="AE492" i="7"/>
  <c r="AF492" i="7"/>
  <c r="AG492" i="7"/>
  <c r="AI492" i="7"/>
  <c r="A493" i="7"/>
  <c r="B493" i="7"/>
  <c r="C493" i="7"/>
  <c r="F493" i="7"/>
  <c r="G493" i="7"/>
  <c r="L493" i="7"/>
  <c r="M493" i="7"/>
  <c r="T493" i="7"/>
  <c r="AA493" i="7"/>
  <c r="AE493" i="7"/>
  <c r="AF493" i="7"/>
  <c r="AG493" i="7"/>
  <c r="AI493" i="7"/>
  <c r="A494" i="7"/>
  <c r="B494" i="7"/>
  <c r="C494" i="7"/>
  <c r="F494" i="7"/>
  <c r="G494" i="7"/>
  <c r="L494" i="7"/>
  <c r="M494" i="7"/>
  <c r="T494" i="7"/>
  <c r="AA494" i="7"/>
  <c r="AE494" i="7"/>
  <c r="AF494" i="7"/>
  <c r="AG494" i="7"/>
  <c r="AI494" i="7"/>
  <c r="A495" i="7"/>
  <c r="B495" i="7"/>
  <c r="C495" i="7"/>
  <c r="F495" i="7"/>
  <c r="G495" i="7"/>
  <c r="L495" i="7"/>
  <c r="M495" i="7"/>
  <c r="T495" i="7"/>
  <c r="AA495" i="7"/>
  <c r="AE495" i="7"/>
  <c r="AF495" i="7"/>
  <c r="AG495" i="7"/>
  <c r="AI495" i="7"/>
  <c r="A496" i="7"/>
  <c r="B496" i="7"/>
  <c r="C496" i="7"/>
  <c r="F496" i="7"/>
  <c r="G496" i="7"/>
  <c r="L496" i="7"/>
  <c r="M496" i="7"/>
  <c r="T496" i="7"/>
  <c r="AA496" i="7"/>
  <c r="AB496" i="7"/>
  <c r="AE496" i="7"/>
  <c r="AF496" i="7"/>
  <c r="AG496" i="7"/>
  <c r="AI496" i="7"/>
  <c r="A497" i="7"/>
  <c r="B497" i="7"/>
  <c r="C497" i="7"/>
  <c r="F497" i="7"/>
  <c r="G497" i="7"/>
  <c r="L497" i="7"/>
  <c r="M497" i="7"/>
  <c r="T497" i="7"/>
  <c r="AA497" i="7"/>
  <c r="AE497" i="7"/>
  <c r="AF497" i="7"/>
  <c r="AG497" i="7"/>
  <c r="AI497" i="7"/>
  <c r="A498" i="7"/>
  <c r="B498" i="7"/>
  <c r="C498" i="7"/>
  <c r="F498" i="7"/>
  <c r="G498" i="7"/>
  <c r="L498" i="7"/>
  <c r="M498" i="7"/>
  <c r="T498" i="7"/>
  <c r="AA498" i="7"/>
  <c r="AE498" i="7"/>
  <c r="AF498" i="7"/>
  <c r="AG498" i="7"/>
  <c r="AI498" i="7"/>
  <c r="A499" i="7"/>
  <c r="B499" i="7"/>
  <c r="C499" i="7"/>
  <c r="F499" i="7"/>
  <c r="G499" i="7"/>
  <c r="L499" i="7"/>
  <c r="M499" i="7"/>
  <c r="T499" i="7"/>
  <c r="AA499" i="7"/>
  <c r="AB499" i="7"/>
  <c r="AE499" i="7"/>
  <c r="AF499" i="7"/>
  <c r="AG499" i="7"/>
  <c r="AI499" i="7"/>
  <c r="A500" i="7"/>
  <c r="B500" i="7"/>
  <c r="C500" i="7"/>
  <c r="F500" i="7"/>
  <c r="G500" i="7"/>
  <c r="L500" i="7"/>
  <c r="M500" i="7"/>
  <c r="T500" i="7"/>
  <c r="AA500" i="7"/>
  <c r="AB500" i="7"/>
  <c r="AE500" i="7"/>
  <c r="AF500" i="7"/>
  <c r="AG500" i="7"/>
  <c r="AI500"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E3" i="7"/>
  <c r="E7" i="7"/>
  <c r="E12" i="7"/>
  <c r="E13" i="7"/>
  <c r="E14" i="7"/>
  <c r="E15" i="7"/>
  <c r="E16" i="7"/>
  <c r="E18" i="7"/>
  <c r="E19" i="7"/>
  <c r="E20" i="7"/>
  <c r="E21" i="7"/>
  <c r="E22" i="7"/>
  <c r="E23" i="7"/>
  <c r="E24" i="7"/>
  <c r="E26" i="7"/>
  <c r="E27" i="7"/>
  <c r="E28" i="7"/>
  <c r="E29" i="7"/>
  <c r="E30" i="7"/>
  <c r="E31" i="7"/>
  <c r="E32" i="7"/>
  <c r="E34" i="7"/>
  <c r="E35" i="7"/>
  <c r="E36" i="7"/>
  <c r="E37" i="7"/>
  <c r="E38" i="7"/>
  <c r="E39" i="7"/>
  <c r="E40" i="7"/>
  <c r="E42" i="7"/>
  <c r="E43" i="7"/>
  <c r="E44" i="7"/>
  <c r="E45" i="7"/>
  <c r="E46" i="7"/>
  <c r="E47" i="7"/>
  <c r="E48" i="7"/>
  <c r="E50" i="7"/>
  <c r="E51" i="7"/>
  <c r="E52" i="7"/>
  <c r="E53" i="7"/>
  <c r="E54" i="7"/>
  <c r="E55" i="7"/>
  <c r="E56" i="7"/>
  <c r="E58" i="7"/>
  <c r="E59" i="7"/>
  <c r="E60" i="7"/>
  <c r="E61" i="7"/>
  <c r="E62" i="7"/>
  <c r="E63" i="7"/>
  <c r="E64" i="7"/>
  <c r="E66" i="7"/>
  <c r="E67" i="7"/>
  <c r="E68" i="7"/>
  <c r="E69" i="7"/>
  <c r="E70" i="7"/>
  <c r="E71" i="7"/>
  <c r="E72" i="7"/>
  <c r="E74" i="7"/>
  <c r="E75" i="7"/>
  <c r="E76" i="7"/>
  <c r="E77" i="7"/>
  <c r="E78" i="7"/>
  <c r="E79" i="7"/>
  <c r="E80" i="7"/>
  <c r="E82" i="7"/>
  <c r="E83" i="7"/>
  <c r="E84" i="7"/>
  <c r="E85" i="7"/>
  <c r="E86" i="7"/>
  <c r="E87" i="7"/>
  <c r="E88" i="7"/>
  <c r="E90" i="7"/>
  <c r="E91" i="7"/>
  <c r="E92" i="7"/>
  <c r="E93" i="7"/>
  <c r="E94" i="7"/>
  <c r="E95" i="7"/>
  <c r="E96" i="7"/>
  <c r="E98" i="7"/>
  <c r="E99" i="7"/>
  <c r="E100" i="7"/>
  <c r="E101" i="7"/>
  <c r="E102" i="7"/>
  <c r="E103" i="7"/>
  <c r="E104" i="7"/>
  <c r="E106" i="7"/>
  <c r="E107" i="7"/>
  <c r="E108" i="7"/>
  <c r="E109" i="7"/>
  <c r="E110" i="7"/>
  <c r="E111" i="7"/>
  <c r="E112" i="7"/>
  <c r="E114" i="7"/>
  <c r="E115" i="7"/>
  <c r="E116" i="7"/>
  <c r="E117" i="7"/>
  <c r="E118" i="7"/>
  <c r="E119" i="7"/>
  <c r="E120" i="7"/>
  <c r="E122" i="7"/>
  <c r="E123" i="7"/>
  <c r="E124" i="7"/>
  <c r="E125" i="7"/>
  <c r="E126" i="7"/>
  <c r="E127" i="7"/>
  <c r="E128" i="7"/>
  <c r="E130" i="7"/>
  <c r="E131" i="7"/>
  <c r="E132" i="7"/>
  <c r="E133" i="7"/>
  <c r="E134" i="7"/>
  <c r="E135" i="7"/>
  <c r="E136" i="7"/>
  <c r="E138" i="7"/>
  <c r="E139" i="7"/>
  <c r="E140" i="7"/>
  <c r="E141" i="7"/>
  <c r="E142" i="7"/>
  <c r="E143" i="7"/>
  <c r="E144" i="7"/>
  <c r="E146" i="7"/>
  <c r="E147" i="7"/>
  <c r="E148" i="7"/>
  <c r="E149" i="7"/>
  <c r="E150" i="7"/>
  <c r="E151" i="7"/>
  <c r="E152" i="7"/>
  <c r="E154" i="7"/>
  <c r="E155" i="7"/>
  <c r="E156" i="7"/>
  <c r="E157" i="7"/>
  <c r="E158" i="7"/>
  <c r="E159" i="7"/>
  <c r="E160" i="7"/>
  <c r="E162" i="7"/>
  <c r="E163" i="7"/>
  <c r="E164" i="7"/>
  <c r="E165" i="7"/>
  <c r="E166" i="7"/>
  <c r="E167" i="7"/>
  <c r="E168" i="7"/>
  <c r="E170" i="7"/>
  <c r="E171" i="7"/>
  <c r="E172" i="7"/>
  <c r="E173" i="7"/>
  <c r="E174" i="7"/>
  <c r="E175" i="7"/>
  <c r="E176" i="7"/>
  <c r="E178" i="7"/>
  <c r="E179" i="7"/>
  <c r="E180" i="7"/>
  <c r="E181" i="7"/>
  <c r="E182" i="7"/>
  <c r="E183" i="7"/>
  <c r="E184" i="7"/>
  <c r="E186" i="7"/>
  <c r="E187" i="7"/>
  <c r="E188" i="7"/>
  <c r="E189" i="7"/>
  <c r="E190" i="7"/>
  <c r="E191" i="7"/>
  <c r="E192" i="7"/>
  <c r="E194" i="7"/>
  <c r="E195" i="7"/>
  <c r="E196" i="7"/>
  <c r="E197" i="7"/>
  <c r="E198" i="7"/>
  <c r="E199" i="7"/>
  <c r="E200" i="7"/>
  <c r="E202" i="7"/>
  <c r="E203" i="7"/>
  <c r="E204" i="7"/>
  <c r="E205" i="7"/>
  <c r="E206" i="7"/>
  <c r="E207" i="7"/>
  <c r="E208" i="7"/>
  <c r="E210" i="7"/>
  <c r="E211" i="7"/>
  <c r="E212" i="7"/>
  <c r="E213" i="7"/>
  <c r="E214" i="7"/>
  <c r="E215" i="7"/>
  <c r="E216" i="7"/>
  <c r="E218" i="7"/>
  <c r="E219" i="7"/>
  <c r="E220" i="7"/>
  <c r="E221" i="7"/>
  <c r="E222" i="7"/>
  <c r="E223" i="7"/>
  <c r="E224" i="7"/>
  <c r="E226" i="7"/>
  <c r="E227" i="7"/>
  <c r="E228" i="7"/>
  <c r="E229" i="7"/>
  <c r="E230" i="7"/>
  <c r="E231" i="7"/>
  <c r="E232" i="7"/>
  <c r="E234" i="7"/>
  <c r="E235" i="7"/>
  <c r="E236" i="7"/>
  <c r="E237" i="7"/>
  <c r="E238" i="7"/>
  <c r="E239" i="7"/>
  <c r="E240" i="7"/>
  <c r="E242" i="7"/>
  <c r="E243" i="7"/>
  <c r="E244" i="7"/>
  <c r="E245" i="7"/>
  <c r="E246" i="7"/>
  <c r="E247" i="7"/>
  <c r="E248" i="7"/>
  <c r="E250" i="7"/>
  <c r="E251" i="7"/>
  <c r="E252" i="7"/>
  <c r="E253" i="7"/>
  <c r="E254" i="7"/>
  <c r="E255" i="7"/>
  <c r="E256" i="7"/>
  <c r="E258" i="7"/>
  <c r="E259" i="7"/>
  <c r="E260" i="7"/>
  <c r="E261" i="7"/>
  <c r="E262" i="7"/>
  <c r="E263" i="7"/>
  <c r="E264" i="7"/>
  <c r="E266" i="7"/>
  <c r="E267" i="7"/>
  <c r="E268" i="7"/>
  <c r="E269" i="7"/>
  <c r="E270" i="7"/>
  <c r="E271" i="7"/>
  <c r="E272" i="7"/>
  <c r="E274" i="7"/>
  <c r="E275" i="7"/>
  <c r="E276" i="7"/>
  <c r="E277" i="7"/>
  <c r="E278" i="7"/>
  <c r="E279" i="7"/>
  <c r="E280" i="7"/>
  <c r="E282" i="7"/>
  <c r="E283" i="7"/>
  <c r="E284" i="7"/>
  <c r="E285" i="7"/>
  <c r="E286" i="7"/>
  <c r="E287" i="7"/>
  <c r="E288" i="7"/>
  <c r="E290" i="7"/>
  <c r="E291" i="7"/>
  <c r="E292" i="7"/>
  <c r="E293" i="7"/>
  <c r="E294" i="7"/>
  <c r="E295" i="7"/>
  <c r="E296" i="7"/>
  <c r="E298" i="7"/>
  <c r="E299" i="7"/>
  <c r="E300" i="7"/>
  <c r="E301" i="7"/>
  <c r="E302" i="7"/>
  <c r="E303" i="7"/>
  <c r="E304" i="7"/>
  <c r="E306" i="7"/>
  <c r="E307" i="7"/>
  <c r="E308" i="7"/>
  <c r="E309" i="7"/>
  <c r="E310" i="7"/>
  <c r="E311" i="7"/>
  <c r="E312" i="7"/>
  <c r="E314" i="7"/>
  <c r="E315" i="7"/>
  <c r="E316" i="7"/>
  <c r="E317" i="7"/>
  <c r="E318" i="7"/>
  <c r="E319" i="7"/>
  <c r="E320" i="7"/>
  <c r="E322" i="7"/>
  <c r="E323" i="7"/>
  <c r="E324" i="7"/>
  <c r="E325" i="7"/>
  <c r="E326" i="7"/>
  <c r="E327" i="7"/>
  <c r="E328" i="7"/>
  <c r="E330" i="7"/>
  <c r="E331" i="7"/>
  <c r="E332" i="7"/>
  <c r="E333" i="7"/>
  <c r="E334" i="7"/>
  <c r="E335" i="7"/>
  <c r="E336" i="7"/>
  <c r="E338" i="7"/>
  <c r="E339" i="7"/>
  <c r="E340" i="7"/>
  <c r="E341" i="7"/>
  <c r="E342" i="7"/>
  <c r="E343" i="7"/>
  <c r="E344" i="7"/>
  <c r="E346" i="7"/>
  <c r="E347" i="7"/>
  <c r="E348" i="7"/>
  <c r="E349" i="7"/>
  <c r="E350" i="7"/>
  <c r="E351" i="7"/>
  <c r="E352" i="7"/>
  <c r="E354" i="7"/>
  <c r="E355" i="7"/>
  <c r="E356" i="7"/>
  <c r="E357" i="7"/>
  <c r="E358" i="7"/>
  <c r="E359" i="7"/>
  <c r="E360" i="7"/>
  <c r="E362" i="7"/>
  <c r="E363" i="7"/>
  <c r="E364" i="7"/>
  <c r="E365" i="7"/>
  <c r="E366" i="7"/>
  <c r="E367" i="7"/>
  <c r="E368" i="7"/>
  <c r="E370" i="7"/>
  <c r="E371" i="7"/>
  <c r="E372" i="7"/>
  <c r="E373" i="7"/>
  <c r="E374" i="7"/>
  <c r="E375" i="7"/>
  <c r="E376" i="7"/>
  <c r="E378" i="7"/>
  <c r="E379" i="7"/>
  <c r="E380" i="7"/>
  <c r="E381" i="7"/>
  <c r="E382" i="7"/>
  <c r="E383" i="7"/>
  <c r="E384" i="7"/>
  <c r="E386" i="7"/>
  <c r="E387" i="7"/>
  <c r="E388" i="7"/>
  <c r="E389" i="7"/>
  <c r="E390" i="7"/>
  <c r="E391" i="7"/>
  <c r="E392" i="7"/>
  <c r="E394" i="7"/>
  <c r="E395" i="7"/>
  <c r="E396" i="7"/>
  <c r="E397" i="7"/>
  <c r="E398" i="7"/>
  <c r="E399" i="7"/>
  <c r="E400" i="7"/>
  <c r="E402" i="7"/>
  <c r="E403" i="7"/>
  <c r="E404" i="7"/>
  <c r="E405" i="7"/>
  <c r="E406" i="7"/>
  <c r="E407" i="7"/>
  <c r="E408" i="7"/>
  <c r="E410" i="7"/>
  <c r="E411" i="7"/>
  <c r="E412" i="7"/>
  <c r="E413" i="7"/>
  <c r="E414" i="7"/>
  <c r="E415" i="7"/>
  <c r="E416" i="7"/>
  <c r="E418" i="7"/>
  <c r="E419" i="7"/>
  <c r="E420" i="7"/>
  <c r="E421" i="7"/>
  <c r="E422" i="7"/>
  <c r="E423" i="7"/>
  <c r="E424" i="7"/>
  <c r="E426" i="7"/>
  <c r="E427" i="7"/>
  <c r="E428" i="7"/>
  <c r="E429" i="7"/>
  <c r="E430" i="7"/>
  <c r="E431" i="7"/>
  <c r="E432" i="7"/>
  <c r="E434" i="7"/>
  <c r="E435" i="7"/>
  <c r="E436" i="7"/>
  <c r="E437" i="7"/>
  <c r="E438" i="7"/>
  <c r="E439" i="7"/>
  <c r="E440" i="7"/>
  <c r="E442" i="7"/>
  <c r="E443" i="7"/>
  <c r="E444" i="7"/>
  <c r="E445" i="7"/>
  <c r="E446" i="7"/>
  <c r="E447" i="7"/>
  <c r="E448" i="7"/>
  <c r="E450" i="7"/>
  <c r="E451" i="7"/>
  <c r="E452" i="7"/>
  <c r="E453" i="7"/>
  <c r="E454" i="7"/>
  <c r="E455" i="7"/>
  <c r="E456" i="7"/>
  <c r="E458" i="7"/>
  <c r="E459" i="7"/>
  <c r="E460" i="7"/>
  <c r="E461" i="7"/>
  <c r="E462" i="7"/>
  <c r="E463" i="7"/>
  <c r="E464" i="7"/>
  <c r="E466" i="7"/>
  <c r="E467" i="7"/>
  <c r="E468" i="7"/>
  <c r="E469" i="7"/>
  <c r="E470" i="7"/>
  <c r="E471" i="7"/>
  <c r="E472" i="7"/>
  <c r="E474" i="7"/>
  <c r="E475" i="7"/>
  <c r="E476" i="7"/>
  <c r="E477" i="7"/>
  <c r="E478" i="7"/>
  <c r="E479" i="7"/>
  <c r="E480" i="7"/>
  <c r="E482" i="7"/>
  <c r="E483" i="7"/>
  <c r="E484" i="7"/>
  <c r="E485" i="7"/>
  <c r="E486" i="7"/>
  <c r="E487" i="7"/>
  <c r="E488" i="7"/>
  <c r="E490" i="7"/>
  <c r="E491" i="7"/>
  <c r="E492" i="7"/>
  <c r="E493" i="7"/>
  <c r="E494" i="7"/>
  <c r="E495" i="7"/>
  <c r="E496" i="7"/>
  <c r="E498" i="7"/>
  <c r="E499" i="7"/>
  <c r="E500" i="7"/>
  <c r="D1" i="7"/>
  <c r="B1" i="7"/>
  <c r="A1" i="7"/>
  <c r="X13" i="7"/>
  <c r="Y14" i="7"/>
  <c r="V14" i="7"/>
  <c r="X3" i="7"/>
  <c r="V3" i="7"/>
  <c r="Y2" i="7"/>
  <c r="V2" i="7"/>
  <c r="X12" i="7"/>
  <c r="V12" i="7"/>
  <c r="W4" i="7"/>
  <c r="V4" i="7"/>
  <c r="Y7" i="7"/>
  <c r="V7" i="7"/>
  <c r="X14" i="7"/>
  <c r="Y4" i="7"/>
  <c r="W420" i="7"/>
  <c r="Y420" i="7"/>
  <c r="X412" i="7"/>
  <c r="Y412" i="7"/>
  <c r="X404" i="7"/>
  <c r="Y404" i="7"/>
  <c r="X396" i="7"/>
  <c r="Y396" i="7"/>
  <c r="X388" i="7"/>
  <c r="Y388" i="7"/>
  <c r="X380" i="7"/>
  <c r="Y380" i="7"/>
  <c r="X372" i="7"/>
  <c r="Y372" i="7"/>
  <c r="X364" i="7"/>
  <c r="Y364" i="7"/>
  <c r="X356" i="7"/>
  <c r="Y356" i="7"/>
  <c r="X348" i="7"/>
  <c r="Y348" i="7"/>
  <c r="X340" i="7"/>
  <c r="Y340" i="7"/>
  <c r="X332" i="7"/>
  <c r="Y332" i="7"/>
  <c r="X324" i="7"/>
  <c r="Y324" i="7"/>
  <c r="X316" i="7"/>
  <c r="Y316" i="7"/>
  <c r="X308" i="7"/>
  <c r="W308" i="7"/>
  <c r="X300" i="7"/>
  <c r="W300" i="7"/>
  <c r="X292" i="7"/>
  <c r="W292" i="7"/>
  <c r="X284" i="7"/>
  <c r="W284" i="7"/>
  <c r="X276" i="7"/>
  <c r="W276" i="7"/>
  <c r="X268" i="7"/>
  <c r="W268" i="7"/>
  <c r="X260" i="7"/>
  <c r="W260" i="7"/>
  <c r="X252" i="7"/>
  <c r="W252" i="7"/>
  <c r="X244" i="7"/>
  <c r="W244" i="7"/>
  <c r="X236" i="7"/>
  <c r="W236" i="7"/>
  <c r="X228" i="7"/>
  <c r="W228" i="7"/>
  <c r="X220" i="7"/>
  <c r="W220" i="7"/>
  <c r="X212" i="7"/>
  <c r="W212" i="7"/>
  <c r="X204" i="7"/>
  <c r="W204" i="7"/>
  <c r="X196" i="7"/>
  <c r="W196" i="7"/>
  <c r="X188" i="7"/>
  <c r="W188" i="7"/>
  <c r="X180" i="7"/>
  <c r="W180" i="7"/>
  <c r="X172" i="7"/>
  <c r="W172" i="7"/>
  <c r="X164" i="7"/>
  <c r="W164" i="7"/>
  <c r="X156" i="7"/>
  <c r="W156" i="7"/>
  <c r="X148" i="7"/>
  <c r="W148" i="7"/>
  <c r="X140" i="7"/>
  <c r="W140" i="7"/>
  <c r="X132" i="7"/>
  <c r="W132" i="7"/>
  <c r="X124" i="7"/>
  <c r="W124" i="7"/>
  <c r="X116" i="7"/>
  <c r="W116" i="7"/>
  <c r="X108" i="7"/>
  <c r="W108" i="7"/>
  <c r="X100" i="7"/>
  <c r="W100" i="7"/>
  <c r="W92" i="7"/>
  <c r="Y92" i="7"/>
  <c r="W84" i="7"/>
  <c r="Y84" i="7"/>
  <c r="W76" i="7"/>
  <c r="Y76" i="7"/>
  <c r="W68" i="7"/>
  <c r="Y68" i="7"/>
  <c r="X28" i="7"/>
  <c r="W28" i="7"/>
  <c r="Y28" i="7"/>
  <c r="W478" i="7"/>
  <c r="W470" i="7"/>
  <c r="Y470" i="7"/>
  <c r="W462" i="7"/>
  <c r="W446" i="7"/>
  <c r="W438" i="7"/>
  <c r="Y438" i="7"/>
  <c r="W430" i="7"/>
  <c r="W17" i="7"/>
  <c r="X25" i="7"/>
  <c r="X33" i="7"/>
  <c r="X41" i="7"/>
  <c r="X353" i="7"/>
  <c r="Y361" i="7"/>
  <c r="W369" i="7"/>
  <c r="X454" i="7"/>
  <c r="Y36" i="7"/>
  <c r="Y44" i="7"/>
  <c r="X52" i="7"/>
  <c r="Y116" i="7"/>
  <c r="Y180" i="7"/>
  <c r="Y244" i="7"/>
  <c r="Y308" i="7"/>
  <c r="W372" i="7"/>
  <c r="W305" i="7"/>
  <c r="X345" i="7"/>
  <c r="Y353" i="7"/>
  <c r="X409" i="7"/>
  <c r="Y417" i="7"/>
  <c r="Y446" i="7"/>
  <c r="Y478" i="7"/>
  <c r="X92" i="7"/>
  <c r="Y156" i="7"/>
  <c r="Y220" i="7"/>
  <c r="Y284" i="7"/>
  <c r="W348" i="7"/>
  <c r="W412" i="7"/>
  <c r="Y486" i="7"/>
  <c r="W486" i="7"/>
  <c r="Y369" i="7"/>
  <c r="W377" i="7"/>
  <c r="X289" i="7"/>
  <c r="W281" i="7"/>
  <c r="Y289" i="7"/>
  <c r="X337" i="7"/>
  <c r="Y345" i="7"/>
  <c r="W353" i="7"/>
  <c r="X401" i="7"/>
  <c r="Y409" i="7"/>
  <c r="X417" i="7"/>
  <c r="X446" i="7"/>
  <c r="X478" i="7"/>
  <c r="X36" i="7"/>
  <c r="X68" i="7"/>
  <c r="Y132" i="7"/>
  <c r="Y196" i="7"/>
  <c r="Y260" i="7"/>
  <c r="W324" i="7"/>
  <c r="W388" i="7"/>
  <c r="X297" i="7"/>
  <c r="W313" i="7"/>
  <c r="W289" i="7"/>
  <c r="Y297" i="7"/>
  <c r="W361" i="7"/>
  <c r="X17" i="7"/>
  <c r="W57" i="7"/>
  <c r="W65" i="7"/>
  <c r="W73" i="7"/>
  <c r="W81" i="7"/>
  <c r="W89" i="7"/>
  <c r="W105" i="7"/>
  <c r="X113" i="7"/>
  <c r="W137" i="7"/>
  <c r="X145" i="7"/>
  <c r="X153" i="7"/>
  <c r="W169" i="7"/>
  <c r="X177" i="7"/>
  <c r="W201" i="7"/>
  <c r="X209" i="7"/>
  <c r="W233" i="7"/>
  <c r="X241" i="7"/>
  <c r="W273" i="7"/>
  <c r="Y281" i="7"/>
  <c r="X329" i="7"/>
  <c r="Y337" i="7"/>
  <c r="W345" i="7"/>
  <c r="X393" i="7"/>
  <c r="Y401" i="7"/>
  <c r="W409" i="7"/>
  <c r="Y108" i="7"/>
  <c r="Y172" i="7"/>
  <c r="Y236" i="7"/>
  <c r="Y300" i="7"/>
  <c r="W364" i="7"/>
  <c r="W494" i="7"/>
  <c r="Y57" i="7"/>
  <c r="Y65" i="7"/>
  <c r="Y73" i="7"/>
  <c r="Y81" i="7"/>
  <c r="Y89" i="7"/>
  <c r="X97" i="7"/>
  <c r="X105" i="7"/>
  <c r="X121" i="7"/>
  <c r="X129" i="7"/>
  <c r="X161" i="7"/>
  <c r="X169" i="7"/>
  <c r="X185" i="7"/>
  <c r="X193" i="7"/>
  <c r="X217" i="7"/>
  <c r="X225" i="7"/>
  <c r="X233" i="7"/>
  <c r="X249" i="7"/>
  <c r="X257" i="7"/>
  <c r="X265" i="7"/>
  <c r="Y273" i="7"/>
  <c r="Y329" i="7"/>
  <c r="W337" i="7"/>
  <c r="X385" i="7"/>
  <c r="Y393" i="7"/>
  <c r="W401" i="7"/>
  <c r="X438" i="7"/>
  <c r="X470" i="7"/>
  <c r="X84" i="7"/>
  <c r="Y148" i="7"/>
  <c r="Y212" i="7"/>
  <c r="Y276" i="7"/>
  <c r="W340" i="7"/>
  <c r="W404" i="7"/>
  <c r="Y454" i="7"/>
  <c r="W454" i="7"/>
  <c r="X361" i="7"/>
  <c r="Y305" i="7"/>
  <c r="Y265" i="7"/>
  <c r="X313" i="7"/>
  <c r="Y321" i="7"/>
  <c r="W329" i="7"/>
  <c r="X377" i="7"/>
  <c r="Y385" i="7"/>
  <c r="W393" i="7"/>
  <c r="Y430" i="7"/>
  <c r="Y462" i="7"/>
  <c r="Y494" i="7"/>
  <c r="Y20" i="7"/>
  <c r="Y124" i="7"/>
  <c r="Y188" i="7"/>
  <c r="Y252" i="7"/>
  <c r="W316" i="7"/>
  <c r="W380" i="7"/>
  <c r="Y3" i="7"/>
  <c r="Y26" i="7"/>
  <c r="Y34" i="7"/>
  <c r="Y42" i="7"/>
  <c r="X26" i="7"/>
  <c r="X34" i="7"/>
  <c r="X42" i="7"/>
  <c r="W98" i="7"/>
  <c r="X106" i="7"/>
  <c r="X114" i="7"/>
  <c r="X122" i="7"/>
  <c r="W130" i="7"/>
  <c r="X138" i="7"/>
  <c r="X146" i="7"/>
  <c r="X154" i="7"/>
  <c r="W162" i="7"/>
  <c r="X170" i="7"/>
  <c r="X178" i="7"/>
  <c r="X186" i="7"/>
  <c r="W194" i="7"/>
  <c r="X202" i="7"/>
  <c r="X210" i="7"/>
  <c r="X218" i="7"/>
  <c r="W226" i="7"/>
  <c r="X234" i="7"/>
  <c r="X242" i="7"/>
  <c r="X250" i="7"/>
  <c r="W258" i="7"/>
  <c r="X266" i="7"/>
  <c r="X274" i="7"/>
  <c r="X282" i="7"/>
  <c r="W290" i="7"/>
  <c r="X298" i="7"/>
  <c r="X306" i="7"/>
  <c r="Y338" i="7"/>
  <c r="Y346" i="7"/>
  <c r="Y50" i="7"/>
  <c r="Y58" i="7"/>
  <c r="Y66" i="7"/>
  <c r="Y74" i="7"/>
  <c r="Y82" i="7"/>
  <c r="Y90" i="7"/>
  <c r="X98" i="7"/>
  <c r="W106" i="7"/>
  <c r="W114" i="7"/>
  <c r="W122" i="7"/>
  <c r="X130" i="7"/>
  <c r="W138" i="7"/>
  <c r="W146" i="7"/>
  <c r="W154" i="7"/>
  <c r="X162" i="7"/>
  <c r="W170" i="7"/>
  <c r="W178" i="7"/>
  <c r="W186" i="7"/>
  <c r="X194" i="7"/>
  <c r="W202" i="7"/>
  <c r="W210" i="7"/>
  <c r="W218" i="7"/>
  <c r="X226" i="7"/>
  <c r="W234" i="7"/>
  <c r="W242" i="7"/>
  <c r="W250" i="7"/>
  <c r="X258" i="7"/>
  <c r="W266" i="7"/>
  <c r="W274" i="7"/>
  <c r="W282" i="7"/>
  <c r="X290" i="7"/>
  <c r="W298" i="7"/>
  <c r="W306" i="7"/>
  <c r="Y314" i="7"/>
  <c r="Y322" i="7"/>
  <c r="Y330" i="7"/>
  <c r="Y354" i="7"/>
  <c r="W50" i="7"/>
  <c r="W58" i="7"/>
  <c r="W66" i="7"/>
  <c r="W74" i="7"/>
  <c r="W82" i="7"/>
  <c r="W90" i="7"/>
  <c r="X314" i="7"/>
  <c r="X322" i="7"/>
  <c r="X330" i="7"/>
  <c r="X338" i="7"/>
  <c r="X346" i="7"/>
  <c r="X354" i="7"/>
  <c r="S48" i="7"/>
  <c r="S64" i="7"/>
  <c r="AB120" i="1"/>
  <c r="Z112" i="7"/>
  <c r="S112" i="7"/>
  <c r="AB88" i="1"/>
  <c r="Z80" i="7"/>
  <c r="S80" i="7"/>
  <c r="AB64" i="1"/>
  <c r="Z56" i="7"/>
  <c r="S56" i="7"/>
  <c r="AB48" i="1"/>
  <c r="Z40" i="7"/>
  <c r="S40" i="7"/>
  <c r="AB40" i="1"/>
  <c r="Z32" i="7"/>
  <c r="S32" i="7"/>
  <c r="X35" i="7"/>
  <c r="Y35" i="7"/>
  <c r="W35" i="7"/>
  <c r="X32" i="7"/>
  <c r="W32" i="7"/>
  <c r="Y32" i="7"/>
  <c r="W46" i="7"/>
  <c r="Y46" i="7"/>
  <c r="S160" i="7"/>
  <c r="Y49" i="7"/>
  <c r="Y500" i="7"/>
  <c r="X500" i="7"/>
  <c r="Y492" i="7"/>
  <c r="X492" i="7"/>
  <c r="Y484" i="7"/>
  <c r="X484" i="7"/>
  <c r="Y476" i="7"/>
  <c r="X476" i="7"/>
  <c r="Y468" i="7"/>
  <c r="X468" i="7"/>
  <c r="Y460" i="7"/>
  <c r="X460" i="7"/>
  <c r="Y452" i="7"/>
  <c r="X452" i="7"/>
  <c r="Y444" i="7"/>
  <c r="X444" i="7"/>
  <c r="Y436" i="7"/>
  <c r="X436" i="7"/>
  <c r="Y428" i="7"/>
  <c r="X428" i="7"/>
  <c r="Y415" i="7"/>
  <c r="X415" i="7"/>
  <c r="W415" i="7"/>
  <c r="Y407" i="7"/>
  <c r="X407" i="7"/>
  <c r="W407" i="7"/>
  <c r="Y399" i="7"/>
  <c r="X399" i="7"/>
  <c r="W399" i="7"/>
  <c r="Y391" i="7"/>
  <c r="X391" i="7"/>
  <c r="W391" i="7"/>
  <c r="Y383" i="7"/>
  <c r="X383" i="7"/>
  <c r="W383" i="7"/>
  <c r="Y375" i="7"/>
  <c r="X375" i="7"/>
  <c r="W375" i="7"/>
  <c r="Y367" i="7"/>
  <c r="X367" i="7"/>
  <c r="W367" i="7"/>
  <c r="Y359" i="7"/>
  <c r="X359" i="7"/>
  <c r="W359" i="7"/>
  <c r="Y351" i="7"/>
  <c r="X351" i="7"/>
  <c r="W351" i="7"/>
  <c r="Y343" i="7"/>
  <c r="X343" i="7"/>
  <c r="W343" i="7"/>
  <c r="Y335" i="7"/>
  <c r="X335" i="7"/>
  <c r="W335" i="7"/>
  <c r="Y327" i="7"/>
  <c r="X327" i="7"/>
  <c r="W327" i="7"/>
  <c r="X319" i="7"/>
  <c r="Y319" i="7"/>
  <c r="W319" i="7"/>
  <c r="Y311" i="7"/>
  <c r="X311" i="7"/>
  <c r="W311" i="7"/>
  <c r="X303" i="7"/>
  <c r="Y303" i="7"/>
  <c r="X295" i="7"/>
  <c r="Y295" i="7"/>
  <c r="X287" i="7"/>
  <c r="Y287" i="7"/>
  <c r="X279" i="7"/>
  <c r="Y279" i="7"/>
  <c r="X271" i="7"/>
  <c r="Y271" i="7"/>
  <c r="X263" i="7"/>
  <c r="Y263" i="7"/>
  <c r="X255" i="7"/>
  <c r="Y255" i="7"/>
  <c r="X247" i="7"/>
  <c r="Y247" i="7"/>
  <c r="X239" i="7"/>
  <c r="Y239" i="7"/>
  <c r="X231" i="7"/>
  <c r="Y231" i="7"/>
  <c r="X223" i="7"/>
  <c r="Y223" i="7"/>
  <c r="X215" i="7"/>
  <c r="Y215" i="7"/>
  <c r="X207" i="7"/>
  <c r="Y207" i="7"/>
  <c r="X199" i="7"/>
  <c r="Y199" i="7"/>
  <c r="X191" i="7"/>
  <c r="Y191" i="7"/>
  <c r="X183" i="7"/>
  <c r="Y183" i="7"/>
  <c r="X175" i="7"/>
  <c r="Y175" i="7"/>
  <c r="X167" i="7"/>
  <c r="Y167" i="7"/>
  <c r="X159" i="7"/>
  <c r="Y159" i="7"/>
  <c r="X151" i="7"/>
  <c r="Y151" i="7"/>
  <c r="X143" i="7"/>
  <c r="Y143" i="7"/>
  <c r="X135" i="7"/>
  <c r="Y135" i="7"/>
  <c r="X127" i="7"/>
  <c r="Y127" i="7"/>
  <c r="X119" i="7"/>
  <c r="Y119" i="7"/>
  <c r="X111" i="7"/>
  <c r="Y111" i="7"/>
  <c r="X103" i="7"/>
  <c r="Y103" i="7"/>
  <c r="W95" i="7"/>
  <c r="X95" i="7"/>
  <c r="W87" i="7"/>
  <c r="X87" i="7"/>
  <c r="W79" i="7"/>
  <c r="X79" i="7"/>
  <c r="W71" i="7"/>
  <c r="X71" i="7"/>
  <c r="Y60" i="7"/>
  <c r="X60" i="7"/>
  <c r="W436" i="7"/>
  <c r="W500" i="7"/>
  <c r="W476" i="7"/>
  <c r="W295" i="7"/>
  <c r="W452" i="7"/>
  <c r="W6" i="7"/>
  <c r="W10" i="7"/>
  <c r="W7" i="7"/>
  <c r="Y501" i="7"/>
  <c r="X501" i="7"/>
  <c r="W501" i="7"/>
  <c r="X5" i="7"/>
  <c r="W13" i="7"/>
  <c r="W21" i="7"/>
  <c r="Y13" i="7"/>
  <c r="Y21" i="7"/>
  <c r="W8" i="7"/>
  <c r="X9" i="7"/>
  <c r="X7" i="7"/>
  <c r="W5" i="7"/>
  <c r="Y16" i="7"/>
  <c r="Y24" i="7"/>
  <c r="X4" i="7"/>
  <c r="Y10" i="7"/>
  <c r="W16" i="7"/>
  <c r="W24" i="7"/>
  <c r="X10" i="7"/>
  <c r="AB32" i="1"/>
  <c r="Z24" i="7"/>
  <c r="AB24" i="1"/>
  <c r="Z16" i="7"/>
  <c r="W3" i="7"/>
  <c r="S37" i="7"/>
  <c r="S29" i="7"/>
  <c r="S77" i="7"/>
  <c r="S21" i="7"/>
  <c r="S69" i="7"/>
  <c r="S117" i="7"/>
  <c r="S61" i="7"/>
  <c r="S101" i="7"/>
  <c r="S93" i="7"/>
  <c r="S53" i="7"/>
  <c r="S85" i="7"/>
  <c r="S45" i="7"/>
  <c r="S445" i="7"/>
  <c r="S381" i="7"/>
  <c r="S485" i="7"/>
  <c r="S55" i="7"/>
  <c r="S79" i="7"/>
  <c r="S106" i="7"/>
  <c r="S9" i="7"/>
  <c r="AB121" i="1"/>
  <c r="Z113" i="7"/>
  <c r="S89" i="7"/>
  <c r="S90" i="7"/>
  <c r="S34" i="7"/>
  <c r="S143" i="7"/>
  <c r="S95" i="7"/>
  <c r="S71" i="7"/>
  <c r="S31" i="7"/>
  <c r="AB119" i="1"/>
  <c r="Z111" i="7"/>
  <c r="S47" i="7"/>
  <c r="S7" i="7"/>
  <c r="AB111" i="1"/>
  <c r="Z103" i="7"/>
  <c r="S87" i="7"/>
  <c r="S63" i="7"/>
  <c r="S23" i="7"/>
  <c r="S39" i="7"/>
  <c r="S207" i="7"/>
  <c r="S57" i="7"/>
  <c r="S41" i="7"/>
  <c r="AB89" i="1"/>
  <c r="Z81" i="7"/>
  <c r="S193" i="7"/>
  <c r="S73" i="7"/>
  <c r="S25" i="7"/>
  <c r="S321" i="7"/>
  <c r="S105" i="7"/>
  <c r="AB25" i="1"/>
  <c r="Z17" i="7"/>
  <c r="S313" i="7"/>
  <c r="S65" i="7"/>
  <c r="S49" i="7"/>
  <c r="S281" i="7"/>
  <c r="S121" i="7"/>
  <c r="S33" i="7"/>
  <c r="S273" i="7"/>
  <c r="S97" i="7"/>
  <c r="S241" i="7"/>
  <c r="AB34" i="1"/>
  <c r="Z26" i="7"/>
  <c r="S122" i="7"/>
  <c r="S58" i="7"/>
  <c r="S490" i="7"/>
  <c r="S42" i="7"/>
  <c r="S98" i="7"/>
  <c r="S82" i="7"/>
  <c r="AB74" i="1"/>
  <c r="Z66" i="7"/>
  <c r="S75" i="7"/>
  <c r="S203" i="7"/>
  <c r="S19" i="7"/>
  <c r="S347" i="7"/>
  <c r="S163" i="7"/>
  <c r="S27" i="7"/>
  <c r="Y5" i="7"/>
  <c r="X11" i="7"/>
  <c r="Y6" i="7"/>
  <c r="Y12" i="7"/>
  <c r="X6" i="7"/>
  <c r="Y18" i="7"/>
  <c r="W11" i="7"/>
  <c r="W18" i="7"/>
  <c r="W12" i="7"/>
  <c r="W9" i="7"/>
  <c r="W15" i="7"/>
  <c r="AB19" i="1"/>
  <c r="Z11" i="7"/>
  <c r="Y9" i="7"/>
  <c r="Y15" i="7"/>
  <c r="Y8" i="7"/>
  <c r="S5" i="7"/>
  <c r="AB115" i="1"/>
  <c r="Z107" i="7"/>
  <c r="S427" i="7"/>
  <c r="S275" i="7"/>
  <c r="S387" i="7"/>
  <c r="S243" i="7"/>
  <c r="S51" i="7"/>
  <c r="S131" i="7"/>
  <c r="S471" i="7"/>
  <c r="S463" i="7"/>
  <c r="S247" i="7"/>
  <c r="S183" i="7"/>
  <c r="S399" i="7"/>
  <c r="S447" i="7"/>
  <c r="S311" i="7"/>
  <c r="S479" i="7"/>
  <c r="S271" i="7"/>
  <c r="S375" i="7"/>
  <c r="S335" i="7"/>
  <c r="S491" i="7"/>
  <c r="S467" i="7"/>
  <c r="S315" i="7"/>
  <c r="S171" i="7"/>
  <c r="S99" i="7"/>
  <c r="S459" i="7"/>
  <c r="S419" i="7"/>
  <c r="S339" i="7"/>
  <c r="AB75" i="1"/>
  <c r="Z67" i="7"/>
  <c r="S451" i="7"/>
  <c r="S379" i="7"/>
  <c r="S307" i="7"/>
  <c r="S235" i="7"/>
  <c r="S195" i="7"/>
  <c r="S123" i="7"/>
  <c r="S83" i="7"/>
  <c r="S59" i="7"/>
  <c r="AB43" i="1"/>
  <c r="Z35" i="7"/>
  <c r="S483" i="7"/>
  <c r="S411" i="7"/>
  <c r="S331" i="7"/>
  <c r="S299" i="7"/>
  <c r="S267" i="7"/>
  <c r="S227" i="7"/>
  <c r="S155" i="7"/>
  <c r="S403" i="7"/>
  <c r="S371" i="7"/>
  <c r="S291" i="7"/>
  <c r="S187" i="7"/>
  <c r="S147" i="7"/>
  <c r="S91" i="7"/>
  <c r="S499" i="7"/>
  <c r="S475" i="7"/>
  <c r="S443" i="7"/>
  <c r="S363" i="7"/>
  <c r="S323" i="7"/>
  <c r="S259" i="7"/>
  <c r="S219" i="7"/>
  <c r="S43" i="7"/>
  <c r="AB123" i="1"/>
  <c r="Z115" i="7"/>
  <c r="S435" i="7"/>
  <c r="S395" i="7"/>
  <c r="S355" i="7"/>
  <c r="S283" i="7"/>
  <c r="S251" i="7"/>
  <c r="S211" i="7"/>
  <c r="S179" i="7"/>
  <c r="S139" i="7"/>
  <c r="S280" i="7"/>
  <c r="S208" i="7"/>
  <c r="S120" i="7"/>
  <c r="S136" i="7"/>
  <c r="S104" i="7"/>
  <c r="AB104" i="1"/>
  <c r="Z96" i="7"/>
  <c r="S304" i="7"/>
  <c r="S72" i="7"/>
  <c r="S464" i="7"/>
  <c r="S88" i="7"/>
  <c r="AB497" i="1"/>
  <c r="Z489" i="7"/>
  <c r="AB393" i="1"/>
  <c r="Z385" i="7"/>
  <c r="S496" i="7"/>
  <c r="S480" i="7"/>
  <c r="S368" i="7"/>
  <c r="S320" i="7"/>
  <c r="S296" i="7"/>
  <c r="S456" i="7"/>
  <c r="S432" i="7"/>
  <c r="S336" i="7"/>
  <c r="S272" i="7"/>
  <c r="S248" i="7"/>
  <c r="S224" i="7"/>
  <c r="S200" i="7"/>
  <c r="S152" i="7"/>
  <c r="S128" i="7"/>
  <c r="AB480" i="1"/>
  <c r="Z472" i="7"/>
  <c r="AB184" i="1"/>
  <c r="Z176" i="7"/>
  <c r="S408" i="7"/>
  <c r="S384" i="7"/>
  <c r="S360" i="7"/>
  <c r="S288" i="7"/>
  <c r="AB176" i="1"/>
  <c r="Z168" i="7"/>
  <c r="S448" i="7"/>
  <c r="S312" i="7"/>
  <c r="S144" i="7"/>
  <c r="AB432" i="1"/>
  <c r="Z424" i="7"/>
  <c r="AB424" i="1"/>
  <c r="Z416" i="7"/>
  <c r="S488" i="7"/>
  <c r="S400" i="7"/>
  <c r="S352" i="7"/>
  <c r="S328" i="7"/>
  <c r="S264" i="7"/>
  <c r="S216" i="7"/>
  <c r="S376" i="7"/>
  <c r="S240" i="7"/>
  <c r="S192" i="7"/>
  <c r="S440" i="7"/>
  <c r="S392" i="7"/>
  <c r="S344" i="7"/>
  <c r="S256" i="7"/>
  <c r="S232" i="7"/>
  <c r="S184" i="7"/>
  <c r="S397" i="7"/>
  <c r="S261" i="7"/>
  <c r="S165" i="7"/>
  <c r="S109" i="7"/>
  <c r="S13" i="7"/>
  <c r="S453" i="7"/>
  <c r="AB149" i="1"/>
  <c r="Z141" i="7"/>
  <c r="S405" i="7"/>
  <c r="S474" i="7"/>
  <c r="S114" i="7"/>
  <c r="AB26" i="1"/>
  <c r="Z18" i="7"/>
  <c r="S50" i="7"/>
  <c r="AB82" i="1"/>
  <c r="Z74" i="7"/>
  <c r="S10" i="7"/>
  <c r="AB434" i="1"/>
  <c r="Z426" i="7"/>
  <c r="AB373" i="1"/>
  <c r="Z365" i="7"/>
  <c r="AB181" i="1"/>
  <c r="Z173" i="7"/>
  <c r="AB213" i="1"/>
  <c r="Z205" i="7"/>
  <c r="S389" i="7"/>
  <c r="S217" i="7"/>
  <c r="AB485" i="1"/>
  <c r="Z477" i="7"/>
  <c r="AB245" i="1"/>
  <c r="Z237" i="7"/>
  <c r="AB193" i="1"/>
  <c r="Z185" i="7"/>
  <c r="S457" i="7"/>
  <c r="S441" i="7"/>
  <c r="S374" i="7"/>
  <c r="S341" i="7"/>
  <c r="S325" i="7"/>
  <c r="S253" i="7"/>
  <c r="S246" i="7"/>
  <c r="S269" i="7"/>
  <c r="S157" i="7"/>
  <c r="AB229" i="1"/>
  <c r="Z221" i="7"/>
  <c r="AB197" i="1"/>
  <c r="Z189" i="7"/>
  <c r="AB317" i="1"/>
  <c r="Z309" i="7"/>
  <c r="S469" i="7"/>
  <c r="S433" i="7"/>
  <c r="S169" i="7"/>
  <c r="S133" i="7"/>
  <c r="AB345" i="1"/>
  <c r="Z337" i="7"/>
  <c r="AB297" i="1"/>
  <c r="Z289" i="7"/>
  <c r="S393" i="7"/>
  <c r="S333" i="7"/>
  <c r="S317" i="7"/>
  <c r="S277" i="7"/>
  <c r="AB501" i="1"/>
  <c r="Z493" i="7"/>
  <c r="AB474" i="1"/>
  <c r="Z466" i="7"/>
  <c r="S310" i="7"/>
  <c r="AB92" i="1"/>
  <c r="Z84" i="7"/>
  <c r="S478" i="7"/>
  <c r="AB28" i="1"/>
  <c r="Z20" i="7"/>
  <c r="S492" i="7"/>
  <c r="AB473" i="1"/>
  <c r="Z465" i="7"/>
  <c r="S425" i="7"/>
  <c r="S377" i="7"/>
  <c r="S305" i="7"/>
  <c r="S233" i="7"/>
  <c r="S129" i="7"/>
  <c r="AB185" i="1"/>
  <c r="Z177" i="7"/>
  <c r="S409" i="7"/>
  <c r="S265" i="7"/>
  <c r="S137" i="7"/>
  <c r="AB505" i="1"/>
  <c r="Z497" i="7"/>
  <c r="AB409" i="1"/>
  <c r="Z401" i="7"/>
  <c r="AB361" i="1"/>
  <c r="Z353" i="7"/>
  <c r="AB257" i="1"/>
  <c r="Z249" i="7"/>
  <c r="S145" i="7"/>
  <c r="AB481" i="1"/>
  <c r="Z473" i="7"/>
  <c r="AB305" i="1"/>
  <c r="Z297" i="7"/>
  <c r="AB217" i="1"/>
  <c r="Z209" i="7"/>
  <c r="S361" i="7"/>
  <c r="AB457" i="1"/>
  <c r="Z449" i="7"/>
  <c r="AB377" i="1"/>
  <c r="Z369" i="7"/>
  <c r="AB353" i="1"/>
  <c r="Z345" i="7"/>
  <c r="AB233" i="1"/>
  <c r="Z225" i="7"/>
  <c r="AB161" i="1"/>
  <c r="Z153" i="7"/>
  <c r="S481" i="7"/>
  <c r="S417" i="7"/>
  <c r="S201" i="7"/>
  <c r="AB265" i="1"/>
  <c r="Z257" i="7"/>
  <c r="S329" i="7"/>
  <c r="S161" i="7"/>
  <c r="AB133" i="1"/>
  <c r="Z125" i="7"/>
  <c r="S462" i="7"/>
  <c r="S461" i="7"/>
  <c r="S446" i="7"/>
  <c r="S421" i="7"/>
  <c r="S357" i="7"/>
  <c r="S293" i="7"/>
  <c r="S213" i="7"/>
  <c r="S181" i="7"/>
  <c r="AB421" i="1"/>
  <c r="Z413" i="7"/>
  <c r="AB293" i="1"/>
  <c r="Z285" i="7"/>
  <c r="S470" i="7"/>
  <c r="S414" i="7"/>
  <c r="S350" i="7"/>
  <c r="S349" i="7"/>
  <c r="S286" i="7"/>
  <c r="S229" i="7"/>
  <c r="S197" i="7"/>
  <c r="S182" i="7"/>
  <c r="AB437" i="1"/>
  <c r="Z429" i="7"/>
  <c r="AB381" i="1"/>
  <c r="Z373" i="7"/>
  <c r="AB309" i="1"/>
  <c r="Z301" i="7"/>
  <c r="AB253" i="1"/>
  <c r="Z245" i="7"/>
  <c r="AB157" i="1"/>
  <c r="Z149" i="7"/>
  <c r="S222" i="7"/>
  <c r="S437" i="7"/>
  <c r="S158" i="7"/>
  <c r="AB76" i="1"/>
  <c r="Z68" i="7"/>
  <c r="AB12" i="1"/>
  <c r="Z4" i="7"/>
  <c r="S116" i="7"/>
  <c r="S100" i="7"/>
  <c r="S52" i="7"/>
  <c r="S36" i="7"/>
  <c r="AB506" i="1"/>
  <c r="Z498" i="7"/>
  <c r="AB466" i="1"/>
  <c r="Z458" i="7"/>
  <c r="AB84" i="1"/>
  <c r="Z76" i="7"/>
  <c r="AB20" i="1"/>
  <c r="Z12" i="7"/>
  <c r="S476" i="7"/>
  <c r="AB490" i="1"/>
  <c r="Z482" i="7"/>
  <c r="AB450" i="1"/>
  <c r="Z442" i="7"/>
  <c r="AB100" i="1"/>
  <c r="Z92" i="7"/>
  <c r="AB36" i="1"/>
  <c r="Z28" i="7"/>
  <c r="S500" i="7"/>
  <c r="S108" i="7"/>
  <c r="S60" i="7"/>
  <c r="S44" i="7"/>
  <c r="AB458" i="1"/>
  <c r="Z450" i="7"/>
  <c r="S484" i="7"/>
  <c r="S468" i="7"/>
  <c r="AB442" i="1"/>
  <c r="Z434" i="7"/>
  <c r="S495" i="7"/>
  <c r="S494" i="7"/>
  <c r="S487" i="7"/>
  <c r="S486" i="7"/>
  <c r="S431" i="7"/>
  <c r="S430" i="7"/>
  <c r="S415" i="7"/>
  <c r="S390" i="7"/>
  <c r="S351" i="7"/>
  <c r="S326" i="7"/>
  <c r="S287" i="7"/>
  <c r="S262" i="7"/>
  <c r="S223" i="7"/>
  <c r="S198" i="7"/>
  <c r="S159" i="7"/>
  <c r="S134" i="7"/>
  <c r="S391" i="7"/>
  <c r="S366" i="7"/>
  <c r="S327" i="7"/>
  <c r="S302" i="7"/>
  <c r="S263" i="7"/>
  <c r="S238" i="7"/>
  <c r="S199" i="7"/>
  <c r="S174" i="7"/>
  <c r="S135" i="7"/>
  <c r="S406" i="7"/>
  <c r="S367" i="7"/>
  <c r="S342" i="7"/>
  <c r="S303" i="7"/>
  <c r="S278" i="7"/>
  <c r="S239" i="7"/>
  <c r="S214" i="7"/>
  <c r="S175" i="7"/>
  <c r="S150" i="7"/>
  <c r="AB462" i="1"/>
  <c r="Z454" i="7"/>
  <c r="AB126" i="1"/>
  <c r="Z118" i="7"/>
  <c r="AB118" i="1"/>
  <c r="Z110" i="7"/>
  <c r="AB110" i="1"/>
  <c r="Z102" i="7"/>
  <c r="AB102" i="1"/>
  <c r="Z94" i="7"/>
  <c r="AB94" i="1"/>
  <c r="Z86" i="7"/>
  <c r="AB86" i="1"/>
  <c r="Z78" i="7"/>
  <c r="AB78" i="1"/>
  <c r="Z70" i="7"/>
  <c r="AB70" i="1"/>
  <c r="Z62" i="7"/>
  <c r="AB62" i="1"/>
  <c r="Z54" i="7"/>
  <c r="AB54" i="1"/>
  <c r="Z46" i="7"/>
  <c r="AB46" i="1"/>
  <c r="Z38" i="7"/>
  <c r="AB38" i="1"/>
  <c r="Z30" i="7"/>
  <c r="AB30" i="1"/>
  <c r="Z22" i="7"/>
  <c r="AB22" i="1"/>
  <c r="Z14" i="7"/>
  <c r="AB14" i="1"/>
  <c r="Z6" i="7"/>
  <c r="S455" i="7"/>
  <c r="S439" i="7"/>
  <c r="S438" i="7"/>
  <c r="S407" i="7"/>
  <c r="S382" i="7"/>
  <c r="S343" i="7"/>
  <c r="S318" i="7"/>
  <c r="S279" i="7"/>
  <c r="S254" i="7"/>
  <c r="S215" i="7"/>
  <c r="S190" i="7"/>
  <c r="S151" i="7"/>
  <c r="S119" i="7"/>
  <c r="S422" i="7"/>
  <c r="S383" i="7"/>
  <c r="S358" i="7"/>
  <c r="S319" i="7"/>
  <c r="S294" i="7"/>
  <c r="S255" i="7"/>
  <c r="S230" i="7"/>
  <c r="S191" i="7"/>
  <c r="S166" i="7"/>
  <c r="S126" i="7"/>
  <c r="AB509" i="1"/>
  <c r="Z501" i="7"/>
  <c r="S423" i="7"/>
  <c r="S398" i="7"/>
  <c r="S359" i="7"/>
  <c r="S334" i="7"/>
  <c r="S295" i="7"/>
  <c r="S270" i="7"/>
  <c r="S231" i="7"/>
  <c r="S206" i="7"/>
  <c r="S167" i="7"/>
  <c r="S142" i="7"/>
  <c r="S127" i="7"/>
  <c r="S460" i="7"/>
  <c r="AB468" i="1"/>
  <c r="Z460" i="7"/>
  <c r="S452" i="7"/>
  <c r="AB460" i="1"/>
  <c r="Z452" i="7"/>
  <c r="S444" i="7"/>
  <c r="AB452" i="1"/>
  <c r="Z444" i="7"/>
  <c r="S436" i="7"/>
  <c r="AB444" i="1"/>
  <c r="Z436" i="7"/>
  <c r="S428" i="7"/>
  <c r="AB436" i="1"/>
  <c r="Z428" i="7"/>
  <c r="AB428" i="1"/>
  <c r="Z420" i="7"/>
  <c r="S420" i="7"/>
  <c r="AB420" i="1"/>
  <c r="Z412" i="7"/>
  <c r="S412" i="7"/>
  <c r="AB412" i="1"/>
  <c r="Z404" i="7"/>
  <c r="S404" i="7"/>
  <c r="AB404" i="1"/>
  <c r="Z396" i="7"/>
  <c r="S396" i="7"/>
  <c r="AB396" i="1"/>
  <c r="Z388" i="7"/>
  <c r="S388" i="7"/>
  <c r="AB388" i="1"/>
  <c r="Z380" i="7"/>
  <c r="S380" i="7"/>
  <c r="AB380" i="1"/>
  <c r="Z372" i="7"/>
  <c r="S372" i="7"/>
  <c r="AB372" i="1"/>
  <c r="Z364" i="7"/>
  <c r="S364" i="7"/>
  <c r="AB364" i="1"/>
  <c r="Z356" i="7"/>
  <c r="S356" i="7"/>
  <c r="AB356" i="1"/>
  <c r="Z348" i="7"/>
  <c r="S348" i="7"/>
  <c r="AB348" i="1"/>
  <c r="Z340" i="7"/>
  <c r="S340" i="7"/>
  <c r="AB340" i="1"/>
  <c r="Z332" i="7"/>
  <c r="S332" i="7"/>
  <c r="AB332" i="1"/>
  <c r="Z324" i="7"/>
  <c r="S324" i="7"/>
  <c r="AB324" i="1"/>
  <c r="Z316" i="7"/>
  <c r="S316" i="7"/>
  <c r="AB316" i="1"/>
  <c r="Z308" i="7"/>
  <c r="S308" i="7"/>
  <c r="AB308" i="1"/>
  <c r="Z300" i="7"/>
  <c r="S300" i="7"/>
  <c r="AB300" i="1"/>
  <c r="Z292" i="7"/>
  <c r="S292" i="7"/>
  <c r="AB292" i="1"/>
  <c r="Z284" i="7"/>
  <c r="S284" i="7"/>
  <c r="AB284" i="1"/>
  <c r="Z276" i="7"/>
  <c r="S276" i="7"/>
  <c r="AB276" i="1"/>
  <c r="Z268" i="7"/>
  <c r="S268" i="7"/>
  <c r="AB268" i="1"/>
  <c r="Z260" i="7"/>
  <c r="S260" i="7"/>
  <c r="AB260" i="1"/>
  <c r="Z252" i="7"/>
  <c r="S252" i="7"/>
  <c r="AB252" i="1"/>
  <c r="Z244" i="7"/>
  <c r="S244" i="7"/>
  <c r="AB244" i="1"/>
  <c r="Z236" i="7"/>
  <c r="S236" i="7"/>
  <c r="AB236" i="1"/>
  <c r="Z228" i="7"/>
  <c r="S228" i="7"/>
  <c r="AB228" i="1"/>
  <c r="Z220" i="7"/>
  <c r="S220" i="7"/>
  <c r="AB220" i="1"/>
  <c r="Z212" i="7"/>
  <c r="S212" i="7"/>
  <c r="AB212" i="1"/>
  <c r="Z204" i="7"/>
  <c r="S204" i="7"/>
  <c r="AB204" i="1"/>
  <c r="Z196" i="7"/>
  <c r="S196" i="7"/>
  <c r="AB196" i="1"/>
  <c r="Z188" i="7"/>
  <c r="S188" i="7"/>
  <c r="AB188" i="1"/>
  <c r="Z180" i="7"/>
  <c r="S180" i="7"/>
  <c r="AB180" i="1"/>
  <c r="Z172" i="7"/>
  <c r="S172" i="7"/>
  <c r="AB172" i="1"/>
  <c r="Z164" i="7"/>
  <c r="S164" i="7"/>
  <c r="AB164" i="1"/>
  <c r="Z156" i="7"/>
  <c r="S156" i="7"/>
  <c r="AB156" i="1"/>
  <c r="Z148" i="7"/>
  <c r="S148" i="7"/>
  <c r="AB148" i="1"/>
  <c r="Z140" i="7"/>
  <c r="S140" i="7"/>
  <c r="AB140" i="1"/>
  <c r="Z132" i="7"/>
  <c r="S132" i="7"/>
  <c r="AB426" i="1"/>
  <c r="Z418" i="7"/>
  <c r="S418" i="7"/>
  <c r="AB418" i="1"/>
  <c r="Z410" i="7"/>
  <c r="S410" i="7"/>
  <c r="AB410" i="1"/>
  <c r="Z402" i="7"/>
  <c r="S402" i="7"/>
  <c r="AB402" i="1"/>
  <c r="Z394" i="7"/>
  <c r="S394" i="7"/>
  <c r="AB394" i="1"/>
  <c r="Z386" i="7"/>
  <c r="S386" i="7"/>
  <c r="AB386" i="1"/>
  <c r="Z378" i="7"/>
  <c r="S378" i="7"/>
  <c r="AB378" i="1"/>
  <c r="Z370" i="7"/>
  <c r="S370" i="7"/>
  <c r="AB370" i="1"/>
  <c r="Z362" i="7"/>
  <c r="S362" i="7"/>
  <c r="AB362" i="1"/>
  <c r="Z354" i="7"/>
  <c r="S354" i="7"/>
  <c r="AB354" i="1"/>
  <c r="Z346" i="7"/>
  <c r="S346" i="7"/>
  <c r="AB346" i="1"/>
  <c r="Z338" i="7"/>
  <c r="S338" i="7"/>
  <c r="AB338" i="1"/>
  <c r="Z330" i="7"/>
  <c r="S330" i="7"/>
  <c r="AB330" i="1"/>
  <c r="Z322" i="7"/>
  <c r="S322" i="7"/>
  <c r="AB322" i="1"/>
  <c r="Z314" i="7"/>
  <c r="S314" i="7"/>
  <c r="AB314" i="1"/>
  <c r="Z306" i="7"/>
  <c r="S306" i="7"/>
  <c r="AB306" i="1"/>
  <c r="Z298" i="7"/>
  <c r="S298" i="7"/>
  <c r="AB298" i="1"/>
  <c r="Z290" i="7"/>
  <c r="S290" i="7"/>
  <c r="AB290" i="1"/>
  <c r="Z282" i="7"/>
  <c r="S282" i="7"/>
  <c r="AB282" i="1"/>
  <c r="Z274" i="7"/>
  <c r="S274" i="7"/>
  <c r="AB274" i="1"/>
  <c r="Z266" i="7"/>
  <c r="S266" i="7"/>
  <c r="AB266" i="1"/>
  <c r="Z258" i="7"/>
  <c r="S258" i="7"/>
  <c r="AB258" i="1"/>
  <c r="Z250" i="7"/>
  <c r="S250" i="7"/>
  <c r="AB250" i="1"/>
  <c r="Z242" i="7"/>
  <c r="S242" i="7"/>
  <c r="AB242" i="1"/>
  <c r="Z234" i="7"/>
  <c r="S234" i="7"/>
  <c r="AB234" i="1"/>
  <c r="Z226" i="7"/>
  <c r="S226" i="7"/>
  <c r="AB226" i="1"/>
  <c r="Z218" i="7"/>
  <c r="S218" i="7"/>
  <c r="AB218" i="1"/>
  <c r="Z210" i="7"/>
  <c r="S210" i="7"/>
  <c r="AB210" i="1"/>
  <c r="Z202" i="7"/>
  <c r="S202" i="7"/>
  <c r="AB202" i="1"/>
  <c r="Z194" i="7"/>
  <c r="S194" i="7"/>
  <c r="AB194" i="1"/>
  <c r="Z186" i="7"/>
  <c r="S186" i="7"/>
  <c r="AB186" i="1"/>
  <c r="Z178" i="7"/>
  <c r="S178" i="7"/>
  <c r="AB178" i="1"/>
  <c r="Z170" i="7"/>
  <c r="S170" i="7"/>
  <c r="AB170" i="1"/>
  <c r="Z162" i="7"/>
  <c r="S162" i="7"/>
  <c r="AB162" i="1"/>
  <c r="Z154" i="7"/>
  <c r="S154" i="7"/>
  <c r="AB154" i="1"/>
  <c r="Z146" i="7"/>
  <c r="S146" i="7"/>
  <c r="AB146" i="1"/>
  <c r="Z138" i="7"/>
  <c r="S138" i="7"/>
  <c r="S130" i="7"/>
  <c r="S124" i="7"/>
  <c r="S2" i="7"/>
  <c r="W2" i="7"/>
  <c r="X2" i="7"/>
  <c r="H5" i="1" l="1"/>
  <c r="H2" i="1"/>
  <c r="H6" i="1"/>
</calcChain>
</file>

<file path=xl/sharedStrings.xml><?xml version="1.0" encoding="utf-8"?>
<sst xmlns="http://schemas.openxmlformats.org/spreadsheetml/2006/main" count="14833" uniqueCount="4874">
  <si>
    <t>AE</t>
  </si>
  <si>
    <t>AL</t>
  </si>
  <si>
    <t>AQ</t>
  </si>
  <si>
    <t>AR</t>
  </si>
  <si>
    <t>AT</t>
  </si>
  <si>
    <t>AU</t>
  </si>
  <si>
    <t>BE</t>
  </si>
  <si>
    <t>BH</t>
  </si>
  <si>
    <t>BN</t>
  </si>
  <si>
    <t>BR</t>
  </si>
  <si>
    <t>BS</t>
  </si>
  <si>
    <t>CA</t>
  </si>
  <si>
    <t>CH</t>
  </si>
  <si>
    <t>CN</t>
  </si>
  <si>
    <t>CO</t>
  </si>
  <si>
    <t>DE</t>
  </si>
  <si>
    <t>DK</t>
  </si>
  <si>
    <t>EG</t>
  </si>
  <si>
    <t>ES</t>
  </si>
  <si>
    <t>FI</t>
  </si>
  <si>
    <t>FM</t>
  </si>
  <si>
    <t>FR</t>
  </si>
  <si>
    <t>GB</t>
  </si>
  <si>
    <t>GR</t>
  </si>
  <si>
    <t>GU</t>
  </si>
  <si>
    <t>HK</t>
  </si>
  <si>
    <t>HT</t>
  </si>
  <si>
    <t>HU</t>
  </si>
  <si>
    <t>ID</t>
  </si>
  <si>
    <t>IE</t>
  </si>
  <si>
    <t>IL</t>
  </si>
  <si>
    <t>IN</t>
  </si>
  <si>
    <t>IT</t>
  </si>
  <si>
    <t>JP</t>
  </si>
  <si>
    <t>KH</t>
  </si>
  <si>
    <t>KR</t>
  </si>
  <si>
    <t>KW</t>
  </si>
  <si>
    <t>KY</t>
  </si>
  <si>
    <t>LI</t>
  </si>
  <si>
    <t>LU</t>
  </si>
  <si>
    <t>MM</t>
  </si>
  <si>
    <t>MO</t>
  </si>
  <si>
    <t>MX</t>
  </si>
  <si>
    <t>MY</t>
  </si>
  <si>
    <t>MZ</t>
  </si>
  <si>
    <t>NG</t>
  </si>
  <si>
    <t>NL</t>
  </si>
  <si>
    <t>NO</t>
  </si>
  <si>
    <t>NZ</t>
  </si>
  <si>
    <t>PE</t>
  </si>
  <si>
    <t>PG</t>
  </si>
  <si>
    <t>PH</t>
  </si>
  <si>
    <t>PK</t>
  </si>
  <si>
    <t>PL</t>
  </si>
  <si>
    <t>PR</t>
  </si>
  <si>
    <t>PT</t>
  </si>
  <si>
    <t>PW</t>
  </si>
  <si>
    <t>RO</t>
  </si>
  <si>
    <t>RU</t>
  </si>
  <si>
    <t>SA</t>
  </si>
  <si>
    <t>SE</t>
  </si>
  <si>
    <t>SG</t>
  </si>
  <si>
    <t>TH</t>
  </si>
  <si>
    <t>TR</t>
  </si>
  <si>
    <t>TW</t>
  </si>
  <si>
    <t>UA</t>
  </si>
  <si>
    <t>US</t>
  </si>
  <si>
    <t>UY</t>
  </si>
  <si>
    <t>VE</t>
  </si>
  <si>
    <t>VG</t>
  </si>
  <si>
    <t>VI</t>
  </si>
  <si>
    <t>VN</t>
  </si>
  <si>
    <t>VU</t>
  </si>
  <si>
    <t>ZA</t>
  </si>
  <si>
    <t>ZW</t>
  </si>
  <si>
    <t>UNITED ARAB EMIRATES</t>
  </si>
  <si>
    <t>ALBANIA</t>
  </si>
  <si>
    <t>ANTARCTICA</t>
  </si>
  <si>
    <t>ARGENTINA</t>
  </si>
  <si>
    <t>AUSTRIA</t>
  </si>
  <si>
    <t>AUSTRALIA</t>
  </si>
  <si>
    <t>BELGIUM</t>
  </si>
  <si>
    <t>BAHRAIN</t>
  </si>
  <si>
    <t>BRUNEI DARUSSALAM</t>
  </si>
  <si>
    <t>BRAZIL</t>
  </si>
  <si>
    <t>BAHAMAS</t>
  </si>
  <si>
    <t>CANADA</t>
  </si>
  <si>
    <t>SWITZERLAND</t>
  </si>
  <si>
    <t>CHINA</t>
  </si>
  <si>
    <t>COLOMBIA</t>
  </si>
  <si>
    <t>GERMANY</t>
  </si>
  <si>
    <t>DENMARK</t>
  </si>
  <si>
    <t>EGYPT</t>
  </si>
  <si>
    <t>SPAIN</t>
  </si>
  <si>
    <t>FINLAND</t>
  </si>
  <si>
    <t>FRANCE</t>
  </si>
  <si>
    <t>UNITED KINGDOM</t>
  </si>
  <si>
    <t>GREECE</t>
  </si>
  <si>
    <t>GUAM</t>
  </si>
  <si>
    <t>HAITI</t>
  </si>
  <si>
    <t>HUNGARY</t>
  </si>
  <si>
    <t>INDONESIA</t>
  </si>
  <si>
    <t>IRELAND</t>
  </si>
  <si>
    <t>ISRAEL</t>
  </si>
  <si>
    <t>INDIA</t>
  </si>
  <si>
    <t>ITALY</t>
  </si>
  <si>
    <t>JAPAN</t>
  </si>
  <si>
    <t>CAMBODIA</t>
  </si>
  <si>
    <t>KUWAIT</t>
  </si>
  <si>
    <t>LIECHTENSTEIN</t>
  </si>
  <si>
    <t>LUXEMBOURG</t>
  </si>
  <si>
    <t>MEXICO</t>
  </si>
  <si>
    <t>MALAYSIA</t>
  </si>
  <si>
    <t>MOZAMBIQUE</t>
  </si>
  <si>
    <t>NIGERIA</t>
  </si>
  <si>
    <t>NETHERLANDS</t>
  </si>
  <si>
    <t>NORWAY</t>
  </si>
  <si>
    <t>NEW ZEALAND</t>
  </si>
  <si>
    <t>PERU</t>
  </si>
  <si>
    <t>PAPUA NEW GUINEA</t>
  </si>
  <si>
    <t>PHILIPPINES</t>
  </si>
  <si>
    <t>PAKISTAN</t>
  </si>
  <si>
    <t>POLAND</t>
  </si>
  <si>
    <t>PUERTO RICO</t>
  </si>
  <si>
    <t>PORTUGAL</t>
  </si>
  <si>
    <t>PALAU</t>
  </si>
  <si>
    <t>ROMANIA</t>
  </si>
  <si>
    <t>RUSSIAN FEDERATION</t>
  </si>
  <si>
    <t>SAUDI ARABIA</t>
  </si>
  <si>
    <t>SWEDEN</t>
  </si>
  <si>
    <t>SINGAPORE</t>
  </si>
  <si>
    <t>THAILAND</t>
  </si>
  <si>
    <t>TURKEY</t>
  </si>
  <si>
    <t>UKRAINE</t>
  </si>
  <si>
    <t>URUGUAY</t>
  </si>
  <si>
    <t>VIET NAM</t>
  </si>
  <si>
    <t>VANUATU</t>
  </si>
  <si>
    <t>SOUTH AFRICA</t>
  </si>
  <si>
    <t>NCR</t>
  </si>
  <si>
    <t>ARMM</t>
  </si>
  <si>
    <t>CAR</t>
  </si>
  <si>
    <t>REGION4A</t>
  </si>
  <si>
    <t>REGION4B</t>
  </si>
  <si>
    <t>Ilocos Region</t>
  </si>
  <si>
    <t>Cagayan Valley</t>
  </si>
  <si>
    <t>Davao Region</t>
  </si>
  <si>
    <t>Socsargen</t>
  </si>
  <si>
    <t>Caraga</t>
  </si>
  <si>
    <t>National Capital Region</t>
  </si>
  <si>
    <t>Autonomous Region in Muslim Mindanao</t>
  </si>
  <si>
    <t>Cordillera Administrative Region</t>
  </si>
  <si>
    <t>Central Luzon</t>
  </si>
  <si>
    <t>Bicol Region</t>
  </si>
  <si>
    <t>Western Visayas</t>
  </si>
  <si>
    <t>Central Visayas</t>
  </si>
  <si>
    <t>Eastern Visayas</t>
  </si>
  <si>
    <t>Zamboanga Peninsula</t>
  </si>
  <si>
    <t>Northern Mindanao</t>
  </si>
  <si>
    <t>REGION 4A CALABARZON</t>
  </si>
  <si>
    <t>REGION 4B MIMAROPA</t>
  </si>
  <si>
    <t>P014</t>
  </si>
  <si>
    <t>P015</t>
  </si>
  <si>
    <t>P016</t>
  </si>
  <si>
    <t>P017</t>
  </si>
  <si>
    <t>ILOCOS NORTE</t>
  </si>
  <si>
    <t>ILOCOS SUR</t>
  </si>
  <si>
    <t>LA UNION</t>
  </si>
  <si>
    <t>PANGASINAN</t>
  </si>
  <si>
    <t>REGION 1</t>
  </si>
  <si>
    <t>P034</t>
  </si>
  <si>
    <t>P035</t>
  </si>
  <si>
    <t>P036</t>
  </si>
  <si>
    <t>P037</t>
  </si>
  <si>
    <t>P038</t>
  </si>
  <si>
    <t>BATANES</t>
  </si>
  <si>
    <t>CAGAYAN</t>
  </si>
  <si>
    <t>ISABELA</t>
  </si>
  <si>
    <t>NUEVA VIZCAYA</t>
  </si>
  <si>
    <t>QUIRINO</t>
  </si>
  <si>
    <t>REGION 2</t>
  </si>
  <si>
    <t>P039</t>
  </si>
  <si>
    <t>P040</t>
  </si>
  <si>
    <t>P041</t>
  </si>
  <si>
    <t>P042</t>
  </si>
  <si>
    <t>P043</t>
  </si>
  <si>
    <t>P044</t>
  </si>
  <si>
    <t>P045</t>
  </si>
  <si>
    <t>AURORA</t>
  </si>
  <si>
    <t>BATAAN</t>
  </si>
  <si>
    <t>BULACAN</t>
  </si>
  <si>
    <t>NUEVA ECIJA</t>
  </si>
  <si>
    <t>PAMPANGA</t>
  </si>
  <si>
    <t>TARLAC</t>
  </si>
  <si>
    <t>ZAMBALES</t>
  </si>
  <si>
    <t>REGION 3</t>
  </si>
  <si>
    <t>P046</t>
  </si>
  <si>
    <t>P047</t>
  </si>
  <si>
    <t>P048</t>
  </si>
  <si>
    <t>P053</t>
  </si>
  <si>
    <t>P079</t>
  </si>
  <si>
    <t>BATANGAS</t>
  </si>
  <si>
    <t>CAVITE</t>
  </si>
  <si>
    <t>LAGUNA</t>
  </si>
  <si>
    <t>QUEZON</t>
  </si>
  <si>
    <t>RIZAL</t>
  </si>
  <si>
    <t>P049</t>
  </si>
  <si>
    <t>P050</t>
  </si>
  <si>
    <t>P051</t>
  </si>
  <si>
    <t>P052</t>
  </si>
  <si>
    <t>P054</t>
  </si>
  <si>
    <t>MARINDUQUE</t>
  </si>
  <si>
    <t>OCCIDENTAL MINDORO</t>
  </si>
  <si>
    <t>ORIENTAL MINDORO</t>
  </si>
  <si>
    <t>PALAWAN</t>
  </si>
  <si>
    <t>ROMBLON</t>
  </si>
  <si>
    <t>P055</t>
  </si>
  <si>
    <t>P056</t>
  </si>
  <si>
    <t>P057</t>
  </si>
  <si>
    <t>P058</t>
  </si>
  <si>
    <t>P059</t>
  </si>
  <si>
    <t>P060</t>
  </si>
  <si>
    <t>ALBAY</t>
  </si>
  <si>
    <t>CAMARINES NORTE</t>
  </si>
  <si>
    <t>CAMARINES SUR</t>
  </si>
  <si>
    <t>CATANDUANES</t>
  </si>
  <si>
    <t>MASBATE</t>
  </si>
  <si>
    <t>SORSOGON</t>
  </si>
  <si>
    <t>REGION 5</t>
  </si>
  <si>
    <t>P061</t>
  </si>
  <si>
    <t>P062</t>
  </si>
  <si>
    <t>P063</t>
  </si>
  <si>
    <t>P064</t>
  </si>
  <si>
    <t>P065</t>
  </si>
  <si>
    <t>P066</t>
  </si>
  <si>
    <t>AKLAN</t>
  </si>
  <si>
    <t>ANTIQUE</t>
  </si>
  <si>
    <t>CAPIZ</t>
  </si>
  <si>
    <t>GUIMARAS</t>
  </si>
  <si>
    <t>ILOILO</t>
  </si>
  <si>
    <t>NEGROS OCCIDENTAL</t>
  </si>
  <si>
    <t>REGION 6</t>
  </si>
  <si>
    <t>P067</t>
  </si>
  <si>
    <t>P069</t>
  </si>
  <si>
    <t>P068</t>
  </si>
  <si>
    <t>P070</t>
  </si>
  <si>
    <t>BOHOL</t>
  </si>
  <si>
    <t>CEBU</t>
  </si>
  <si>
    <t>NEGROS ORIENTAL</t>
  </si>
  <si>
    <t>SIQUIJOR</t>
  </si>
  <si>
    <t>REGION 7</t>
  </si>
  <si>
    <t>P073</t>
  </si>
  <si>
    <t>P074</t>
  </si>
  <si>
    <t>P075</t>
  </si>
  <si>
    <t>P076</t>
  </si>
  <si>
    <t>P077</t>
  </si>
  <si>
    <t>P078</t>
  </si>
  <si>
    <t>BILIRAN</t>
  </si>
  <si>
    <t>EASTERN SAMAR</t>
  </si>
  <si>
    <t>LEYTE</t>
  </si>
  <si>
    <t>NORTHERN SAMAR</t>
  </si>
  <si>
    <t>SAMAR</t>
  </si>
  <si>
    <t>SOUTHERN LEYTE</t>
  </si>
  <si>
    <t>REGION 8</t>
  </si>
  <si>
    <t>P080</t>
  </si>
  <si>
    <t>P081</t>
  </si>
  <si>
    <t>P082</t>
  </si>
  <si>
    <t>ZAMBOANGA DEL NORTE</t>
  </si>
  <si>
    <t>ZAMBOANGA DEL SUR</t>
  </si>
  <si>
    <t>ZAMBOANGA SIBUGAY</t>
  </si>
  <si>
    <t>REGION 9</t>
  </si>
  <si>
    <t>P018</t>
  </si>
  <si>
    <t>P019</t>
  </si>
  <si>
    <t>P020</t>
  </si>
  <si>
    <t>P021</t>
  </si>
  <si>
    <t>P022</t>
  </si>
  <si>
    <t>BUKIDNON</t>
  </si>
  <si>
    <t>CAMIGUIN</t>
  </si>
  <si>
    <t>LANAO DEL NORTE</t>
  </si>
  <si>
    <t>MISAMIS ORIENTAL</t>
  </si>
  <si>
    <t>MISAMIS OCCIDENTAL</t>
  </si>
  <si>
    <t>REGION 10</t>
  </si>
  <si>
    <t>P023</t>
  </si>
  <si>
    <t>P024</t>
  </si>
  <si>
    <t>P025</t>
  </si>
  <si>
    <t>P026</t>
  </si>
  <si>
    <t>P083</t>
  </si>
  <si>
    <t>COMPOSTELA VALLEY</t>
  </si>
  <si>
    <t>DAVAO DEL NORTE</t>
  </si>
  <si>
    <t>DAVAO DEL SUR</t>
  </si>
  <si>
    <t>DAVAO ORIENTAL</t>
  </si>
  <si>
    <t>DAVAO OCCIDENTAL</t>
  </si>
  <si>
    <t>REGION 11</t>
  </si>
  <si>
    <t>P027</t>
  </si>
  <si>
    <t>P028</t>
  </si>
  <si>
    <t>P029</t>
  </si>
  <si>
    <t>P030</t>
  </si>
  <si>
    <t>COTABATO</t>
  </si>
  <si>
    <t>SARANGGANI</t>
  </si>
  <si>
    <t>SOUTH COTABATO</t>
  </si>
  <si>
    <t>SULTAN KUDARAT</t>
  </si>
  <si>
    <t>REGION 12</t>
  </si>
  <si>
    <t>P031</t>
  </si>
  <si>
    <t>P032</t>
  </si>
  <si>
    <t>P033</t>
  </si>
  <si>
    <t>P071</t>
  </si>
  <si>
    <t>P072</t>
  </si>
  <si>
    <t>DINAGAT ISLANDS</t>
  </si>
  <si>
    <t>SURIGAO DEL NORTE</t>
  </si>
  <si>
    <t>SURIGAO DEL SUR</t>
  </si>
  <si>
    <t>AGUSAN DEL NORTE</t>
  </si>
  <si>
    <t>AGUSAN DEL SUR</t>
  </si>
  <si>
    <t>REGION 13</t>
  </si>
  <si>
    <t>METRO MANILA</t>
  </si>
  <si>
    <t>P008</t>
  </si>
  <si>
    <t>P009</t>
  </si>
  <si>
    <t>P010</t>
  </si>
  <si>
    <t>P012</t>
  </si>
  <si>
    <t>P013</t>
  </si>
  <si>
    <t>BASILAN</t>
  </si>
  <si>
    <t>LANAO DEL SUR</t>
  </si>
  <si>
    <t>MAGUINDANAO</t>
  </si>
  <si>
    <t>SHARIFF KABUNSUAN</t>
  </si>
  <si>
    <t>SULU</t>
  </si>
  <si>
    <t>TAWI-TAWI</t>
  </si>
  <si>
    <t>P002</t>
  </si>
  <si>
    <t>P003</t>
  </si>
  <si>
    <t>P004</t>
  </si>
  <si>
    <t>P005</t>
  </si>
  <si>
    <t>P006</t>
  </si>
  <si>
    <t>P007</t>
  </si>
  <si>
    <t>APAYAO</t>
  </si>
  <si>
    <t>ABRA</t>
  </si>
  <si>
    <t>BENGUET</t>
  </si>
  <si>
    <t>IFUGAO</t>
  </si>
  <si>
    <t>MOUNTAIN PROVINCE</t>
  </si>
  <si>
    <t>KALINGA</t>
  </si>
  <si>
    <t>C950</t>
  </si>
  <si>
    <t>C951</t>
  </si>
  <si>
    <t>C952</t>
  </si>
  <si>
    <t>C953</t>
  </si>
  <si>
    <t>C954</t>
  </si>
  <si>
    <t>C955</t>
  </si>
  <si>
    <t>C956</t>
  </si>
  <si>
    <t>C957</t>
  </si>
  <si>
    <t>C958</t>
  </si>
  <si>
    <t>C959</t>
  </si>
  <si>
    <t>C960</t>
  </si>
  <si>
    <t>C961</t>
  </si>
  <si>
    <t>C962</t>
  </si>
  <si>
    <t>C963</t>
  </si>
  <si>
    <t>C964</t>
  </si>
  <si>
    <t>C965</t>
  </si>
  <si>
    <t>C966</t>
  </si>
  <si>
    <t>C104</t>
  </si>
  <si>
    <t>C105</t>
  </si>
  <si>
    <t>C106</t>
  </si>
  <si>
    <t>C107</t>
  </si>
  <si>
    <t>C108</t>
  </si>
  <si>
    <t>C109</t>
  </si>
  <si>
    <t>C110</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</si>
  <si>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</si>
  <si>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</si>
  <si>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</si>
  <si>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</si>
  <si>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</si>
  <si>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</si>
  <si>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</si>
  <si>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</si>
  <si>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</si>
  <si>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</si>
  <si>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</si>
  <si>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</si>
  <si>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</si>
  <si>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</si>
  <si>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</si>
  <si>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</si>
  <si>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</si>
  <si>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</si>
  <si>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</si>
  <si>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</si>
  <si>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</si>
  <si>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</si>
  <si>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</si>
  <si>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</si>
  <si>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</si>
  <si>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</si>
  <si>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</si>
  <si>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C182</t>
  </si>
  <si>
    <t>C183</t>
  </si>
  <si>
    <t>C184</t>
  </si>
  <si>
    <t>C185</t>
  </si>
  <si>
    <t>C186</t>
  </si>
  <si>
    <t>C187</t>
  </si>
  <si>
    <t>C188</t>
  </si>
  <si>
    <t>C189</t>
  </si>
  <si>
    <t>C190</t>
  </si>
  <si>
    <t>C191</t>
  </si>
  <si>
    <t>C192</t>
  </si>
  <si>
    <t>C193</t>
  </si>
  <si>
    <t>C194</t>
  </si>
  <si>
    <t>C195</t>
  </si>
  <si>
    <t>C587</t>
  </si>
  <si>
    <t>C588</t>
  </si>
  <si>
    <t>C589</t>
  </si>
  <si>
    <t>C590</t>
  </si>
  <si>
    <t>C591</t>
  </si>
  <si>
    <t>C592</t>
  </si>
  <si>
    <t>C593</t>
  </si>
  <si>
    <t>C594</t>
  </si>
  <si>
    <t>C595</t>
  </si>
  <si>
    <t>C596</t>
  </si>
  <si>
    <t>C597</t>
  </si>
  <si>
    <t>C1011</t>
  </si>
  <si>
    <t>C1012</t>
  </si>
  <si>
    <t>C1013</t>
  </si>
  <si>
    <t>C1014</t>
  </si>
  <si>
    <t>C1015</t>
  </si>
  <si>
    <t>C1016</t>
  </si>
  <si>
    <t>C1017</t>
  </si>
  <si>
    <t>C1018</t>
  </si>
  <si>
    <t>C1019</t>
  </si>
  <si>
    <t>C1020</t>
  </si>
  <si>
    <t>C736</t>
  </si>
  <si>
    <t>C737</t>
  </si>
  <si>
    <t>C738</t>
  </si>
  <si>
    <t>C739</t>
  </si>
  <si>
    <t>C740</t>
  </si>
  <si>
    <t>C741</t>
  </si>
  <si>
    <t>C742</t>
  </si>
  <si>
    <t>C743</t>
  </si>
  <si>
    <t>C122</t>
  </si>
  <si>
    <t>C121</t>
  </si>
  <si>
    <t>C119</t>
  </si>
  <si>
    <t>C120</t>
  </si>
  <si>
    <t>C123</t>
  </si>
  <si>
    <t>C124</t>
  </si>
  <si>
    <t>C125</t>
  </si>
  <si>
    <t>C126</t>
  </si>
  <si>
    <t>C127</t>
  </si>
  <si>
    <t>C128</t>
  </si>
  <si>
    <t>C129</t>
  </si>
  <si>
    <t>C817</t>
  </si>
  <si>
    <t>C818</t>
  </si>
  <si>
    <t>C819</t>
  </si>
  <si>
    <t>C820</t>
  </si>
  <si>
    <t>C821</t>
  </si>
  <si>
    <t>C822</t>
  </si>
  <si>
    <t>C823</t>
  </si>
  <si>
    <t>C824</t>
  </si>
  <si>
    <t>C825</t>
  </si>
  <si>
    <t>C826</t>
  </si>
  <si>
    <t>C827</t>
  </si>
  <si>
    <t>C828</t>
  </si>
  <si>
    <t>C829</t>
  </si>
  <si>
    <t>C830</t>
  </si>
  <si>
    <t>C831</t>
  </si>
  <si>
    <t>C832</t>
  </si>
  <si>
    <t>C833</t>
  </si>
  <si>
    <t>C834</t>
  </si>
  <si>
    <t>C835</t>
  </si>
  <si>
    <t>C836</t>
  </si>
  <si>
    <t>C837</t>
  </si>
  <si>
    <t>C838</t>
  </si>
  <si>
    <t>C839</t>
  </si>
  <si>
    <t>C840</t>
  </si>
  <si>
    <t>C841</t>
  </si>
  <si>
    <t>C842</t>
  </si>
  <si>
    <t>C843</t>
  </si>
  <si>
    <t>C844</t>
  </si>
  <si>
    <t>C845</t>
  </si>
  <si>
    <t>C846</t>
  </si>
  <si>
    <t>C847</t>
  </si>
  <si>
    <t>C848</t>
  </si>
  <si>
    <t>C849</t>
  </si>
  <si>
    <t>C850</t>
  </si>
  <si>
    <t>C851</t>
  </si>
  <si>
    <t>C852</t>
  </si>
  <si>
    <t>C853</t>
  </si>
  <si>
    <t>C854</t>
  </si>
  <si>
    <t>C855</t>
  </si>
  <si>
    <t>C856</t>
  </si>
  <si>
    <t>C900</t>
  </si>
  <si>
    <t>C901</t>
  </si>
  <si>
    <t>C902</t>
  </si>
  <si>
    <t>C903</t>
  </si>
  <si>
    <t>C904</t>
  </si>
  <si>
    <t>C905</t>
  </si>
  <si>
    <t>C906</t>
  </si>
  <si>
    <t>C907</t>
  </si>
  <si>
    <t>C908</t>
  </si>
  <si>
    <t>C909</t>
  </si>
  <si>
    <t>C910</t>
  </si>
  <si>
    <t>C911</t>
  </si>
  <si>
    <t>C912</t>
  </si>
  <si>
    <t>C913</t>
  </si>
  <si>
    <t>C914</t>
  </si>
  <si>
    <t>C915</t>
  </si>
  <si>
    <t>C916</t>
  </si>
  <si>
    <t>C917</t>
  </si>
  <si>
    <t>C918</t>
  </si>
  <si>
    <t>C919</t>
  </si>
  <si>
    <t>C920</t>
  </si>
  <si>
    <t>C921</t>
  </si>
  <si>
    <t>C922</t>
  </si>
  <si>
    <t>C1380</t>
  </si>
  <si>
    <t>C1381</t>
  </si>
  <si>
    <t>C1382</t>
  </si>
  <si>
    <t>C1383</t>
  </si>
  <si>
    <t>C1384</t>
  </si>
  <si>
    <t>C1385</t>
  </si>
  <si>
    <t>C1386</t>
  </si>
  <si>
    <t>C1387</t>
  </si>
  <si>
    <t>C1388</t>
  </si>
  <si>
    <t>C1389</t>
  </si>
  <si>
    <t>C1390</t>
  </si>
  <si>
    <t>C1455</t>
  </si>
  <si>
    <t>C1456</t>
  </si>
  <si>
    <t>C1457</t>
  </si>
  <si>
    <t>C1458</t>
  </si>
  <si>
    <t>C1459</t>
  </si>
  <si>
    <t>C1460</t>
  </si>
  <si>
    <t>C1461</t>
  </si>
  <si>
    <t>C1462</t>
  </si>
  <si>
    <t>C1463</t>
  </si>
  <si>
    <t>C1464</t>
  </si>
  <si>
    <t>C1465</t>
  </si>
  <si>
    <t>C1466</t>
  </si>
  <si>
    <t>C1467</t>
  </si>
  <si>
    <t>C1468</t>
  </si>
  <si>
    <t>C1469</t>
  </si>
  <si>
    <t>C1470</t>
  </si>
  <si>
    <t>C1471</t>
  </si>
  <si>
    <t>C1472</t>
  </si>
  <si>
    <t>C1473</t>
  </si>
  <si>
    <t>C1532</t>
  </si>
  <si>
    <t>C1533</t>
  </si>
  <si>
    <t>C1534</t>
  </si>
  <si>
    <t>C1535</t>
  </si>
  <si>
    <t>C1536</t>
  </si>
  <si>
    <t>C1537</t>
  </si>
  <si>
    <t>C1538</t>
  </si>
  <si>
    <t>C1539</t>
  </si>
  <si>
    <t>C1540</t>
  </si>
  <si>
    <t>C1541</t>
  </si>
  <si>
    <t>C1542</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</si>
  <si>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</si>
  <si>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</si>
  <si>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</si>
  <si>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</si>
  <si>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</si>
  <si>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</si>
  <si>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</si>
  <si>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</si>
  <si>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</si>
  <si>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</si>
  <si>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</si>
  <si>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</si>
  <si>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</si>
  <si>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</si>
  <si>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</si>
  <si>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</si>
  <si>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</si>
  <si>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</si>
  <si>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</si>
  <si>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</si>
  <si>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</si>
  <si>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</si>
  <si>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</si>
  <si>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</si>
  <si>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</si>
  <si>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</si>
  <si>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</si>
  <si>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</si>
  <si>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</si>
  <si>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</si>
  <si>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</si>
  <si>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</si>
  <si>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</si>
  <si>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</si>
  <si>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</si>
  <si>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</si>
  <si>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</si>
  <si>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</si>
  <si>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</si>
  <si>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</si>
  <si>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</si>
  <si>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</si>
  <si>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</si>
  <si>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</si>
  <si>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</si>
  <si>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</si>
  <si>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</si>
  <si>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</si>
  <si>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</si>
  <si>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</si>
  <si>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</si>
  <si>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</si>
  <si>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</si>
  <si>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</si>
  <si>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</si>
  <si>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</si>
  <si>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</si>
  <si>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C744</t>
  </si>
  <si>
    <t>C745</t>
  </si>
  <si>
    <t>C746</t>
  </si>
  <si>
    <t>C747</t>
  </si>
  <si>
    <t>C748</t>
  </si>
  <si>
    <t>C749</t>
  </si>
  <si>
    <t>C750</t>
  </si>
  <si>
    <t>C751</t>
  </si>
  <si>
    <t>C752</t>
  </si>
  <si>
    <t>C753</t>
  </si>
  <si>
    <t>C754</t>
  </si>
  <si>
    <t>C755</t>
  </si>
  <si>
    <t>C756</t>
  </si>
  <si>
    <t>C757</t>
  </si>
  <si>
    <t>C758</t>
  </si>
  <si>
    <t>C759</t>
  </si>
  <si>
    <t>C760</t>
  </si>
  <si>
    <t>C761</t>
  </si>
  <si>
    <t>C762</t>
  </si>
  <si>
    <t>C763</t>
  </si>
  <si>
    <t>C1260</t>
  </si>
  <si>
    <t>C1261</t>
  </si>
  <si>
    <t>C1262</t>
  </si>
  <si>
    <t>C1263</t>
  </si>
  <si>
    <t>C1264</t>
  </si>
  <si>
    <t>C1265</t>
  </si>
  <si>
    <t>C1266</t>
  </si>
  <si>
    <t>C1267</t>
  </si>
  <si>
    <t>C1268</t>
  </si>
  <si>
    <t>C1250</t>
  </si>
  <si>
    <t>C1251</t>
  </si>
  <si>
    <t>C1252</t>
  </si>
  <si>
    <t>C1253</t>
  </si>
  <si>
    <t>C1254</t>
  </si>
  <si>
    <t>C1255</t>
  </si>
  <si>
    <t>C1256</t>
  </si>
  <si>
    <t>C1257</t>
  </si>
  <si>
    <t>C1258</t>
  </si>
  <si>
    <t>C1259</t>
  </si>
  <si>
    <t>C1240</t>
  </si>
  <si>
    <t>C1241</t>
  </si>
  <si>
    <t>C1242</t>
  </si>
  <si>
    <t>C1243</t>
  </si>
  <si>
    <t>C1244</t>
  </si>
  <si>
    <t>C1245</t>
  </si>
  <si>
    <t>C1246</t>
  </si>
  <si>
    <t>C1247</t>
  </si>
  <si>
    <t>C1248</t>
  </si>
  <si>
    <t>C1249</t>
  </si>
  <si>
    <t>C1230</t>
  </si>
  <si>
    <t>C1231</t>
  </si>
  <si>
    <t>C1232</t>
  </si>
  <si>
    <t>C1233</t>
  </si>
  <si>
    <t>C1234</t>
  </si>
  <si>
    <t>C1235</t>
  </si>
  <si>
    <t>C1236</t>
  </si>
  <si>
    <t>C1237</t>
  </si>
  <si>
    <t>C1238</t>
  </si>
  <si>
    <t>C1239</t>
  </si>
  <si>
    <t>C1221</t>
  </si>
  <si>
    <t>C1222</t>
  </si>
  <si>
    <t>C1223</t>
  </si>
  <si>
    <t>C1224</t>
  </si>
  <si>
    <t>C1225</t>
  </si>
  <si>
    <t>C1226</t>
  </si>
  <si>
    <t>C1227</t>
  </si>
  <si>
    <t>C1228</t>
  </si>
  <si>
    <t>C1229</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</si>
  <si>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</si>
  <si>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</si>
  <si>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</si>
  <si>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</si>
  <si>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</si>
  <si>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</si>
  <si>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</si>
  <si>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</si>
  <si>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</si>
  <si>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</si>
  <si>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</si>
  <si>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</si>
  <si>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</si>
  <si>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</si>
  <si>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</si>
  <si>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</si>
  <si>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</si>
  <si>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</si>
  <si>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</si>
  <si>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</si>
  <si>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</si>
  <si>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</si>
  <si>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C381</t>
  </si>
  <si>
    <t>C376</t>
  </si>
  <si>
    <t>C377</t>
  </si>
  <si>
    <t>C378</t>
  </si>
  <si>
    <t>C379</t>
  </si>
  <si>
    <t>C794</t>
  </si>
  <si>
    <t>C795</t>
  </si>
  <si>
    <t>C796</t>
  </si>
  <si>
    <t>C797</t>
  </si>
  <si>
    <t>C798</t>
  </si>
  <si>
    <t>C799</t>
  </si>
  <si>
    <t>C800</t>
  </si>
  <si>
    <t>C801</t>
  </si>
  <si>
    <t>C802</t>
  </si>
  <si>
    <t>C803</t>
  </si>
  <si>
    <t>C804</t>
  </si>
  <si>
    <t>C805</t>
  </si>
  <si>
    <t>C806</t>
  </si>
  <si>
    <t>C807</t>
  </si>
  <si>
    <t>C808</t>
  </si>
  <si>
    <t>C809</t>
  </si>
  <si>
    <t>C810</t>
  </si>
  <si>
    <t>C811</t>
  </si>
  <si>
    <t>C812</t>
  </si>
  <si>
    <t>C813</t>
  </si>
  <si>
    <t>C814</t>
  </si>
  <si>
    <t>C815</t>
  </si>
  <si>
    <t>C816</t>
  </si>
  <si>
    <t>C984</t>
  </si>
  <si>
    <t>C985</t>
  </si>
  <si>
    <t>C986</t>
  </si>
  <si>
    <t>C987</t>
  </si>
  <si>
    <t>C988</t>
  </si>
  <si>
    <t>C989</t>
  </si>
  <si>
    <t>C990</t>
  </si>
  <si>
    <t>C991</t>
  </si>
  <si>
    <t>C992</t>
  </si>
  <si>
    <t>C993</t>
  </si>
  <si>
    <t>C994</t>
  </si>
  <si>
    <t>C995</t>
  </si>
  <si>
    <t>C996</t>
  </si>
  <si>
    <t>C997</t>
  </si>
  <si>
    <t>C998</t>
  </si>
  <si>
    <t>C999</t>
  </si>
  <si>
    <t>C1000</t>
  </si>
  <si>
    <t>C1001</t>
  </si>
  <si>
    <t>C1002</t>
  </si>
  <si>
    <t>C1003</t>
  </si>
  <si>
    <t>C1004</t>
  </si>
  <si>
    <t>C1005</t>
  </si>
  <si>
    <t>C1006</t>
  </si>
  <si>
    <t>C1007</t>
  </si>
  <si>
    <t>C1008</t>
  </si>
  <si>
    <t>C1009</t>
  </si>
  <si>
    <t>C1010</t>
  </si>
  <si>
    <t>C967</t>
  </si>
  <si>
    <t>C968</t>
  </si>
  <si>
    <t>C969</t>
  </si>
  <si>
    <t>C970</t>
  </si>
  <si>
    <t>C971</t>
  </si>
  <si>
    <t>C972</t>
  </si>
  <si>
    <t>C973</t>
  </si>
  <si>
    <t>C974</t>
  </si>
  <si>
    <t>C975</t>
  </si>
  <si>
    <t>C976</t>
  </si>
  <si>
    <t>C977</t>
  </si>
  <si>
    <t>C978</t>
  </si>
  <si>
    <t>C979</t>
  </si>
  <si>
    <t>C980</t>
  </si>
  <si>
    <t>C981</t>
  </si>
  <si>
    <t>C982</t>
  </si>
  <si>
    <t>C983</t>
  </si>
  <si>
    <t>C486</t>
  </si>
  <si>
    <t>C487</t>
  </si>
  <si>
    <t>C488</t>
  </si>
  <si>
    <t>C489</t>
  </si>
  <si>
    <t>C490</t>
  </si>
  <si>
    <t>C491</t>
  </si>
  <si>
    <t>C492</t>
  </si>
  <si>
    <t>C493</t>
  </si>
  <si>
    <t>C494</t>
  </si>
  <si>
    <t>C495</t>
  </si>
  <si>
    <t>C496</t>
  </si>
  <si>
    <t>C515</t>
  </si>
  <si>
    <t>C516</t>
  </si>
  <si>
    <t>C517</t>
  </si>
  <si>
    <t>C518</t>
  </si>
  <si>
    <t>C519</t>
  </si>
  <si>
    <t>C520</t>
  </si>
  <si>
    <t>C521</t>
  </si>
  <si>
    <t>C522</t>
  </si>
  <si>
    <t>C523</t>
  </si>
  <si>
    <t>C524</t>
  </si>
  <si>
    <t>C525</t>
  </si>
  <si>
    <t>C526</t>
  </si>
  <si>
    <t>C527</t>
  </si>
  <si>
    <t>C528</t>
  </si>
  <si>
    <t>C532</t>
  </si>
  <si>
    <t>C533</t>
  </si>
  <si>
    <t>C534</t>
  </si>
  <si>
    <t>C536</t>
  </si>
  <si>
    <t>C537</t>
  </si>
  <si>
    <t>C538</t>
  </si>
  <si>
    <t>C530</t>
  </si>
  <si>
    <t>C541</t>
  </si>
  <si>
    <t>C542</t>
  </si>
  <si>
    <t>C543</t>
  </si>
  <si>
    <t>C544</t>
  </si>
  <si>
    <t>C545</t>
  </si>
  <si>
    <t>C546</t>
  </si>
  <si>
    <t>C547</t>
  </si>
  <si>
    <t>C548</t>
  </si>
  <si>
    <t>C549</t>
  </si>
  <si>
    <t>C550</t>
  </si>
  <si>
    <t>C551</t>
  </si>
  <si>
    <t>C497</t>
  </si>
  <si>
    <t>C498</t>
  </si>
  <si>
    <t>C499</t>
  </si>
  <si>
    <t>C500</t>
  </si>
  <si>
    <t>C501</t>
  </si>
  <si>
    <t>C502</t>
  </si>
  <si>
    <t>C503</t>
  </si>
  <si>
    <t>C504</t>
  </si>
  <si>
    <t>C505</t>
  </si>
  <si>
    <t>C506</t>
  </si>
  <si>
    <t>C507</t>
  </si>
  <si>
    <t>C508</t>
  </si>
  <si>
    <t>C509</t>
  </si>
  <si>
    <t>C510</t>
  </si>
  <si>
    <t>C511</t>
  </si>
  <si>
    <t>C512</t>
  </si>
  <si>
    <t>C513</t>
  </si>
  <si>
    <t>C514</t>
  </si>
  <si>
    <t>C1373</t>
  </si>
  <si>
    <t>C1374</t>
  </si>
  <si>
    <t>C1375</t>
  </si>
  <si>
    <t>C1376</t>
  </si>
  <si>
    <t>C1377</t>
  </si>
  <si>
    <t>C1378</t>
  </si>
  <si>
    <t>C1379</t>
  </si>
  <si>
    <t>C1412</t>
  </si>
  <si>
    <t>C1413</t>
  </si>
  <si>
    <t>C1414</t>
  </si>
  <si>
    <t>C1415</t>
  </si>
  <si>
    <t>C1416</t>
  </si>
  <si>
    <t>C1417</t>
  </si>
  <si>
    <t>C1418</t>
  </si>
  <si>
    <t>C1419</t>
  </si>
  <si>
    <t>C1420</t>
  </si>
  <si>
    <t>C1421</t>
  </si>
  <si>
    <t>C1422</t>
  </si>
  <si>
    <t>C1423</t>
  </si>
  <si>
    <t>C1443</t>
  </si>
  <si>
    <t>C1444</t>
  </si>
  <si>
    <t>C1445</t>
  </si>
  <si>
    <t>C1446</t>
  </si>
  <si>
    <t>C1447</t>
  </si>
  <si>
    <t>C1448</t>
  </si>
  <si>
    <t>C1449</t>
  </si>
  <si>
    <t>C1450</t>
  </si>
  <si>
    <t>C1451</t>
  </si>
  <si>
    <t>C1452</t>
  </si>
  <si>
    <t>C1453</t>
  </si>
  <si>
    <t>C1454</t>
  </si>
  <si>
    <t>C552</t>
  </si>
  <si>
    <t>C553</t>
  </si>
  <si>
    <t>C554</t>
  </si>
  <si>
    <t>C555</t>
  </si>
  <si>
    <t>C556</t>
  </si>
  <si>
    <t>C557</t>
  </si>
  <si>
    <t>C558</t>
  </si>
  <si>
    <t>C1490</t>
  </si>
  <si>
    <t>C1491</t>
  </si>
  <si>
    <t>C1492</t>
  </si>
  <si>
    <t>C1493</t>
  </si>
  <si>
    <t>C1494</t>
  </si>
  <si>
    <t>C1474</t>
  </si>
  <si>
    <t>C1475</t>
  </si>
  <si>
    <t>C1476</t>
  </si>
  <si>
    <t>C1477</t>
  </si>
  <si>
    <t>C1478</t>
  </si>
  <si>
    <t>C1479</t>
  </si>
  <si>
    <t>C1480</t>
  </si>
  <si>
    <t>C1481</t>
  </si>
  <si>
    <t>C1482</t>
  </si>
  <si>
    <t>C1483</t>
  </si>
  <si>
    <t>C1484</t>
  </si>
  <si>
    <t>C1485</t>
  </si>
  <si>
    <t>C1486</t>
  </si>
  <si>
    <t>C1487</t>
  </si>
  <si>
    <t>C1488</t>
  </si>
  <si>
    <t>C1489</t>
  </si>
  <si>
    <t>C1495</t>
  </si>
  <si>
    <t>C1496</t>
  </si>
  <si>
    <t>C1497</t>
  </si>
  <si>
    <t>C1498</t>
  </si>
  <si>
    <t>C1499</t>
  </si>
  <si>
    <t>C1500</t>
  </si>
  <si>
    <t>C1501</t>
  </si>
  <si>
    <t>C1502</t>
  </si>
  <si>
    <t>C1503</t>
  </si>
  <si>
    <t>C1504</t>
  </si>
  <si>
    <t>C1505</t>
  </si>
  <si>
    <t>C1506</t>
  </si>
  <si>
    <t>C1507</t>
  </si>
  <si>
    <t>C1508</t>
  </si>
  <si>
    <t>C1509</t>
  </si>
  <si>
    <t>C1510</t>
  </si>
  <si>
    <t>C1511</t>
  </si>
  <si>
    <t>C1512</t>
  </si>
  <si>
    <t>C1513</t>
  </si>
  <si>
    <t>C146</t>
  </si>
  <si>
    <t>C147</t>
  </si>
  <si>
    <t>C145</t>
  </si>
  <si>
    <t>C144</t>
  </si>
  <si>
    <t>C143</t>
  </si>
  <si>
    <t>C142</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</si>
  <si>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</si>
  <si>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</si>
  <si>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</si>
  <si>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</si>
  <si>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</si>
  <si>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</si>
  <si>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</si>
  <si>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</si>
  <si>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</si>
  <si>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</si>
  <si>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</si>
  <si>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</si>
  <si>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</si>
  <si>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</si>
  <si>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</si>
  <si>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</si>
  <si>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</si>
  <si>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</si>
  <si>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</si>
  <si>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</si>
  <si>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</si>
  <si>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</si>
  <si>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</si>
  <si>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</si>
  <si>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</si>
  <si>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</si>
  <si>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</si>
  <si>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</si>
  <si>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</si>
  <si>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</si>
  <si>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</si>
  <si>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</si>
  <si>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</si>
  <si>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</si>
  <si>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</si>
  <si>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</si>
  <si>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</si>
  <si>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</si>
  <si>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</si>
  <si>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</si>
  <si>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</si>
  <si>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</si>
  <si>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</si>
  <si>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</si>
  <si>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</si>
  <si>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</si>
  <si>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</si>
  <si>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</si>
  <si>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</si>
  <si>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</si>
  <si>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</si>
  <si>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</si>
  <si>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</si>
  <si>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</si>
  <si>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</si>
  <si>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</si>
  <si>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</si>
  <si>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</si>
  <si>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</si>
  <si>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</si>
  <si>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</si>
  <si>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</si>
  <si>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</si>
  <si>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</si>
  <si>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</si>
  <si>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</si>
  <si>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C1140</t>
  </si>
  <si>
    <t>C1141</t>
  </si>
  <si>
    <t>C1142</t>
  </si>
  <si>
    <t>C1143</t>
  </si>
  <si>
    <t>C1144</t>
  </si>
  <si>
    <t>C1145</t>
  </si>
  <si>
    <t>C1146</t>
  </si>
  <si>
    <t>C1147</t>
  </si>
  <si>
    <t>C1148</t>
  </si>
  <si>
    <t>C1134</t>
  </si>
  <si>
    <t>C1135</t>
  </si>
  <si>
    <t>C1136</t>
  </si>
  <si>
    <t>C1137</t>
  </si>
  <si>
    <t>C1138</t>
  </si>
  <si>
    <t>C1139</t>
  </si>
  <si>
    <t>C1310</t>
  </si>
  <si>
    <t>C1311</t>
  </si>
  <si>
    <t>C1312</t>
  </si>
  <si>
    <t>C1313</t>
  </si>
  <si>
    <t>C1314</t>
  </si>
  <si>
    <t>C1315</t>
  </si>
  <si>
    <t>C114</t>
  </si>
  <si>
    <t>C113</t>
  </si>
  <si>
    <t>C111</t>
  </si>
  <si>
    <t>C112</t>
  </si>
  <si>
    <t>C115</t>
  </si>
  <si>
    <t>C116</t>
  </si>
  <si>
    <t>C117</t>
  </si>
  <si>
    <t>C118</t>
  </si>
  <si>
    <t>C130</t>
  </si>
  <si>
    <t>C132</t>
  </si>
  <si>
    <t>C133</t>
  </si>
  <si>
    <t>C140</t>
  </si>
  <si>
    <t>C137</t>
  </si>
  <si>
    <t>C139</t>
  </si>
  <si>
    <t>C138</t>
  </si>
  <si>
    <t>C136</t>
  </si>
  <si>
    <t>C134</t>
  </si>
  <si>
    <t>C135</t>
  </si>
  <si>
    <t>C131</t>
  </si>
  <si>
    <t>C141</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</si>
  <si>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</si>
  <si>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</si>
  <si>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</si>
  <si>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</si>
  <si>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</si>
  <si>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</si>
  <si>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</si>
  <si>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</si>
  <si>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</si>
  <si>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</si>
  <si>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</si>
  <si>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</si>
  <si>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</si>
  <si>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</si>
  <si>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</si>
  <si>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</si>
  <si>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</si>
  <si>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</si>
  <si>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</si>
  <si>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</si>
  <si>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</si>
  <si>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</si>
  <si>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</si>
  <si>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</si>
  <si>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C1120</t>
  </si>
  <si>
    <t>C1121</t>
  </si>
  <si>
    <t>C1122</t>
  </si>
  <si>
    <t>C1123</t>
  </si>
  <si>
    <t>C1124</t>
  </si>
  <si>
    <t>C1125</t>
  </si>
  <si>
    <t>C1126</t>
  </si>
  <si>
    <t>C1127</t>
  </si>
  <si>
    <t>C1128</t>
  </si>
  <si>
    <t>C1129</t>
  </si>
  <si>
    <t>C1110</t>
  </si>
  <si>
    <t>C1111</t>
  </si>
  <si>
    <t>C1112</t>
  </si>
  <si>
    <t>C1113</t>
  </si>
  <si>
    <t>C1114</t>
  </si>
  <si>
    <t>C1115</t>
  </si>
  <si>
    <t>C1116</t>
  </si>
  <si>
    <t>C1117</t>
  </si>
  <si>
    <t>C1118</t>
  </si>
  <si>
    <t>C1119</t>
  </si>
  <si>
    <t>C1130</t>
  </si>
  <si>
    <t>C1131</t>
  </si>
  <si>
    <t>C1132</t>
  </si>
  <si>
    <t>C1133</t>
  </si>
  <si>
    <t>C1102</t>
  </si>
  <si>
    <t>C1103</t>
  </si>
  <si>
    <t>C1104</t>
  </si>
  <si>
    <t>C1105</t>
  </si>
  <si>
    <t>C1106</t>
  </si>
  <si>
    <t>C1107</t>
  </si>
  <si>
    <t>C1108</t>
  </si>
  <si>
    <t>C1109</t>
  </si>
  <si>
    <t>C1199</t>
  </si>
  <si>
    <t>C1220</t>
  </si>
  <si>
    <t>C1210</t>
  </si>
  <si>
    <t>C1211</t>
  </si>
  <si>
    <t>C1212</t>
  </si>
  <si>
    <t>C1213</t>
  </si>
  <si>
    <t>C1214</t>
  </si>
  <si>
    <t>C1215</t>
  </si>
  <si>
    <t>C1216</t>
  </si>
  <si>
    <t>C1217</t>
  </si>
  <si>
    <t>C1218</t>
  </si>
  <si>
    <t>C1219</t>
  </si>
  <si>
    <t>C1200</t>
  </si>
  <si>
    <t>C1201</t>
  </si>
  <si>
    <t>C1202</t>
  </si>
  <si>
    <t>C1203</t>
  </si>
  <si>
    <t>C1204</t>
  </si>
  <si>
    <t>C1205</t>
  </si>
  <si>
    <t>C1206</t>
  </si>
  <si>
    <t>C1207</t>
  </si>
  <si>
    <t>C1208</t>
  </si>
  <si>
    <t>C1209</t>
  </si>
  <si>
    <t>C1514</t>
  </si>
  <si>
    <t>C1515</t>
  </si>
  <si>
    <t>C1516</t>
  </si>
  <si>
    <t>C1517</t>
  </si>
  <si>
    <t>C1518</t>
  </si>
  <si>
    <t>C1519</t>
  </si>
  <si>
    <t>C1520</t>
  </si>
  <si>
    <t>C1521</t>
  </si>
  <si>
    <t>C1522</t>
  </si>
  <si>
    <t>C1523</t>
  </si>
  <si>
    <t>C1524</t>
  </si>
  <si>
    <t>C1525</t>
  </si>
  <si>
    <t>C1526</t>
  </si>
  <si>
    <t>C1527</t>
  </si>
  <si>
    <t>C1528</t>
  </si>
  <si>
    <t>C1529</t>
  </si>
  <si>
    <t>C1530</t>
  </si>
  <si>
    <t>C1531</t>
  </si>
  <si>
    <t>C1543</t>
  </si>
  <si>
    <t>C1544</t>
  </si>
  <si>
    <t>C1545</t>
  </si>
  <si>
    <t>C1546</t>
  </si>
  <si>
    <t>C1547</t>
  </si>
  <si>
    <t>C1548</t>
  </si>
  <si>
    <t>C1549</t>
  </si>
  <si>
    <t>C1550</t>
  </si>
  <si>
    <t>C1551</t>
  </si>
  <si>
    <t>C1552</t>
  </si>
  <si>
    <t>C1553</t>
  </si>
  <si>
    <t>C1554</t>
  </si>
  <si>
    <t>C1555</t>
  </si>
  <si>
    <t>C1556</t>
  </si>
  <si>
    <t>C156</t>
  </si>
  <si>
    <t>C155</t>
  </si>
  <si>
    <t>C154</t>
  </si>
  <si>
    <t>C153</t>
  </si>
  <si>
    <t>C152</t>
  </si>
  <si>
    <t>C151</t>
  </si>
  <si>
    <t>C150</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</si>
  <si>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</si>
  <si>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</si>
  <si>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</si>
  <si>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</si>
  <si>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</si>
  <si>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</si>
  <si>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</si>
  <si>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</si>
  <si>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</si>
  <si>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</si>
  <si>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</si>
  <si>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</si>
  <si>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</si>
  <si>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</si>
  <si>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</si>
  <si>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</si>
  <si>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</si>
  <si>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</si>
  <si>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</si>
  <si>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</si>
  <si>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</si>
  <si>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</si>
  <si>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</si>
  <si>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</si>
  <si>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</si>
  <si>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C149</t>
  </si>
  <si>
    <t>C148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</si>
  <si>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</si>
  <si>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</si>
  <si>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</si>
  <si>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</si>
  <si>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</si>
  <si>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</si>
  <si>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</si>
  <si>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</si>
  <si>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</si>
  <si>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</si>
  <si>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</si>
  <si>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</si>
  <si>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</si>
  <si>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</si>
  <si>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</si>
  <si>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</si>
  <si>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</si>
  <si>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</si>
  <si>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</si>
  <si>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</si>
  <si>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</si>
  <si>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</si>
  <si>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</si>
  <si>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</si>
  <si>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</si>
  <si>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</si>
  <si>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</si>
  <si>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</si>
  <si>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</si>
  <si>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</si>
  <si>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</si>
  <si>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</si>
  <si>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</si>
  <si>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</si>
  <si>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</si>
  <si>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</si>
  <si>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</si>
  <si>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</si>
  <si>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</si>
  <si>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</si>
  <si>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</si>
  <si>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</si>
  <si>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</si>
  <si>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</si>
  <si>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</si>
  <si>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</si>
  <si>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</si>
  <si>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</si>
  <si>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</si>
  <si>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</si>
  <si>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</si>
  <si>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</si>
  <si>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</si>
  <si>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C923</t>
  </si>
  <si>
    <t>C924</t>
  </si>
  <si>
    <t>C925</t>
  </si>
  <si>
    <t>C926</t>
  </si>
  <si>
    <t>C927</t>
  </si>
  <si>
    <t>C928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</si>
  <si>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</si>
  <si>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</si>
  <si>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</si>
  <si>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</si>
  <si>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</si>
  <si>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</si>
  <si>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</si>
  <si>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</si>
  <si>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</si>
  <si>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</si>
  <si>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</si>
  <si>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</si>
  <si>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</si>
  <si>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</si>
  <si>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</si>
  <si>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</si>
  <si>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</si>
  <si>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</si>
  <si>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</si>
  <si>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</si>
  <si>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</si>
  <si>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</si>
  <si>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</si>
  <si>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</si>
  <si>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</si>
  <si>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</si>
  <si>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</si>
  <si>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</si>
  <si>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</si>
  <si>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</si>
  <si>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</si>
  <si>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</si>
  <si>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</si>
  <si>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</si>
  <si>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</si>
  <si>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</si>
  <si>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</si>
  <si>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</si>
  <si>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</si>
  <si>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</si>
  <si>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</si>
  <si>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</si>
  <si>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</si>
  <si>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</si>
  <si>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</si>
  <si>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</si>
  <si>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</si>
  <si>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</si>
  <si>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</si>
  <si>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</si>
  <si>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C1300</t>
  </si>
  <si>
    <t>C1301</t>
  </si>
  <si>
    <t>C1302</t>
  </si>
  <si>
    <t>C1303</t>
  </si>
  <si>
    <t>C1304</t>
  </si>
  <si>
    <t>C1305</t>
  </si>
  <si>
    <t>C1306</t>
  </si>
  <si>
    <t>C1307</t>
  </si>
  <si>
    <t>C1308</t>
  </si>
  <si>
    <t>C1309</t>
  </si>
  <si>
    <t>C1269</t>
  </si>
  <si>
    <t>C1270</t>
  </si>
  <si>
    <t>C1271</t>
  </si>
  <si>
    <t>C1272</t>
  </si>
  <si>
    <t>C1273</t>
  </si>
  <si>
    <t>C1274</t>
  </si>
  <si>
    <t>C1275</t>
  </si>
  <si>
    <t>C1276</t>
  </si>
  <si>
    <t>C1277</t>
  </si>
  <si>
    <t>C1278</t>
  </si>
  <si>
    <t>C1279</t>
  </si>
  <si>
    <t>C1290</t>
  </si>
  <si>
    <t>C1291</t>
  </si>
  <si>
    <t>C1292</t>
  </si>
  <si>
    <t>C1293</t>
  </si>
  <si>
    <t>C1294</t>
  </si>
  <si>
    <t>C1295</t>
  </si>
  <si>
    <t>C1296</t>
  </si>
  <si>
    <t>C1297</t>
  </si>
  <si>
    <t>C1298</t>
  </si>
  <si>
    <t>C1299</t>
  </si>
  <si>
    <t>C1280</t>
  </si>
  <si>
    <t>C1281</t>
  </si>
  <si>
    <t>C1282</t>
  </si>
  <si>
    <t>C1283</t>
  </si>
  <si>
    <t>C1284</t>
  </si>
  <si>
    <t>C1285</t>
  </si>
  <si>
    <t>C1286</t>
  </si>
  <si>
    <t>C1287</t>
  </si>
  <si>
    <t>C1288</t>
  </si>
  <si>
    <t>C1289</t>
  </si>
  <si>
    <t>C1330</t>
  </si>
  <si>
    <t>C1331</t>
  </si>
  <si>
    <t>C1332</t>
  </si>
  <si>
    <t>C1333</t>
  </si>
  <si>
    <t>C1334</t>
  </si>
  <si>
    <t>C1335</t>
  </si>
  <si>
    <t>C1336</t>
  </si>
  <si>
    <t>C1337</t>
  </si>
  <si>
    <t>C1338</t>
  </si>
  <si>
    <t>C1339</t>
  </si>
  <si>
    <t>C1340</t>
  </si>
  <si>
    <t>C1341</t>
  </si>
  <si>
    <t>C1342</t>
  </si>
  <si>
    <t>C1343</t>
  </si>
  <si>
    <t>C1344</t>
  </si>
  <si>
    <t>C1345</t>
  </si>
  <si>
    <t>C1346</t>
  </si>
  <si>
    <t>C068</t>
  </si>
  <si>
    <t>C069</t>
  </si>
  <si>
    <t>C070</t>
  </si>
  <si>
    <t>C071</t>
  </si>
  <si>
    <t>C072</t>
  </si>
  <si>
    <t>C073</t>
  </si>
  <si>
    <t>C074</t>
  </si>
  <si>
    <t>C075</t>
  </si>
  <si>
    <t>C076</t>
  </si>
  <si>
    <t>C077</t>
  </si>
  <si>
    <t>C078</t>
  </si>
  <si>
    <t>C079</t>
  </si>
  <si>
    <t>C080</t>
  </si>
  <si>
    <t>C081</t>
  </si>
  <si>
    <t>C082</t>
  </si>
  <si>
    <t>C083</t>
  </si>
  <si>
    <t>C084</t>
  </si>
  <si>
    <t>C085</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</si>
  <si>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</si>
  <si>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</si>
  <si>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</si>
  <si>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</si>
  <si>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</si>
  <si>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</si>
  <si>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</si>
  <si>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</si>
  <si>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</si>
  <si>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</si>
  <si>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</si>
  <si>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</si>
  <si>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</si>
  <si>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</si>
  <si>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</si>
  <si>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</si>
  <si>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</si>
  <si>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</si>
  <si>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</si>
  <si>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</si>
  <si>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</si>
  <si>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</si>
  <si>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</si>
  <si>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</si>
  <si>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</si>
  <si>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</si>
  <si>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</si>
  <si>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</si>
  <si>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</si>
  <si>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</si>
  <si>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</si>
  <si>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</si>
  <si>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</si>
  <si>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</si>
  <si>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</si>
  <si>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</si>
  <si>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</si>
  <si>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</si>
  <si>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</si>
  <si>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</si>
  <si>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</si>
  <si>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</si>
  <si>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</si>
  <si>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</si>
  <si>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</si>
  <si>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</si>
  <si>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</si>
  <si>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</si>
  <si>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</si>
  <si>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C398</t>
  </si>
  <si>
    <t>C399</t>
  </si>
  <si>
    <t>C400</t>
  </si>
  <si>
    <t>C401</t>
  </si>
  <si>
    <t>C402</t>
  </si>
  <si>
    <t>C403</t>
  </si>
  <si>
    <t>C404</t>
  </si>
  <si>
    <t>C405</t>
  </si>
  <si>
    <t>C406</t>
  </si>
  <si>
    <t>C407</t>
  </si>
  <si>
    <t>C408</t>
  </si>
  <si>
    <t>C929</t>
  </si>
  <si>
    <t>C930</t>
  </si>
  <si>
    <t>C931</t>
  </si>
  <si>
    <t>C932</t>
  </si>
  <si>
    <t>C933</t>
  </si>
  <si>
    <t>C934</t>
  </si>
  <si>
    <t>C935</t>
  </si>
  <si>
    <t>C936</t>
  </si>
  <si>
    <t>C937</t>
  </si>
  <si>
    <t>C938</t>
  </si>
  <si>
    <t>C939</t>
  </si>
  <si>
    <t>C940</t>
  </si>
  <si>
    <t>C941</t>
  </si>
  <si>
    <t>C942</t>
  </si>
  <si>
    <t>C943</t>
  </si>
  <si>
    <t>C944</t>
  </si>
  <si>
    <t>C945</t>
  </si>
  <si>
    <t>C946</t>
  </si>
  <si>
    <t>C947</t>
  </si>
  <si>
    <t>C948</t>
  </si>
  <si>
    <t>C949</t>
  </si>
  <si>
    <t>C1410</t>
  </si>
  <si>
    <t>C1411</t>
  </si>
  <si>
    <t>C1400</t>
  </si>
  <si>
    <t>C1401</t>
  </si>
  <si>
    <t>C1402</t>
  </si>
  <si>
    <t>C1403</t>
  </si>
  <si>
    <t>C1404</t>
  </si>
  <si>
    <t>C1405</t>
  </si>
  <si>
    <t>C1406</t>
  </si>
  <si>
    <t>C1407</t>
  </si>
  <si>
    <t>C1408</t>
  </si>
  <si>
    <t>C1409</t>
  </si>
  <si>
    <t>C1397</t>
  </si>
  <si>
    <t>C1398</t>
  </si>
  <si>
    <t>C1399</t>
  </si>
  <si>
    <t>C051</t>
  </si>
  <si>
    <t>C052</t>
  </si>
  <si>
    <t>C053</t>
  </si>
  <si>
    <t>C054</t>
  </si>
  <si>
    <t>C055</t>
  </si>
  <si>
    <t>C056</t>
  </si>
  <si>
    <t>C057</t>
  </si>
  <si>
    <t>C058</t>
  </si>
  <si>
    <t>C059</t>
  </si>
  <si>
    <t>C060</t>
  </si>
  <si>
    <t>C061</t>
  </si>
  <si>
    <t>C062</t>
  </si>
  <si>
    <t>C063</t>
  </si>
  <si>
    <t>C064</t>
  </si>
  <si>
    <t>C065</t>
  </si>
  <si>
    <t>C066</t>
  </si>
  <si>
    <t>C067</t>
  </si>
  <si>
    <t>C086</t>
  </si>
  <si>
    <t>C087</t>
  </si>
  <si>
    <t>C088</t>
  </si>
  <si>
    <t>C089</t>
  </si>
  <si>
    <t>C090</t>
  </si>
  <si>
    <t>C091</t>
  </si>
  <si>
    <t>C092</t>
  </si>
  <si>
    <t>C093</t>
  </si>
  <si>
    <t>C094</t>
  </si>
  <si>
    <t>C095</t>
  </si>
  <si>
    <t>C096</t>
  </si>
  <si>
    <t>C097</t>
  </si>
  <si>
    <t>C098</t>
  </si>
  <si>
    <t>C099</t>
  </si>
  <si>
    <t>C100</t>
  </si>
  <si>
    <t>C101</t>
  </si>
  <si>
    <t>C102</t>
  </si>
  <si>
    <t>C103</t>
  </si>
  <si>
    <t>C380</t>
  </si>
  <si>
    <t>C382</t>
  </si>
  <si>
    <t>C383</t>
  </si>
  <si>
    <t>C384</t>
  </si>
  <si>
    <t>C385</t>
  </si>
  <si>
    <t>C386</t>
  </si>
  <si>
    <t>C387</t>
  </si>
  <si>
    <t>C388</t>
  </si>
  <si>
    <t>C389</t>
  </si>
  <si>
    <t>C390</t>
  </si>
  <si>
    <t>C391</t>
  </si>
  <si>
    <t>C392</t>
  </si>
  <si>
    <t>C393</t>
  </si>
  <si>
    <t>C394</t>
  </si>
  <si>
    <t>C395</t>
  </si>
  <si>
    <t>C396</t>
  </si>
  <si>
    <t>C397</t>
  </si>
  <si>
    <t>C582</t>
  </si>
  <si>
    <t>C583</t>
  </si>
  <si>
    <t>C584</t>
  </si>
  <si>
    <t>C585</t>
  </si>
  <si>
    <t>C586</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</si>
  <si>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</si>
  <si>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</si>
  <si>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</si>
  <si>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</si>
  <si>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</si>
  <si>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</si>
  <si>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</si>
  <si>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</si>
  <si>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</si>
  <si>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</si>
  <si>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</si>
  <si>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</si>
  <si>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</si>
  <si>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</si>
  <si>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</si>
  <si>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</si>
  <si>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</si>
  <si>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</si>
  <si>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</si>
  <si>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</si>
  <si>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</si>
  <si>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</si>
  <si>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</si>
  <si>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</si>
  <si>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</si>
  <si>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</si>
  <si>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</si>
  <si>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</si>
  <si>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</si>
  <si>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</si>
  <si>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</si>
  <si>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</si>
  <si>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</si>
  <si>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</si>
  <si>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</si>
  <si>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</si>
  <si>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</si>
  <si>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</si>
  <si>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</si>
  <si>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</si>
  <si>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</si>
  <si>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</si>
  <si>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</si>
  <si>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</si>
  <si>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</si>
  <si>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</si>
  <si>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</si>
  <si>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</si>
  <si>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</si>
  <si>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</si>
  <si>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</si>
  <si>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</si>
  <si>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</si>
  <si>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</si>
  <si>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</si>
  <si>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</si>
  <si>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</si>
  <si>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</si>
  <si>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</si>
  <si>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</si>
  <si>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</si>
  <si>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</si>
  <si>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</si>
  <si>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</si>
  <si>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</si>
  <si>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</si>
  <si>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</si>
  <si>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C1021</t>
  </si>
  <si>
    <t>C1022</t>
  </si>
  <si>
    <t>C1023</t>
  </si>
  <si>
    <t>C1024</t>
  </si>
  <si>
    <t>C1025</t>
  </si>
  <si>
    <t>C1026</t>
  </si>
  <si>
    <t>C1027</t>
  </si>
  <si>
    <t>C1028</t>
  </si>
  <si>
    <t>C1029</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</si>
  <si>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</si>
  <si>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</si>
  <si>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</si>
  <si>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</si>
  <si>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</si>
  <si>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</si>
  <si>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</si>
  <si>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</si>
  <si>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</si>
  <si>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</si>
  <si>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</si>
  <si>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</si>
  <si>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</si>
  <si>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</si>
  <si>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</si>
  <si>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</si>
  <si>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</si>
  <si>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</si>
  <si>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</si>
  <si>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</si>
  <si>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</si>
  <si>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</si>
  <si>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</si>
  <si>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</si>
  <si>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</si>
  <si>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</si>
  <si>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</si>
  <si>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</si>
  <si>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</si>
  <si>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</si>
  <si>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</si>
  <si>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</si>
  <si>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</si>
  <si>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</si>
  <si>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</si>
  <si>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</si>
  <si>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</si>
  <si>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</si>
  <si>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</si>
  <si>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</si>
  <si>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</si>
  <si>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</si>
  <si>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</si>
  <si>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</si>
  <si>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</si>
  <si>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</si>
  <si>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</si>
  <si>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</si>
  <si>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</si>
  <si>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</si>
  <si>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</si>
  <si>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</si>
  <si>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</si>
  <si>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</si>
  <si>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</si>
  <si>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</si>
  <si>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</si>
  <si>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</si>
  <si>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</si>
  <si>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</si>
  <si>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</si>
  <si>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</si>
  <si>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</si>
  <si>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</si>
  <si>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</si>
  <si>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</si>
  <si>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</si>
  <si>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</si>
  <si>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</si>
  <si>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</si>
  <si>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</si>
  <si>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</si>
  <si>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</si>
  <si>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</si>
  <si>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</si>
  <si>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</si>
  <si>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</si>
  <si>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</si>
  <si>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</si>
  <si>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</si>
  <si>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</si>
  <si>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</si>
  <si>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</si>
  <si>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</si>
  <si>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</si>
  <si>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</si>
  <si>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</si>
  <si>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</si>
  <si>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</si>
  <si>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</si>
  <si>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</si>
  <si>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</si>
  <si>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</si>
  <si>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</si>
  <si>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</si>
  <si>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</si>
  <si>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</si>
  <si>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</si>
  <si>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</si>
  <si>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</si>
  <si>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</si>
  <si>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</si>
  <si>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</si>
  <si>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</si>
  <si>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</si>
  <si>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</si>
  <si>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</si>
  <si>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</si>
  <si>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</si>
  <si>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</si>
  <si>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</si>
  <si>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</si>
  <si>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</si>
  <si>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</si>
  <si>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</si>
  <si>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</si>
  <si>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</si>
  <si>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</si>
  <si>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</si>
  <si>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</si>
  <si>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</si>
  <si>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</si>
  <si>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</si>
  <si>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</si>
  <si>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</si>
  <si>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</si>
  <si>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C1391</t>
  </si>
  <si>
    <t>C1392</t>
  </si>
  <si>
    <t>C1393</t>
  </si>
  <si>
    <t>C1394</t>
  </si>
  <si>
    <t>C1395</t>
  </si>
  <si>
    <t>C1396</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</si>
  <si>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</si>
  <si>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</si>
  <si>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</si>
  <si>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</si>
  <si>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</si>
  <si>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</si>
  <si>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</si>
  <si>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</si>
  <si>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</si>
  <si>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</si>
  <si>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</si>
  <si>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</si>
  <si>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</si>
  <si>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</si>
  <si>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</si>
  <si>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</si>
  <si>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</si>
  <si>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</si>
  <si>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</si>
  <si>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</si>
  <si>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</si>
  <si>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</si>
  <si>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</si>
  <si>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C196</t>
  </si>
  <si>
    <t>C197</t>
  </si>
  <si>
    <t>C198</t>
  </si>
  <si>
    <t>C199</t>
  </si>
  <si>
    <t>C200</t>
  </si>
  <si>
    <t>C201</t>
  </si>
  <si>
    <t>C202</t>
  </si>
  <si>
    <t>C203</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</si>
  <si>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</si>
  <si>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</si>
  <si>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</si>
  <si>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</si>
  <si>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</si>
  <si>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</si>
  <si>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</si>
  <si>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</si>
  <si>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</si>
  <si>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</si>
  <si>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</si>
  <si>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</si>
  <si>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</si>
  <si>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</si>
  <si>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</si>
  <si>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</si>
  <si>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</si>
  <si>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</si>
  <si>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</si>
  <si>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</si>
  <si>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</si>
  <si>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</si>
  <si>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</si>
  <si>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C857</t>
  </si>
  <si>
    <t>C858</t>
  </si>
  <si>
    <t>C859</t>
  </si>
  <si>
    <t>C860</t>
  </si>
  <si>
    <t>C861</t>
  </si>
  <si>
    <t>C862</t>
  </si>
  <si>
    <t>C863</t>
  </si>
  <si>
    <t>C864</t>
  </si>
  <si>
    <t>C865</t>
  </si>
  <si>
    <t>C866</t>
  </si>
  <si>
    <t>C867</t>
  </si>
  <si>
    <t>C868</t>
  </si>
  <si>
    <t>C869</t>
  </si>
  <si>
    <t>C870</t>
  </si>
  <si>
    <t>C871</t>
  </si>
  <si>
    <t>C872</t>
  </si>
  <si>
    <t>C873</t>
  </si>
  <si>
    <t>C874</t>
  </si>
  <si>
    <t>C875</t>
  </si>
  <si>
    <t>C876</t>
  </si>
  <si>
    <t>C877</t>
  </si>
  <si>
    <t>C878</t>
  </si>
  <si>
    <t>C879</t>
  </si>
  <si>
    <t>C880</t>
  </si>
  <si>
    <t>C881</t>
  </si>
  <si>
    <t>C882</t>
  </si>
  <si>
    <t>C883</t>
  </si>
  <si>
    <t>C884</t>
  </si>
  <si>
    <t>C885</t>
  </si>
  <si>
    <t>C886</t>
  </si>
  <si>
    <t>C887</t>
  </si>
  <si>
    <t>C888</t>
  </si>
  <si>
    <t>C889</t>
  </si>
  <si>
    <t>C890</t>
  </si>
  <si>
    <t>C891</t>
  </si>
  <si>
    <t>C892</t>
  </si>
  <si>
    <t>C893</t>
  </si>
  <si>
    <t>C894</t>
  </si>
  <si>
    <t>C895</t>
  </si>
  <si>
    <t>C896</t>
  </si>
  <si>
    <t>C897</t>
  </si>
  <si>
    <t>C898</t>
  </si>
  <si>
    <t>C899</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</si>
  <si>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</si>
  <si>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</si>
  <si>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</si>
  <si>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</si>
  <si>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</si>
  <si>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</si>
  <si>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</si>
  <si>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</si>
  <si>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</si>
  <si>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</si>
  <si>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</si>
  <si>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</si>
  <si>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</si>
  <si>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</si>
  <si>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</si>
  <si>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</si>
  <si>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</si>
  <si>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</si>
  <si>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</si>
  <si>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</si>
  <si>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</si>
  <si>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</si>
  <si>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</si>
  <si>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</si>
  <si>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C1370</t>
  </si>
  <si>
    <t>C1371</t>
  </si>
  <si>
    <t>C1372</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</si>
  <si>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</si>
  <si>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</si>
  <si>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</si>
  <si>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</si>
  <si>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</si>
  <si>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</si>
  <si>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</si>
  <si>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</si>
  <si>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</si>
  <si>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</si>
  <si>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</si>
  <si>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</si>
  <si>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</si>
  <si>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</si>
  <si>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</si>
  <si>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</si>
  <si>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</si>
  <si>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</si>
  <si>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</si>
  <si>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</si>
  <si>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</si>
  <si>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</si>
  <si>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</si>
  <si>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C1440</t>
  </si>
  <si>
    <t>C1441</t>
  </si>
  <si>
    <t>C1442</t>
  </si>
  <si>
    <t>C1430</t>
  </si>
  <si>
    <t>C1431</t>
  </si>
  <si>
    <t>C1432</t>
  </si>
  <si>
    <t>C1433</t>
  </si>
  <si>
    <t>C1434</t>
  </si>
  <si>
    <t>C1435</t>
  </si>
  <si>
    <t>C1436</t>
  </si>
  <si>
    <t>C1437</t>
  </si>
  <si>
    <t>C1438</t>
  </si>
  <si>
    <t>C1439</t>
  </si>
  <si>
    <t>C1424</t>
  </si>
  <si>
    <t>C1425</t>
  </si>
  <si>
    <t>C1426</t>
  </si>
  <si>
    <t>C1427</t>
  </si>
  <si>
    <t>C1428</t>
  </si>
  <si>
    <t>C1429</t>
  </si>
  <si>
    <t>C1320</t>
  </si>
  <si>
    <t>C1321</t>
  </si>
  <si>
    <t>C1322</t>
  </si>
  <si>
    <t>C1323</t>
  </si>
  <si>
    <t>C1324</t>
  </si>
  <si>
    <t>C1325</t>
  </si>
  <si>
    <t>C1326</t>
  </si>
  <si>
    <t>C1327</t>
  </si>
  <si>
    <t>C1328</t>
  </si>
  <si>
    <t>C1329</t>
  </si>
  <si>
    <t>C1316</t>
  </si>
  <si>
    <t>C1317</t>
  </si>
  <si>
    <t>C1318</t>
  </si>
  <si>
    <t>C1319</t>
  </si>
  <si>
    <t>C1580</t>
  </si>
  <si>
    <t>C1581</t>
  </si>
  <si>
    <t>C1582</t>
  </si>
  <si>
    <t>C1583</t>
  </si>
  <si>
    <t>C1570</t>
  </si>
  <si>
    <t>C1571</t>
  </si>
  <si>
    <t>C1572</t>
  </si>
  <si>
    <t>C1573</t>
  </si>
  <si>
    <t>C1574</t>
  </si>
  <si>
    <t>C1575</t>
  </si>
  <si>
    <t>C1576</t>
  </si>
  <si>
    <t>C1577</t>
  </si>
  <si>
    <t>C1578</t>
  </si>
  <si>
    <t>C1579</t>
  </si>
  <si>
    <t>C1560</t>
  </si>
  <si>
    <t>C1561</t>
  </si>
  <si>
    <t>C1562</t>
  </si>
  <si>
    <t>C1563</t>
  </si>
  <si>
    <t>C1564</t>
  </si>
  <si>
    <t>C1565</t>
  </si>
  <si>
    <t>C1566</t>
  </si>
  <si>
    <t>C1567</t>
  </si>
  <si>
    <t>C1568</t>
  </si>
  <si>
    <t>C1569</t>
  </si>
  <si>
    <t>C1557</t>
  </si>
  <si>
    <t>C1558</t>
  </si>
  <si>
    <t>C1559</t>
  </si>
  <si>
    <t>C1584</t>
  </si>
  <si>
    <t>C1585</t>
  </si>
  <si>
    <t>C1586</t>
  </si>
  <si>
    <t>C1587</t>
  </si>
  <si>
    <t>C1588</t>
  </si>
  <si>
    <t>C1589</t>
  </si>
  <si>
    <t>C1600</t>
  </si>
  <si>
    <t>C1601</t>
  </si>
  <si>
    <t>C1602</t>
  </si>
  <si>
    <t>C1603</t>
  </si>
  <si>
    <t>C1604</t>
  </si>
  <si>
    <t>C1605</t>
  </si>
  <si>
    <t>C1606</t>
  </si>
  <si>
    <t>C1607</t>
  </si>
  <si>
    <t>C1608</t>
  </si>
  <si>
    <t>C1609</t>
  </si>
  <si>
    <t>C1590</t>
  </si>
  <si>
    <t>C1591</t>
  </si>
  <si>
    <t>C1592</t>
  </si>
  <si>
    <t>C1593</t>
  </si>
  <si>
    <t>C1594</t>
  </si>
  <si>
    <t>C1595</t>
  </si>
  <si>
    <t>C1596</t>
  </si>
  <si>
    <t>C1597</t>
  </si>
  <si>
    <t>C1598</t>
  </si>
  <si>
    <t>C1599</t>
  </si>
  <si>
    <t>C1610</t>
  </si>
  <si>
    <t>C1611</t>
  </si>
  <si>
    <t>C1612</t>
  </si>
  <si>
    <t>C1613</t>
  </si>
  <si>
    <t>C1614</t>
  </si>
  <si>
    <t>C1615</t>
  </si>
  <si>
    <t>C1616</t>
  </si>
  <si>
    <t>C1617</t>
  </si>
  <si>
    <t>C1618</t>
  </si>
  <si>
    <t>C1619</t>
  </si>
  <si>
    <t>C1620</t>
  </si>
  <si>
    <t>C1621</t>
  </si>
  <si>
    <t>C1622</t>
  </si>
  <si>
    <t>C1623</t>
  </si>
  <si>
    <t>C1624</t>
  </si>
  <si>
    <t>C1625</t>
  </si>
  <si>
    <t>C1626</t>
  </si>
  <si>
    <t>C1627</t>
  </si>
  <si>
    <t>C539</t>
  </si>
  <si>
    <t>C540</t>
  </si>
  <si>
    <t>C535</t>
  </si>
  <si>
    <t>C529</t>
  </si>
  <si>
    <t>C531</t>
  </si>
  <si>
    <t>Tondo I / II</t>
  </si>
  <si>
    <t>Binondo</t>
  </si>
  <si>
    <t>Quiapo</t>
  </si>
  <si>
    <t>San Nicolas</t>
  </si>
  <si>
    <t>Santa Cruz</t>
  </si>
  <si>
    <t>Sampaloc</t>
  </si>
  <si>
    <t>San Miguel</t>
  </si>
  <si>
    <t>Ermita</t>
  </si>
  <si>
    <t>Intramuros</t>
  </si>
  <si>
    <t>Malate</t>
  </si>
  <si>
    <t>Paco</t>
  </si>
  <si>
    <t>Pandacan</t>
  </si>
  <si>
    <t>Port Area</t>
  </si>
  <si>
    <t>Santa Ana</t>
  </si>
  <si>
    <t>Pateros</t>
  </si>
  <si>
    <t>Caloocan</t>
  </si>
  <si>
    <t>Las Piñas</t>
  </si>
  <si>
    <t>Makati</t>
  </si>
  <si>
    <t>Malabon</t>
  </si>
  <si>
    <t>Mandaluyong</t>
  </si>
  <si>
    <t>Manila</t>
  </si>
  <si>
    <t>Marikina</t>
  </si>
  <si>
    <t>Muntinlupa</t>
  </si>
  <si>
    <t>Navotas</t>
  </si>
  <si>
    <t>Parañaque</t>
  </si>
  <si>
    <t>Pasay</t>
  </si>
  <si>
    <t>Pasig</t>
  </si>
  <si>
    <t>Quezon City</t>
  </si>
  <si>
    <t>San Juan</t>
  </si>
  <si>
    <t>Taguig</t>
  </si>
  <si>
    <t>Valenzuela</t>
  </si>
  <si>
    <t>Calanasan</t>
  </si>
  <si>
    <t>Conner</t>
  </si>
  <si>
    <t>Flora</t>
  </si>
  <si>
    <t>Kabugao</t>
  </si>
  <si>
    <t>Luna</t>
  </si>
  <si>
    <t>Pudtol</t>
  </si>
  <si>
    <t>Santa Marcela</t>
  </si>
  <si>
    <t>Bangued</t>
  </si>
  <si>
    <t>Boliney</t>
  </si>
  <si>
    <t>Bucay</t>
  </si>
  <si>
    <t>Bucloc</t>
  </si>
  <si>
    <t>Daguioman</t>
  </si>
  <si>
    <t>Danglas</t>
  </si>
  <si>
    <t>Dolores</t>
  </si>
  <si>
    <t>La Paz</t>
  </si>
  <si>
    <t>Lacub</t>
  </si>
  <si>
    <t>Lagangilang</t>
  </si>
  <si>
    <t>Lagayan</t>
  </si>
  <si>
    <t>Langiden</t>
  </si>
  <si>
    <t>Licuan-Baay</t>
  </si>
  <si>
    <t>Luba</t>
  </si>
  <si>
    <t>Malibcong</t>
  </si>
  <si>
    <t>Manabo</t>
  </si>
  <si>
    <t>Peñarrubia</t>
  </si>
  <si>
    <t>Pidigan</t>
  </si>
  <si>
    <t>Pilar</t>
  </si>
  <si>
    <t>Sallapadan</t>
  </si>
  <si>
    <t>San Isidro</t>
  </si>
  <si>
    <t>San Quintin</t>
  </si>
  <si>
    <t>Tayum</t>
  </si>
  <si>
    <t>Tineg</t>
  </si>
  <si>
    <t>Tubo</t>
  </si>
  <si>
    <t>Villaviciosa</t>
  </si>
  <si>
    <t>Baguio City</t>
  </si>
  <si>
    <t>Atok</t>
  </si>
  <si>
    <t>Bakun</t>
  </si>
  <si>
    <t>Bokod</t>
  </si>
  <si>
    <t>Buguias</t>
  </si>
  <si>
    <t>Itogon</t>
  </si>
  <si>
    <t>Kabayan</t>
  </si>
  <si>
    <t>Kapangan</t>
  </si>
  <si>
    <t>Kibungan</t>
  </si>
  <si>
    <t>La Trinidad</t>
  </si>
  <si>
    <t>Mankayan</t>
  </si>
  <si>
    <t>Sablan</t>
  </si>
  <si>
    <t>Tuba</t>
  </si>
  <si>
    <t>Tublay</t>
  </si>
  <si>
    <t>Aguinaldo</t>
  </si>
  <si>
    <t>Asipulo</t>
  </si>
  <si>
    <t>Banaue</t>
  </si>
  <si>
    <t>Hingyon</t>
  </si>
  <si>
    <t>Hungduan</t>
  </si>
  <si>
    <t>Kiangan</t>
  </si>
  <si>
    <t>Lagawe</t>
  </si>
  <si>
    <t>Lamut</t>
  </si>
  <si>
    <t>Mayoyao</t>
  </si>
  <si>
    <t>Tinoc</t>
  </si>
  <si>
    <t>Barlig</t>
  </si>
  <si>
    <t>Besao</t>
  </si>
  <si>
    <t>Bontoc</t>
  </si>
  <si>
    <t>Natonin</t>
  </si>
  <si>
    <t>Paracelis</t>
  </si>
  <si>
    <t>Sabangan</t>
  </si>
  <si>
    <t>Sadanga</t>
  </si>
  <si>
    <t>Sagada</t>
  </si>
  <si>
    <t>Tadian</t>
  </si>
  <si>
    <t>Tabuk City</t>
  </si>
  <si>
    <t>Balbalan</t>
  </si>
  <si>
    <t>Lubuagan</t>
  </si>
  <si>
    <t>Pasil</t>
  </si>
  <si>
    <t>Pinukpuk</t>
  </si>
  <si>
    <t>Rizal</t>
  </si>
  <si>
    <t>Tanudan</t>
  </si>
  <si>
    <t>Tinglayan</t>
  </si>
  <si>
    <t>Tabuan-Lasa</t>
  </si>
  <si>
    <t>Al-Barka</t>
  </si>
  <si>
    <t>Akbar</t>
  </si>
  <si>
    <t>Isabela City</t>
  </si>
  <si>
    <t>Lamitan City</t>
  </si>
  <si>
    <t>Hadji Mohammad Aju</t>
  </si>
  <si>
    <t>Lantawan</t>
  </si>
  <si>
    <t>Maluso</t>
  </si>
  <si>
    <t>Sumisip</t>
  </si>
  <si>
    <t>Tipo-Tipo</t>
  </si>
  <si>
    <t>Tuburan</t>
  </si>
  <si>
    <t>Ungkaya Pukan</t>
  </si>
  <si>
    <t>Marawi City</t>
  </si>
  <si>
    <t>Bacolod-Kalawi</t>
  </si>
  <si>
    <t>Balabagan</t>
  </si>
  <si>
    <t>Balindong</t>
  </si>
  <si>
    <t>Bayang</t>
  </si>
  <si>
    <t>Binidayan</t>
  </si>
  <si>
    <t>Buadiposo-Buntong</t>
  </si>
  <si>
    <t>Bubong</t>
  </si>
  <si>
    <t>Bumbaran</t>
  </si>
  <si>
    <t>Butig</t>
  </si>
  <si>
    <t>Calanogas</t>
  </si>
  <si>
    <t>Ditsaan-Ramain</t>
  </si>
  <si>
    <t>Ganassi</t>
  </si>
  <si>
    <t>Kapai</t>
  </si>
  <si>
    <t>Kapatagan</t>
  </si>
  <si>
    <t>Lumba-Bayabao</t>
  </si>
  <si>
    <t>Lumbaca-Unayan</t>
  </si>
  <si>
    <t>Lumbatan</t>
  </si>
  <si>
    <t>Lumbayanague</t>
  </si>
  <si>
    <t>Madalum</t>
  </si>
  <si>
    <t>Madamba</t>
  </si>
  <si>
    <t>Maguing</t>
  </si>
  <si>
    <t>Malabang</t>
  </si>
  <si>
    <t>Marantao</t>
  </si>
  <si>
    <t>Marogong</t>
  </si>
  <si>
    <t>Masiu</t>
  </si>
  <si>
    <t>Mulondo</t>
  </si>
  <si>
    <t>Pagayawan</t>
  </si>
  <si>
    <t>Piagapo</t>
  </si>
  <si>
    <t>Poona Bayabao</t>
  </si>
  <si>
    <t>Pualas</t>
  </si>
  <si>
    <t>Saguiaran</t>
  </si>
  <si>
    <t>Sultan Dumalondong</t>
  </si>
  <si>
    <t>Picong</t>
  </si>
  <si>
    <t>Tagoloan Ii</t>
  </si>
  <si>
    <t>Tamparan</t>
  </si>
  <si>
    <t>Taraka</t>
  </si>
  <si>
    <t>Tubaran</t>
  </si>
  <si>
    <t>Tugaya</t>
  </si>
  <si>
    <t>Wao</t>
  </si>
  <si>
    <t>Cotabato City</t>
  </si>
  <si>
    <t>Ampatuan</t>
  </si>
  <si>
    <t>Buluan</t>
  </si>
  <si>
    <t>Datu Abdullah Sangki</t>
  </si>
  <si>
    <t>Datu Anggal Midtimbang</t>
  </si>
  <si>
    <t>Datu Paglas</t>
  </si>
  <si>
    <t>Datu Piang</t>
  </si>
  <si>
    <t>Datu Saudi-Ampatuan</t>
  </si>
  <si>
    <t>Datu Unsay</t>
  </si>
  <si>
    <t>Gen. S. K. Pendatun</t>
  </si>
  <si>
    <t>Guindulungan</t>
  </si>
  <si>
    <t>Mamasapano</t>
  </si>
  <si>
    <t>Mangudadatu</t>
  </si>
  <si>
    <t>Pagagawan</t>
  </si>
  <si>
    <t>Pagalungan</t>
  </si>
  <si>
    <t>Paglat</t>
  </si>
  <si>
    <t>Pandag</t>
  </si>
  <si>
    <t>Rajah Buayan</t>
  </si>
  <si>
    <t>Shariff Aguak</t>
  </si>
  <si>
    <t>South Upi</t>
  </si>
  <si>
    <t>Sultan sa Barongis</t>
  </si>
  <si>
    <t>Talayan</t>
  </si>
  <si>
    <t>Barira</t>
  </si>
  <si>
    <t>Buldon</t>
  </si>
  <si>
    <t>Matanog</t>
  </si>
  <si>
    <t>Northern Kabuntalan</t>
  </si>
  <si>
    <t>Parang</t>
  </si>
  <si>
    <t>Sultan Mastura</t>
  </si>
  <si>
    <t>Upi</t>
  </si>
  <si>
    <t>Kabuntalan(tumbao)</t>
  </si>
  <si>
    <t>Datu Hoffer Ampatuan</t>
  </si>
  <si>
    <t>Datu Salibo</t>
  </si>
  <si>
    <t>Sultan Kudarat(nuling)</t>
  </si>
  <si>
    <t>Datu Odin Sinsuat(dinaig)</t>
  </si>
  <si>
    <t>Hadji Panglima Tahil</t>
  </si>
  <si>
    <t>Indanan</t>
  </si>
  <si>
    <t>Jolo</t>
  </si>
  <si>
    <t>Kalingalan Caluang</t>
  </si>
  <si>
    <t>Lugus</t>
  </si>
  <si>
    <t>Luuk</t>
  </si>
  <si>
    <t>Maimbung</t>
  </si>
  <si>
    <t>Old Panamao</t>
  </si>
  <si>
    <t>Omar</t>
  </si>
  <si>
    <t>Pandami</t>
  </si>
  <si>
    <t>Panglima Estino</t>
  </si>
  <si>
    <t>Pangutaran</t>
  </si>
  <si>
    <t>Pata</t>
  </si>
  <si>
    <t>Patikul</t>
  </si>
  <si>
    <t>Siasi</t>
  </si>
  <si>
    <t>Talipao</t>
  </si>
  <si>
    <t>Tapul</t>
  </si>
  <si>
    <t>Tongkil</t>
  </si>
  <si>
    <t>Bongao</t>
  </si>
  <si>
    <t>Languyan</t>
  </si>
  <si>
    <t>Mapun</t>
  </si>
  <si>
    <t>Panglima Sugala</t>
  </si>
  <si>
    <t>Sapa-Sapa</t>
  </si>
  <si>
    <t>Sibutu</t>
  </si>
  <si>
    <t>Simunul</t>
  </si>
  <si>
    <t>Sitangkai</t>
  </si>
  <si>
    <t>South Ubian</t>
  </si>
  <si>
    <t>Tandubas</t>
  </si>
  <si>
    <t>Turtle Islands</t>
  </si>
  <si>
    <t>Laoag City</t>
  </si>
  <si>
    <t>Batac City</t>
  </si>
  <si>
    <t>Adams</t>
  </si>
  <si>
    <t>Bacarra</t>
  </si>
  <si>
    <t>Badoc</t>
  </si>
  <si>
    <t>Bangui</t>
  </si>
  <si>
    <t>Banna</t>
  </si>
  <si>
    <t>Burgos</t>
  </si>
  <si>
    <t>Carasi</t>
  </si>
  <si>
    <t>Currimao</t>
  </si>
  <si>
    <t>Dingras</t>
  </si>
  <si>
    <t>Dumalneg</t>
  </si>
  <si>
    <t>Marcos</t>
  </si>
  <si>
    <t>Nueva Era</t>
  </si>
  <si>
    <t>Pagudpud</t>
  </si>
  <si>
    <t>Paoay</t>
  </si>
  <si>
    <t>Pasuquin</t>
  </si>
  <si>
    <t>Piddig</t>
  </si>
  <si>
    <t>Pinili</t>
  </si>
  <si>
    <t>Sarrat</t>
  </si>
  <si>
    <t>Solsona</t>
  </si>
  <si>
    <t>Vintar</t>
  </si>
  <si>
    <t>Candon City</t>
  </si>
  <si>
    <t>Vigan City</t>
  </si>
  <si>
    <t>Alilem</t>
  </si>
  <si>
    <t>Banayoyo</t>
  </si>
  <si>
    <t>Bantay</t>
  </si>
  <si>
    <t>Cabugao</t>
  </si>
  <si>
    <t>Caoayan</t>
  </si>
  <si>
    <t>Cervantes</t>
  </si>
  <si>
    <t>Galimuyod</t>
  </si>
  <si>
    <t>Gregorio Del Pilar</t>
  </si>
  <si>
    <t>Lidlidda</t>
  </si>
  <si>
    <t>Magsingal</t>
  </si>
  <si>
    <t>Nagbukel</t>
  </si>
  <si>
    <t>Narvacan</t>
  </si>
  <si>
    <t>Quirino</t>
  </si>
  <si>
    <t>Salcedo</t>
  </si>
  <si>
    <t>San Emilio</t>
  </si>
  <si>
    <t>San Esteban</t>
  </si>
  <si>
    <t>San Ildefonso</t>
  </si>
  <si>
    <t>San Vicente</t>
  </si>
  <si>
    <t>Santa</t>
  </si>
  <si>
    <t>Santa Catalina</t>
  </si>
  <si>
    <t>Santa Lucia</t>
  </si>
  <si>
    <t>Santa Maria</t>
  </si>
  <si>
    <t>Santiago</t>
  </si>
  <si>
    <t>Santo Domingo</t>
  </si>
  <si>
    <t>Sigay</t>
  </si>
  <si>
    <t>Sinait</t>
  </si>
  <si>
    <t>Sugpon</t>
  </si>
  <si>
    <t>Suyo</t>
  </si>
  <si>
    <t>Tagudin</t>
  </si>
  <si>
    <t>San Fernando City</t>
  </si>
  <si>
    <t>Agoo</t>
  </si>
  <si>
    <t>Aringay</t>
  </si>
  <si>
    <t>Bacnotan</t>
  </si>
  <si>
    <t>Bagulin</t>
  </si>
  <si>
    <t>Balaoan</t>
  </si>
  <si>
    <t>Bangar</t>
  </si>
  <si>
    <t>Bauang</t>
  </si>
  <si>
    <t>Caba</t>
  </si>
  <si>
    <t>Naguilian</t>
  </si>
  <si>
    <t>Pugo</t>
  </si>
  <si>
    <t>Rosario</t>
  </si>
  <si>
    <t>San Gabriel</t>
  </si>
  <si>
    <t>Santo Tomas</t>
  </si>
  <si>
    <t>Santol</t>
  </si>
  <si>
    <t>Sudipen</t>
  </si>
  <si>
    <t>Tubao</t>
  </si>
  <si>
    <t>Santa Barbara</t>
  </si>
  <si>
    <t>Sison</t>
  </si>
  <si>
    <t>Sual</t>
  </si>
  <si>
    <t>Tayug</t>
  </si>
  <si>
    <t>Umingan</t>
  </si>
  <si>
    <t>Urbiztondo</t>
  </si>
  <si>
    <t>Villasis</t>
  </si>
  <si>
    <t>Mangatarem</t>
  </si>
  <si>
    <t>Mapandan</t>
  </si>
  <si>
    <t>Natividad</t>
  </si>
  <si>
    <t>Pozzorubio</t>
  </si>
  <si>
    <t>Rosales</t>
  </si>
  <si>
    <t>San Fabian</t>
  </si>
  <si>
    <t>San Jacinto</t>
  </si>
  <si>
    <t>San Manuel</t>
  </si>
  <si>
    <t>Calasiao</t>
  </si>
  <si>
    <t>Dasol</t>
  </si>
  <si>
    <t>Infanta</t>
  </si>
  <si>
    <t>Labrador</t>
  </si>
  <si>
    <t>Laoac</t>
  </si>
  <si>
    <t>Lingayen</t>
  </si>
  <si>
    <t>Mabini</t>
  </si>
  <si>
    <t>Malasiqui</t>
  </si>
  <si>
    <t>Manaoag</t>
  </si>
  <si>
    <t>Mangaldan</t>
  </si>
  <si>
    <t>Balungao</t>
  </si>
  <si>
    <t>Bani</t>
  </si>
  <si>
    <t>Basista</t>
  </si>
  <si>
    <t>Bautista</t>
  </si>
  <si>
    <t>Bayambang</t>
  </si>
  <si>
    <t>Binalonan</t>
  </si>
  <si>
    <t>Binmaley</t>
  </si>
  <si>
    <t>Bolinao</t>
  </si>
  <si>
    <t>Bugallon</t>
  </si>
  <si>
    <t>Alaminos City</t>
  </si>
  <si>
    <t>Dagupan City</t>
  </si>
  <si>
    <t>San Carlos City</t>
  </si>
  <si>
    <t>Urdaneta City</t>
  </si>
  <si>
    <t>Agno</t>
  </si>
  <si>
    <t>Aguilar</t>
  </si>
  <si>
    <t>Alcala</t>
  </si>
  <si>
    <t>Anda</t>
  </si>
  <si>
    <t>Asingan</t>
  </si>
  <si>
    <t>Malaybalay City</t>
  </si>
  <si>
    <t>Valencia City</t>
  </si>
  <si>
    <t>Baungon</t>
  </si>
  <si>
    <t>Cabanglasan</t>
  </si>
  <si>
    <t>Damulog</t>
  </si>
  <si>
    <t>Dangcagan</t>
  </si>
  <si>
    <t>Don Carlos</t>
  </si>
  <si>
    <t>Impasug-Ong</t>
  </si>
  <si>
    <t>Kadingilan</t>
  </si>
  <si>
    <t>Kalilangan</t>
  </si>
  <si>
    <t>Kibawe</t>
  </si>
  <si>
    <t>Kitaotao</t>
  </si>
  <si>
    <t>Lantapan</t>
  </si>
  <si>
    <t>Libona</t>
  </si>
  <si>
    <t>Malitbog</t>
  </si>
  <si>
    <t>Manolo Fortich</t>
  </si>
  <si>
    <t>Maramag</t>
  </si>
  <si>
    <t>Pangantucan</t>
  </si>
  <si>
    <t>Quezon</t>
  </si>
  <si>
    <t>San Fernando</t>
  </si>
  <si>
    <t>Sumilao</t>
  </si>
  <si>
    <t>Talakag</t>
  </si>
  <si>
    <t>Sagay</t>
  </si>
  <si>
    <t>Catarman</t>
  </si>
  <si>
    <t>Guinsiliban</t>
  </si>
  <si>
    <t>Mahinog</t>
  </si>
  <si>
    <t>Mambajao</t>
  </si>
  <si>
    <t>Iligan City</t>
  </si>
  <si>
    <t>Bacolod</t>
  </si>
  <si>
    <t>Baloi</t>
  </si>
  <si>
    <t>Baroy</t>
  </si>
  <si>
    <t>Kauswagan</t>
  </si>
  <si>
    <t>Kolambugan</t>
  </si>
  <si>
    <t>Lala</t>
  </si>
  <si>
    <t>Linamon</t>
  </si>
  <si>
    <t>Magsaysay</t>
  </si>
  <si>
    <t>Maigo</t>
  </si>
  <si>
    <t>Matungao</t>
  </si>
  <si>
    <t>Munai</t>
  </si>
  <si>
    <t>Nunungan</t>
  </si>
  <si>
    <t>Pantao Ragat</t>
  </si>
  <si>
    <t>Pantar</t>
  </si>
  <si>
    <t>Poona Piagapo</t>
  </si>
  <si>
    <t>Salvador</t>
  </si>
  <si>
    <t>Sapad</t>
  </si>
  <si>
    <t>Sultan Naga Dimaporo</t>
  </si>
  <si>
    <t>Tagoloan</t>
  </si>
  <si>
    <t>Tangcal</t>
  </si>
  <si>
    <t>Tubod</t>
  </si>
  <si>
    <t>Cagayan de Oro</t>
  </si>
  <si>
    <t>Gingoog City</t>
  </si>
  <si>
    <t>El Salvador City</t>
  </si>
  <si>
    <t>Alubijid</t>
  </si>
  <si>
    <t>Balingasag</t>
  </si>
  <si>
    <t>Balingoan</t>
  </si>
  <si>
    <t>Binuangan</t>
  </si>
  <si>
    <t>Claveria</t>
  </si>
  <si>
    <t>El Salvador</t>
  </si>
  <si>
    <t>Gitagum</t>
  </si>
  <si>
    <t>Initao</t>
  </si>
  <si>
    <t>Jasaan</t>
  </si>
  <si>
    <t>Kinoguitan</t>
  </si>
  <si>
    <t>Lagonglong</t>
  </si>
  <si>
    <t>Laguindingan</t>
  </si>
  <si>
    <t>Libertad</t>
  </si>
  <si>
    <t>Lugait</t>
  </si>
  <si>
    <t>Manticao</t>
  </si>
  <si>
    <t>Medina</t>
  </si>
  <si>
    <t>Naawan</t>
  </si>
  <si>
    <t>Opol</t>
  </si>
  <si>
    <t>Salay</t>
  </si>
  <si>
    <t>Sugbongcogon</t>
  </si>
  <si>
    <t>Talisayan</t>
  </si>
  <si>
    <t>Villanueva</t>
  </si>
  <si>
    <t>Oroquieta City</t>
  </si>
  <si>
    <t>Ozamis City</t>
  </si>
  <si>
    <t>Tangub City</t>
  </si>
  <si>
    <t>Aloran</t>
  </si>
  <si>
    <t>Baliangao</t>
  </si>
  <si>
    <t>Bonifacio</t>
  </si>
  <si>
    <t>Calamba</t>
  </si>
  <si>
    <t>Clarin</t>
  </si>
  <si>
    <t>Concepcion</t>
  </si>
  <si>
    <t>Don Victoriano Chiongbian</t>
  </si>
  <si>
    <t>Jimenez</t>
  </si>
  <si>
    <t>Lopez Jaena</t>
  </si>
  <si>
    <t>Panaon</t>
  </si>
  <si>
    <t>Plaridel</t>
  </si>
  <si>
    <t>Sapang Dalaga</t>
  </si>
  <si>
    <t>Sinacaban</t>
  </si>
  <si>
    <t>Tudela</t>
  </si>
  <si>
    <t>Compostela</t>
  </si>
  <si>
    <t>Laak</t>
  </si>
  <si>
    <t>Maco</t>
  </si>
  <si>
    <t>Maragusan</t>
  </si>
  <si>
    <t>Mawab</t>
  </si>
  <si>
    <t>Monkayo</t>
  </si>
  <si>
    <t>Montevista</t>
  </si>
  <si>
    <t>Nabunturan</t>
  </si>
  <si>
    <t>New Bataan</t>
  </si>
  <si>
    <t>Pantukan</t>
  </si>
  <si>
    <t>Island Garden City of Samal</t>
  </si>
  <si>
    <t>Panabo City</t>
  </si>
  <si>
    <t>Tagum City</t>
  </si>
  <si>
    <t>Asuncion</t>
  </si>
  <si>
    <t>Braulio E. Dujali</t>
  </si>
  <si>
    <t>Carmen</t>
  </si>
  <si>
    <t>Kapalong</t>
  </si>
  <si>
    <t>New Corella</t>
  </si>
  <si>
    <t>Talaingod</t>
  </si>
  <si>
    <t>Davao City</t>
  </si>
  <si>
    <t>Digos City</t>
  </si>
  <si>
    <t>Bansalan</t>
  </si>
  <si>
    <t>Kiblawan</t>
  </si>
  <si>
    <t>Malalag</t>
  </si>
  <si>
    <t>Matanao</t>
  </si>
  <si>
    <t>Padada</t>
  </si>
  <si>
    <t>Hagonoy</t>
  </si>
  <si>
    <t>Sulop</t>
  </si>
  <si>
    <t>Baganga</t>
  </si>
  <si>
    <t>Banaybanay</t>
  </si>
  <si>
    <t>Boston</t>
  </si>
  <si>
    <t>Cateel</t>
  </si>
  <si>
    <t>Governor Generoso</t>
  </si>
  <si>
    <t>Lupon</t>
  </si>
  <si>
    <t>Manay</t>
  </si>
  <si>
    <t>Tarragona</t>
  </si>
  <si>
    <t>City of Mati (Capital)</t>
  </si>
  <si>
    <t>Kidapawan City</t>
  </si>
  <si>
    <t>Alamada</t>
  </si>
  <si>
    <t>Aleosan</t>
  </si>
  <si>
    <t>Antipas</t>
  </si>
  <si>
    <t>Arakan</t>
  </si>
  <si>
    <t>Banisilan</t>
  </si>
  <si>
    <t>Kabacan</t>
  </si>
  <si>
    <t>Libungan</t>
  </si>
  <si>
    <t>M'Lang</t>
  </si>
  <si>
    <t>Magpet</t>
  </si>
  <si>
    <t>Makilala</t>
  </si>
  <si>
    <t>Matalam</t>
  </si>
  <si>
    <t>Midsayap</t>
  </si>
  <si>
    <t>Pigkawayan</t>
  </si>
  <si>
    <t>Pikit</t>
  </si>
  <si>
    <t>President Roxas</t>
  </si>
  <si>
    <t>Tulunan</t>
  </si>
  <si>
    <t>Alabel</t>
  </si>
  <si>
    <t>Glan</t>
  </si>
  <si>
    <t>Kiamba</t>
  </si>
  <si>
    <t>Maasim</t>
  </si>
  <si>
    <t>Maitum</t>
  </si>
  <si>
    <t>Malapatan</t>
  </si>
  <si>
    <t>Malungon</t>
  </si>
  <si>
    <t>General Santos City</t>
  </si>
  <si>
    <t>Koronadal City</t>
  </si>
  <si>
    <t>Banga</t>
  </si>
  <si>
    <t>Lake Sebu</t>
  </si>
  <si>
    <t>Norala</t>
  </si>
  <si>
    <t>Polomolok</t>
  </si>
  <si>
    <t>Santo Niño</t>
  </si>
  <si>
    <t>Surallah</t>
  </si>
  <si>
    <t>T'Boli</t>
  </si>
  <si>
    <t>Tampakan</t>
  </si>
  <si>
    <t>Tantangan</t>
  </si>
  <si>
    <t>Tupi</t>
  </si>
  <si>
    <t>Tacurong City</t>
  </si>
  <si>
    <t>Bagumbayan</t>
  </si>
  <si>
    <t>Columbio</t>
  </si>
  <si>
    <t>Esperanza</t>
  </si>
  <si>
    <t>Isulan</t>
  </si>
  <si>
    <t>Kalamansig</t>
  </si>
  <si>
    <t>Lambayong</t>
  </si>
  <si>
    <t>Lebak</t>
  </si>
  <si>
    <t>Lutayan</t>
  </si>
  <si>
    <t>Palimbang</t>
  </si>
  <si>
    <t>President Quirino</t>
  </si>
  <si>
    <t>Sen. Ninoy Aquino</t>
  </si>
  <si>
    <t>Basilisia (Rizal)</t>
  </si>
  <si>
    <t>Cagdianao</t>
  </si>
  <si>
    <t>Dinagat</t>
  </si>
  <si>
    <t>Libjo (Albor)</t>
  </si>
  <si>
    <t>Loreto</t>
  </si>
  <si>
    <t>San Jose</t>
  </si>
  <si>
    <t>Tubajon</t>
  </si>
  <si>
    <t>Santa Monica</t>
  </si>
  <si>
    <t>Socorro</t>
  </si>
  <si>
    <t>Tagana-an</t>
  </si>
  <si>
    <t>Surigao City</t>
  </si>
  <si>
    <t>Alegria</t>
  </si>
  <si>
    <t>Bacuag</t>
  </si>
  <si>
    <t>Claver</t>
  </si>
  <si>
    <t>Dapa</t>
  </si>
  <si>
    <t>Del Carmen</t>
  </si>
  <si>
    <t>General Luna</t>
  </si>
  <si>
    <t>Gigaquit</t>
  </si>
  <si>
    <t>Mainit</t>
  </si>
  <si>
    <t>Malimono</t>
  </si>
  <si>
    <t>Placer</t>
  </si>
  <si>
    <t>San Benito</t>
  </si>
  <si>
    <t>San Francisco</t>
  </si>
  <si>
    <t>Bislig CIty</t>
  </si>
  <si>
    <t>Tandag CIty</t>
  </si>
  <si>
    <t>Barobo</t>
  </si>
  <si>
    <t>Bayabas</t>
  </si>
  <si>
    <t>Cagwait</t>
  </si>
  <si>
    <t>Cantilan</t>
  </si>
  <si>
    <t>Carrascal</t>
  </si>
  <si>
    <t>Cortes</t>
  </si>
  <si>
    <t>Hinatuan</t>
  </si>
  <si>
    <t>Lanuza</t>
  </si>
  <si>
    <t>Lianga</t>
  </si>
  <si>
    <t>Lingig</t>
  </si>
  <si>
    <t>Madrid</t>
  </si>
  <si>
    <t>Marihatag</t>
  </si>
  <si>
    <t>San Agustin</t>
  </si>
  <si>
    <t>Tagbina</t>
  </si>
  <si>
    <t>Tago</t>
  </si>
  <si>
    <t>Sabtang</t>
  </si>
  <si>
    <t>Uyugan</t>
  </si>
  <si>
    <t>Mahatao</t>
  </si>
  <si>
    <t>Ivana</t>
  </si>
  <si>
    <t>Itbayat</t>
  </si>
  <si>
    <t>Basco</t>
  </si>
  <si>
    <t>Tuguegarao City</t>
  </si>
  <si>
    <t>Abulug</t>
  </si>
  <si>
    <t>Allacapan</t>
  </si>
  <si>
    <t>Amulung</t>
  </si>
  <si>
    <t>Aparri</t>
  </si>
  <si>
    <t>Baggao</t>
  </si>
  <si>
    <t>Ballesteros</t>
  </si>
  <si>
    <t>Buguey</t>
  </si>
  <si>
    <t>Calayan</t>
  </si>
  <si>
    <t>Camalaniugan</t>
  </si>
  <si>
    <t>Enrile</t>
  </si>
  <si>
    <t>Gattaran</t>
  </si>
  <si>
    <t>Gonzaga</t>
  </si>
  <si>
    <t>Iguig</t>
  </si>
  <si>
    <t>Lal-Lo</t>
  </si>
  <si>
    <t>Lasam</t>
  </si>
  <si>
    <t>Pamplona</t>
  </si>
  <si>
    <t>Peñablanca</t>
  </si>
  <si>
    <t>Piat</t>
  </si>
  <si>
    <t>Sanchez-Mira</t>
  </si>
  <si>
    <t>Santa Praxedes</t>
  </si>
  <si>
    <t>Santa Teresita</t>
  </si>
  <si>
    <t>Solana</t>
  </si>
  <si>
    <t>Tuao</t>
  </si>
  <si>
    <t>Cauayan City</t>
  </si>
  <si>
    <t>Santiago City</t>
  </si>
  <si>
    <t>Alicia</t>
  </si>
  <si>
    <t>Angadanan</t>
  </si>
  <si>
    <t>Aurora</t>
  </si>
  <si>
    <t>Benito Soliven</t>
  </si>
  <si>
    <t>Cabagan</t>
  </si>
  <si>
    <t>Cabatuan</t>
  </si>
  <si>
    <t>Cordon</t>
  </si>
  <si>
    <t>Delfin Albano</t>
  </si>
  <si>
    <t>Dinapigue</t>
  </si>
  <si>
    <t>Divilacan</t>
  </si>
  <si>
    <t>Echague</t>
  </si>
  <si>
    <t>Gamu</t>
  </si>
  <si>
    <t>Ilagan</t>
  </si>
  <si>
    <t>Jones</t>
  </si>
  <si>
    <t>Maconacon</t>
  </si>
  <si>
    <t>Mallig</t>
  </si>
  <si>
    <t>Palanan</t>
  </si>
  <si>
    <t>Ramon</t>
  </si>
  <si>
    <t>Reina Mercedes</t>
  </si>
  <si>
    <t>Roxas</t>
  </si>
  <si>
    <t>San Guillermo</t>
  </si>
  <si>
    <t>San Mariano</t>
  </si>
  <si>
    <t>San Mateo</t>
  </si>
  <si>
    <t>San Pablo</t>
  </si>
  <si>
    <t>Tumauini</t>
  </si>
  <si>
    <t>City of Isabela (Capital)</t>
  </si>
  <si>
    <t>Diadi</t>
  </si>
  <si>
    <t>Dupax del Norte</t>
  </si>
  <si>
    <t>Dupax del Sur</t>
  </si>
  <si>
    <t>Kasibu</t>
  </si>
  <si>
    <t>Kayapa</t>
  </si>
  <si>
    <t>Santa Fe</t>
  </si>
  <si>
    <t>Solano</t>
  </si>
  <si>
    <t>Villaverde</t>
  </si>
  <si>
    <t>Alfonso Castaneda</t>
  </si>
  <si>
    <t>Ambaguio</t>
  </si>
  <si>
    <t>Aritao</t>
  </si>
  <si>
    <t>Bagabag</t>
  </si>
  <si>
    <t>Bambang</t>
  </si>
  <si>
    <t>Bayombong</t>
  </si>
  <si>
    <t>Aglipay</t>
  </si>
  <si>
    <t>Cabarroguis</t>
  </si>
  <si>
    <t>Diffun</t>
  </si>
  <si>
    <t>Maddela</t>
  </si>
  <si>
    <t>Nagtipunan</t>
  </si>
  <si>
    <t>Saguday</t>
  </si>
  <si>
    <t>Dinalungan</t>
  </si>
  <si>
    <t>Dilasag</t>
  </si>
  <si>
    <t>Baler</t>
  </si>
  <si>
    <t>Casiguran</t>
  </si>
  <si>
    <t>Dingalan</t>
  </si>
  <si>
    <t>Dipaculao</t>
  </si>
  <si>
    <t>Maria Aurora</t>
  </si>
  <si>
    <t>San Luis</t>
  </si>
  <si>
    <t>Balanga City</t>
  </si>
  <si>
    <t>Bagac</t>
  </si>
  <si>
    <t>Dinalupihan</t>
  </si>
  <si>
    <t>Morong</t>
  </si>
  <si>
    <t>Orion</t>
  </si>
  <si>
    <t>Orani</t>
  </si>
  <si>
    <t>Mariveles</t>
  </si>
  <si>
    <t>Hermosa</t>
  </si>
  <si>
    <t>Limay</t>
  </si>
  <si>
    <t>Abucay</t>
  </si>
  <si>
    <t>Samal</t>
  </si>
  <si>
    <t>Malolos City</t>
  </si>
  <si>
    <t>Meycauayan City</t>
  </si>
  <si>
    <t>San Jose del Monte City</t>
  </si>
  <si>
    <t>Angat</t>
  </si>
  <si>
    <t>Balagtas</t>
  </si>
  <si>
    <t>Baliuag</t>
  </si>
  <si>
    <t>Bocaue</t>
  </si>
  <si>
    <t>Bulacan</t>
  </si>
  <si>
    <t>Bustos</t>
  </si>
  <si>
    <t>Calumpit</t>
  </si>
  <si>
    <t>Doña Remedios Trinidad</t>
  </si>
  <si>
    <t>Guiguinto</t>
  </si>
  <si>
    <t>Marilao</t>
  </si>
  <si>
    <t>Norzagaray</t>
  </si>
  <si>
    <t>Obando</t>
  </si>
  <si>
    <t>Pandi</t>
  </si>
  <si>
    <t>Paombong</t>
  </si>
  <si>
    <t>Pulilan</t>
  </si>
  <si>
    <t>San Rafael</t>
  </si>
  <si>
    <t>Lupao</t>
  </si>
  <si>
    <t>Nampicuan</t>
  </si>
  <si>
    <t>Pantabangan</t>
  </si>
  <si>
    <t>Peñaranda</t>
  </si>
  <si>
    <t>San Antonio</t>
  </si>
  <si>
    <t>San Leonardo</t>
  </si>
  <si>
    <t>Santa Rosa</t>
  </si>
  <si>
    <t>Carranglan</t>
  </si>
  <si>
    <t>Cuyapo</t>
  </si>
  <si>
    <t>Gabaldon</t>
  </si>
  <si>
    <t>General Mamerto Natividad</t>
  </si>
  <si>
    <t>General Tinio</t>
  </si>
  <si>
    <t>Guimba</t>
  </si>
  <si>
    <t>Jaen</t>
  </si>
  <si>
    <t>Laur</t>
  </si>
  <si>
    <t>Licab</t>
  </si>
  <si>
    <t>Llanera</t>
  </si>
  <si>
    <t>Talavera</t>
  </si>
  <si>
    <t>Talugtug</t>
  </si>
  <si>
    <t>Zaragoza</t>
  </si>
  <si>
    <t>Cabanatuan City</t>
  </si>
  <si>
    <t>Gapan City</t>
  </si>
  <si>
    <t>Palayan City</t>
  </si>
  <si>
    <t>San Jose City</t>
  </si>
  <si>
    <t>Science City of Muñoz</t>
  </si>
  <si>
    <t>Aliaga</t>
  </si>
  <si>
    <t>Bongabon</t>
  </si>
  <si>
    <t>Cabiao</t>
  </si>
  <si>
    <t>Angeles City</t>
  </si>
  <si>
    <t>Sasmuan</t>
  </si>
  <si>
    <t>Magalang</t>
  </si>
  <si>
    <t>Masantol</t>
  </si>
  <si>
    <t>Mexico</t>
  </si>
  <si>
    <t>Minalin</t>
  </si>
  <si>
    <t>Porac</t>
  </si>
  <si>
    <t>San Simon</t>
  </si>
  <si>
    <t>Santa Rita</t>
  </si>
  <si>
    <t>City of San Fernando</t>
  </si>
  <si>
    <t>Apalit</t>
  </si>
  <si>
    <t>Arayat</t>
  </si>
  <si>
    <t>Bacolor</t>
  </si>
  <si>
    <t>Candaba</t>
  </si>
  <si>
    <t>Floridablanca</t>
  </si>
  <si>
    <t>Guagua</t>
  </si>
  <si>
    <t>Lubao</t>
  </si>
  <si>
    <t>Mabalacat</t>
  </si>
  <si>
    <t>Macabebe</t>
  </si>
  <si>
    <t>Tarlac City</t>
  </si>
  <si>
    <t>Anao</t>
  </si>
  <si>
    <t>Bamban</t>
  </si>
  <si>
    <t>Camiling</t>
  </si>
  <si>
    <t>Capas</t>
  </si>
  <si>
    <t>Gerona</t>
  </si>
  <si>
    <t>Mayantoc</t>
  </si>
  <si>
    <t>Moncada</t>
  </si>
  <si>
    <t>Paniqui</t>
  </si>
  <si>
    <t>Pura</t>
  </si>
  <si>
    <t>Ramos</t>
  </si>
  <si>
    <t>San Clemente</t>
  </si>
  <si>
    <t>Santa Ignacia</t>
  </si>
  <si>
    <t>Victoria</t>
  </si>
  <si>
    <t>Olongapo City</t>
  </si>
  <si>
    <t>Botolan</t>
  </si>
  <si>
    <t>Cabangan</t>
  </si>
  <si>
    <t>Candelaria</t>
  </si>
  <si>
    <t>Castillejos</t>
  </si>
  <si>
    <t>Iba</t>
  </si>
  <si>
    <t>Masinloc</t>
  </si>
  <si>
    <t>Palauig</t>
  </si>
  <si>
    <t>San Felipe</t>
  </si>
  <si>
    <t>San Marcelino</t>
  </si>
  <si>
    <t>San Narciso</t>
  </si>
  <si>
    <t>Subic</t>
  </si>
  <si>
    <t>Calaca</t>
  </si>
  <si>
    <t>Bauan</t>
  </si>
  <si>
    <t>Balete</t>
  </si>
  <si>
    <t>Balayan</t>
  </si>
  <si>
    <t>Alitagtag</t>
  </si>
  <si>
    <t>Agoncillo</t>
  </si>
  <si>
    <t>Tanauan City</t>
  </si>
  <si>
    <t>Calatagan</t>
  </si>
  <si>
    <t>Cuenca</t>
  </si>
  <si>
    <t>Ibaan</t>
  </si>
  <si>
    <t>Laurel</t>
  </si>
  <si>
    <t>Lemery</t>
  </si>
  <si>
    <t>Lian</t>
  </si>
  <si>
    <t>Lobo</t>
  </si>
  <si>
    <t>Malvar</t>
  </si>
  <si>
    <t>Mataas na Kahoy</t>
  </si>
  <si>
    <t>Nasugbu</t>
  </si>
  <si>
    <t>Padre Garcia</t>
  </si>
  <si>
    <t>San Pascual</t>
  </si>
  <si>
    <t>Taal</t>
  </si>
  <si>
    <t>Talisay</t>
  </si>
  <si>
    <t>Taysan</t>
  </si>
  <si>
    <t>Tingloy</t>
  </si>
  <si>
    <t>Tuy</t>
  </si>
  <si>
    <t>Lipa City</t>
  </si>
  <si>
    <t>Batangas City</t>
  </si>
  <si>
    <t>Cavite City</t>
  </si>
  <si>
    <t>Tagaytay City</t>
  </si>
  <si>
    <t>Trece Martires City</t>
  </si>
  <si>
    <t>Alfonso</t>
  </si>
  <si>
    <t>Amadeo</t>
  </si>
  <si>
    <t>Bacoor</t>
  </si>
  <si>
    <t>Carmona</t>
  </si>
  <si>
    <t>Dasmariñas</t>
  </si>
  <si>
    <t>Gen. Mariano Alvarez</t>
  </si>
  <si>
    <t>Gen. Emilio Aguinaldo</t>
  </si>
  <si>
    <t>Gen. Trias</t>
  </si>
  <si>
    <t>Imus</t>
  </si>
  <si>
    <t>Indang</t>
  </si>
  <si>
    <t>Kawit</t>
  </si>
  <si>
    <t>Magallanes</t>
  </si>
  <si>
    <t>Maragondon</t>
  </si>
  <si>
    <t>Mendez</t>
  </si>
  <si>
    <t>Naic</t>
  </si>
  <si>
    <t>Noveleta</t>
  </si>
  <si>
    <t>Silang</t>
  </si>
  <si>
    <t>Tanza</t>
  </si>
  <si>
    <t>Ternate</t>
  </si>
  <si>
    <t>Calamba City</t>
  </si>
  <si>
    <t>San Pablo City</t>
  </si>
  <si>
    <t>Santa Rosa City</t>
  </si>
  <si>
    <t>Alaminos</t>
  </si>
  <si>
    <t>Bay</t>
  </si>
  <si>
    <t>Biñan</t>
  </si>
  <si>
    <t>Cabuyao</t>
  </si>
  <si>
    <t>Calauan</t>
  </si>
  <si>
    <t>Cavinti</t>
  </si>
  <si>
    <t>Famy</t>
  </si>
  <si>
    <t>Kalayaan</t>
  </si>
  <si>
    <t>Liliw</t>
  </si>
  <si>
    <t>Los Baños</t>
  </si>
  <si>
    <t>Luisiana</t>
  </si>
  <si>
    <t>Lumban</t>
  </si>
  <si>
    <t>Mabitac</t>
  </si>
  <si>
    <t>Magdalena</t>
  </si>
  <si>
    <t>Majayjay</t>
  </si>
  <si>
    <t>Nagcarlan</t>
  </si>
  <si>
    <t>Paete</t>
  </si>
  <si>
    <t>Pagsanjan</t>
  </si>
  <si>
    <t>Pakil</t>
  </si>
  <si>
    <t>Pangil</t>
  </si>
  <si>
    <t>Pila</t>
  </si>
  <si>
    <t>San Pedro</t>
  </si>
  <si>
    <t>Siniloan</t>
  </si>
  <si>
    <t>Boac</t>
  </si>
  <si>
    <t>Buenavista</t>
  </si>
  <si>
    <t>Gasan</t>
  </si>
  <si>
    <t>Mogpog</t>
  </si>
  <si>
    <t>Torrijos</t>
  </si>
  <si>
    <t>Abra de Ilog</t>
  </si>
  <si>
    <t>Calintaan</t>
  </si>
  <si>
    <t>Looc</t>
  </si>
  <si>
    <t>Lubang</t>
  </si>
  <si>
    <t>Mamburao</t>
  </si>
  <si>
    <t>Paluan</t>
  </si>
  <si>
    <t>Sablayan</t>
  </si>
  <si>
    <t>Calapan City</t>
  </si>
  <si>
    <t>Baco</t>
  </si>
  <si>
    <t>Bansud</t>
  </si>
  <si>
    <t>Bongabong</t>
  </si>
  <si>
    <t>Bulalacao</t>
  </si>
  <si>
    <t>Gloria</t>
  </si>
  <si>
    <t>Mansalay</t>
  </si>
  <si>
    <t>Naujan</t>
  </si>
  <si>
    <t>Pinamalayan</t>
  </si>
  <si>
    <t>Pola</t>
  </si>
  <si>
    <t>Puerto Galera</t>
  </si>
  <si>
    <t>San Teodoro</t>
  </si>
  <si>
    <t>Puerto Princesa City</t>
  </si>
  <si>
    <t>Aborlan</t>
  </si>
  <si>
    <t>Agutaya</t>
  </si>
  <si>
    <t>Araceli</t>
  </si>
  <si>
    <t>Balabac</t>
  </si>
  <si>
    <t>Bataraza</t>
  </si>
  <si>
    <t>Brooke's Point</t>
  </si>
  <si>
    <t>Busuanga</t>
  </si>
  <si>
    <t>Cagayancillo</t>
  </si>
  <si>
    <t>Coron</t>
  </si>
  <si>
    <t>Culion</t>
  </si>
  <si>
    <t>Cuyo</t>
  </si>
  <si>
    <t>Dumaran</t>
  </si>
  <si>
    <t>El Nido</t>
  </si>
  <si>
    <t>Linapacan</t>
  </si>
  <si>
    <t>Narra</t>
  </si>
  <si>
    <t>Sofronio Española</t>
  </si>
  <si>
    <t>Taytay</t>
  </si>
  <si>
    <t>Real</t>
  </si>
  <si>
    <t>San Andres</t>
  </si>
  <si>
    <t>Sariaya</t>
  </si>
  <si>
    <t>Tagkawayan</t>
  </si>
  <si>
    <t>Tiaong</t>
  </si>
  <si>
    <t>Unisan</t>
  </si>
  <si>
    <t>Lucena City</t>
  </si>
  <si>
    <t>Tayabas City</t>
  </si>
  <si>
    <t>Alabat</t>
  </si>
  <si>
    <t>Atimonan</t>
  </si>
  <si>
    <t>Burdeos</t>
  </si>
  <si>
    <t>Calauag</t>
  </si>
  <si>
    <t>Catanauan</t>
  </si>
  <si>
    <t>Mulanay</t>
  </si>
  <si>
    <t>Padre Burgos</t>
  </si>
  <si>
    <t>Pagbilao</t>
  </si>
  <si>
    <t>Panukulan</t>
  </si>
  <si>
    <t>Patnanungan</t>
  </si>
  <si>
    <t>Perez</t>
  </si>
  <si>
    <t>Pitogo</t>
  </si>
  <si>
    <t>Polillo</t>
  </si>
  <si>
    <t>General Nakar</t>
  </si>
  <si>
    <t>Guinayangan</t>
  </si>
  <si>
    <t>Gumaca</t>
  </si>
  <si>
    <t>Jomalig</t>
  </si>
  <si>
    <t>Lopez</t>
  </si>
  <si>
    <t>Lucban</t>
  </si>
  <si>
    <t>Macalelon</t>
  </si>
  <si>
    <t>Mauban</t>
  </si>
  <si>
    <t>Alcantara</t>
  </si>
  <si>
    <t>Banton</t>
  </si>
  <si>
    <t>Cajidiocan</t>
  </si>
  <si>
    <t>Calatrava</t>
  </si>
  <si>
    <t>Corcuera</t>
  </si>
  <si>
    <t>Ferrol</t>
  </si>
  <si>
    <t>Magdiwang</t>
  </si>
  <si>
    <t>Odiongan</t>
  </si>
  <si>
    <t>Romblon</t>
  </si>
  <si>
    <t>Ligao City</t>
  </si>
  <si>
    <t>Tabaco City</t>
  </si>
  <si>
    <t>Legazpi City</t>
  </si>
  <si>
    <t>Bacacay</t>
  </si>
  <si>
    <t>Camalig</t>
  </si>
  <si>
    <t>Daraga</t>
  </si>
  <si>
    <t>Guinobatan</t>
  </si>
  <si>
    <t>Jovellar</t>
  </si>
  <si>
    <t>Libon</t>
  </si>
  <si>
    <t>Malilipot</t>
  </si>
  <si>
    <t>Malinao</t>
  </si>
  <si>
    <t>Manito</t>
  </si>
  <si>
    <t>Oas</t>
  </si>
  <si>
    <t>Pio Duran</t>
  </si>
  <si>
    <t>Polangui</t>
  </si>
  <si>
    <t>Rapu-Rapu</t>
  </si>
  <si>
    <t>Tiwi</t>
  </si>
  <si>
    <t>Basud</t>
  </si>
  <si>
    <t>Capalonga</t>
  </si>
  <si>
    <t>Daet</t>
  </si>
  <si>
    <t>Jose Panganiban</t>
  </si>
  <si>
    <t>Labo</t>
  </si>
  <si>
    <t>Mercedes</t>
  </si>
  <si>
    <t>Paracale</t>
  </si>
  <si>
    <t>San Lorenzo Ruiz</t>
  </si>
  <si>
    <t>Santa Elena</t>
  </si>
  <si>
    <t>Vinzons</t>
  </si>
  <si>
    <t>Iriga City</t>
  </si>
  <si>
    <t>Naga City</t>
  </si>
  <si>
    <t>Baao</t>
  </si>
  <si>
    <t>Balatan</t>
  </si>
  <si>
    <t>Bato</t>
  </si>
  <si>
    <t>Bombon</t>
  </si>
  <si>
    <t>Buhi</t>
  </si>
  <si>
    <t>Bula</t>
  </si>
  <si>
    <t>Cabusao</t>
  </si>
  <si>
    <t>Calabanga</t>
  </si>
  <si>
    <t>Camaligan</t>
  </si>
  <si>
    <t>Canaman</t>
  </si>
  <si>
    <t>Caramoan</t>
  </si>
  <si>
    <t>Del Gallego</t>
  </si>
  <si>
    <t>Gainza</t>
  </si>
  <si>
    <t>Garchitorena</t>
  </si>
  <si>
    <t>Goa</t>
  </si>
  <si>
    <t>Lagonoy</t>
  </si>
  <si>
    <t>Libmanan</t>
  </si>
  <si>
    <t>Lupi</t>
  </si>
  <si>
    <t>Magarao</t>
  </si>
  <si>
    <t>Milaor</t>
  </si>
  <si>
    <t>Minalabac</t>
  </si>
  <si>
    <t>Nabua</t>
  </si>
  <si>
    <t>Ocampo</t>
  </si>
  <si>
    <t>Pasacao</t>
  </si>
  <si>
    <t>Pili</t>
  </si>
  <si>
    <t>Presentacion</t>
  </si>
  <si>
    <t>Ragay</t>
  </si>
  <si>
    <t>Sagñay</t>
  </si>
  <si>
    <t>Sipocot</t>
  </si>
  <si>
    <t>Siruma</t>
  </si>
  <si>
    <t>Tigaon</t>
  </si>
  <si>
    <t>Tinambac</t>
  </si>
  <si>
    <t>Bagamanoc</t>
  </si>
  <si>
    <t>Baras</t>
  </si>
  <si>
    <t>Caramoran</t>
  </si>
  <si>
    <t>Gigmoto</t>
  </si>
  <si>
    <t>Pandan</t>
  </si>
  <si>
    <t>Panganiban</t>
  </si>
  <si>
    <t>Viga</t>
  </si>
  <si>
    <t>Virac</t>
  </si>
  <si>
    <t>Masbate City</t>
  </si>
  <si>
    <t>Aroroy</t>
  </si>
  <si>
    <t>Baleno</t>
  </si>
  <si>
    <t>Balud</t>
  </si>
  <si>
    <t>Batuan</t>
  </si>
  <si>
    <t>Cataingan</t>
  </si>
  <si>
    <t>Cawayan</t>
  </si>
  <si>
    <t>Dimasalang</t>
  </si>
  <si>
    <t>Mandaon</t>
  </si>
  <si>
    <t>Milagros</t>
  </si>
  <si>
    <t>Mobo</t>
  </si>
  <si>
    <t>Monreal</t>
  </si>
  <si>
    <t>Palanas</t>
  </si>
  <si>
    <t>Pio V. Corpuz</t>
  </si>
  <si>
    <t>Uson</t>
  </si>
  <si>
    <t>Prieto Diaz</t>
  </si>
  <si>
    <t>Santa Magdalena</t>
  </si>
  <si>
    <t>Bulusan</t>
  </si>
  <si>
    <t>Castilla</t>
  </si>
  <si>
    <t>Donsol</t>
  </si>
  <si>
    <t>Gubat</t>
  </si>
  <si>
    <t>Irosin</t>
  </si>
  <si>
    <t>Juban</t>
  </si>
  <si>
    <t>Matnog</t>
  </si>
  <si>
    <t>Sorsogon City</t>
  </si>
  <si>
    <t>Barcelona</t>
  </si>
  <si>
    <t>Bulan</t>
  </si>
  <si>
    <t>Altavas</t>
  </si>
  <si>
    <t>Batan</t>
  </si>
  <si>
    <t>Buruanga</t>
  </si>
  <si>
    <t>Ibajay</t>
  </si>
  <si>
    <t>Kalibo</t>
  </si>
  <si>
    <t>Lezo</t>
  </si>
  <si>
    <t>Libacao</t>
  </si>
  <si>
    <t>Madalag</t>
  </si>
  <si>
    <t>Makato</t>
  </si>
  <si>
    <t>Malay</t>
  </si>
  <si>
    <t>Nabas</t>
  </si>
  <si>
    <t>New Washington</t>
  </si>
  <si>
    <t>Numancia</t>
  </si>
  <si>
    <t>Tangalan</t>
  </si>
  <si>
    <t>Anini-y</t>
  </si>
  <si>
    <t>Barbaza</t>
  </si>
  <si>
    <t>Belison</t>
  </si>
  <si>
    <t>Bugasong</t>
  </si>
  <si>
    <t>Caluya</t>
  </si>
  <si>
    <t>Culasi</t>
  </si>
  <si>
    <t>Hamtic</t>
  </si>
  <si>
    <t>Laua-an</t>
  </si>
  <si>
    <t>San Remigio</t>
  </si>
  <si>
    <t>Sebaste</t>
  </si>
  <si>
    <t>Sibalom</t>
  </si>
  <si>
    <t>Tibiao</t>
  </si>
  <si>
    <t>Tobias Fornier</t>
  </si>
  <si>
    <t>Valderrama</t>
  </si>
  <si>
    <t>Roxas City</t>
  </si>
  <si>
    <t>Cuartero</t>
  </si>
  <si>
    <t>Dao</t>
  </si>
  <si>
    <t>Dumalag</t>
  </si>
  <si>
    <t>Dumarao</t>
  </si>
  <si>
    <t>Ivisan</t>
  </si>
  <si>
    <t>Jamindan</t>
  </si>
  <si>
    <t>Ma-ayon</t>
  </si>
  <si>
    <t>Mambusao</t>
  </si>
  <si>
    <t>Panay</t>
  </si>
  <si>
    <t>Panitan</t>
  </si>
  <si>
    <t>Pontevedra</t>
  </si>
  <si>
    <t>Sapi-an</t>
  </si>
  <si>
    <t>Sigma</t>
  </si>
  <si>
    <t>Tapaz</t>
  </si>
  <si>
    <t>Jordan</t>
  </si>
  <si>
    <t>Nueva Valencia</t>
  </si>
  <si>
    <t>San Lorenzo</t>
  </si>
  <si>
    <t>Sibunag</t>
  </si>
  <si>
    <t>Passi City</t>
  </si>
  <si>
    <t>Iloilo City</t>
  </si>
  <si>
    <t>Ajuy</t>
  </si>
  <si>
    <t>Alimodian</t>
  </si>
  <si>
    <t>Anilao</t>
  </si>
  <si>
    <t>Badiangan</t>
  </si>
  <si>
    <t>Balasan</t>
  </si>
  <si>
    <t>Banate</t>
  </si>
  <si>
    <t>Barotac Nuevo</t>
  </si>
  <si>
    <t>Barotac Viejo</t>
  </si>
  <si>
    <t>Batad</t>
  </si>
  <si>
    <t>Bingawan</t>
  </si>
  <si>
    <t>Calinog</t>
  </si>
  <si>
    <t>Carles</t>
  </si>
  <si>
    <t>Dingle</t>
  </si>
  <si>
    <t>Dueñas</t>
  </si>
  <si>
    <t>Dumangas</t>
  </si>
  <si>
    <t>Estancia</t>
  </si>
  <si>
    <t>Guimbal</t>
  </si>
  <si>
    <t>Igbaras</t>
  </si>
  <si>
    <t>Janiuay</t>
  </si>
  <si>
    <t>Lambunao</t>
  </si>
  <si>
    <t>Leganes</t>
  </si>
  <si>
    <t>Leon</t>
  </si>
  <si>
    <t>Maasin</t>
  </si>
  <si>
    <t>Miagao</t>
  </si>
  <si>
    <t>Mina</t>
  </si>
  <si>
    <t>New Lucena</t>
  </si>
  <si>
    <t>Oton</t>
  </si>
  <si>
    <t>Pavia</t>
  </si>
  <si>
    <t>Pototan</t>
  </si>
  <si>
    <t>San Dionisio</t>
  </si>
  <si>
    <t>San Enrique</t>
  </si>
  <si>
    <t>San Joaquin</t>
  </si>
  <si>
    <t>Sara</t>
  </si>
  <si>
    <t>Tigbauan</t>
  </si>
  <si>
    <t>Tubungan</t>
  </si>
  <si>
    <t>Zarraga</t>
  </si>
  <si>
    <t>Silay City</t>
  </si>
  <si>
    <t>Sipalay City</t>
  </si>
  <si>
    <t>Talisay City</t>
  </si>
  <si>
    <t>Victorias City</t>
  </si>
  <si>
    <t>Binalbagan</t>
  </si>
  <si>
    <t>Candoni</t>
  </si>
  <si>
    <t>Cauayan</t>
  </si>
  <si>
    <t>Enrique B. Magalona</t>
  </si>
  <si>
    <t>Hinigaran</t>
  </si>
  <si>
    <t>Hinoba-an</t>
  </si>
  <si>
    <t>Ilog</t>
  </si>
  <si>
    <t>Isabela</t>
  </si>
  <si>
    <t>La Castellana</t>
  </si>
  <si>
    <t>Manapla</t>
  </si>
  <si>
    <t>Moises Padilla</t>
  </si>
  <si>
    <t>Murcia</t>
  </si>
  <si>
    <t>Pulupandan</t>
  </si>
  <si>
    <t>Salvador Benedicto</t>
  </si>
  <si>
    <t>Toboso</t>
  </si>
  <si>
    <t>Valladolid</t>
  </si>
  <si>
    <t>Bacolod City</t>
  </si>
  <si>
    <t>Bago City</t>
  </si>
  <si>
    <t>Cadiz City</t>
  </si>
  <si>
    <t>Escalante City</t>
  </si>
  <si>
    <t>Himamaylan City</t>
  </si>
  <si>
    <t>Kabankalan City</t>
  </si>
  <si>
    <t>La Carlota City</t>
  </si>
  <si>
    <t>Sagay City</t>
  </si>
  <si>
    <t>Tagbilaran City</t>
  </si>
  <si>
    <t>Alburquerque</t>
  </si>
  <si>
    <t>Antequera</t>
  </si>
  <si>
    <t>Baclayon</t>
  </si>
  <si>
    <t>Balilihan</t>
  </si>
  <si>
    <t>Bien Unido</t>
  </si>
  <si>
    <t>Bilar</t>
  </si>
  <si>
    <t>Calape</t>
  </si>
  <si>
    <t>Candijay</t>
  </si>
  <si>
    <t>Catigbian</t>
  </si>
  <si>
    <t>Corella</t>
  </si>
  <si>
    <t>Dagohoy</t>
  </si>
  <si>
    <t>Danao</t>
  </si>
  <si>
    <t>Dauis</t>
  </si>
  <si>
    <t>Dimiao</t>
  </si>
  <si>
    <t>Duero</t>
  </si>
  <si>
    <t>Garcia Hernandez</t>
  </si>
  <si>
    <t>Guindulman</t>
  </si>
  <si>
    <t>Inabanga</t>
  </si>
  <si>
    <t>Jagna</t>
  </si>
  <si>
    <t>Jetafe</t>
  </si>
  <si>
    <t>Lila</t>
  </si>
  <si>
    <t>Loay</t>
  </si>
  <si>
    <t>Loboc</t>
  </si>
  <si>
    <t>Loon</t>
  </si>
  <si>
    <t>Maribojoc</t>
  </si>
  <si>
    <t>Panglao</t>
  </si>
  <si>
    <t>Pres. Carlos P. Garcia</t>
  </si>
  <si>
    <t>Sagbayan</t>
  </si>
  <si>
    <t>Sevilla</t>
  </si>
  <si>
    <t>Sierra Bullones</t>
  </si>
  <si>
    <t>Sikatuna</t>
  </si>
  <si>
    <t>Talibon</t>
  </si>
  <si>
    <t>Trinidad</t>
  </si>
  <si>
    <t>Tubigon</t>
  </si>
  <si>
    <t>Ubay</t>
  </si>
  <si>
    <t>Valencia</t>
  </si>
  <si>
    <t>Bogo City</t>
  </si>
  <si>
    <t>Carcar City</t>
  </si>
  <si>
    <t>Cebu City</t>
  </si>
  <si>
    <t>Danao City</t>
  </si>
  <si>
    <t>Lapu-Lapu City</t>
  </si>
  <si>
    <t>Mandaue City</t>
  </si>
  <si>
    <t>Toledo City</t>
  </si>
  <si>
    <t>Alcoy</t>
  </si>
  <si>
    <t>Aloguinsan</t>
  </si>
  <si>
    <t>Argao</t>
  </si>
  <si>
    <t>Asturias</t>
  </si>
  <si>
    <t>Badian</t>
  </si>
  <si>
    <t>Balamban</t>
  </si>
  <si>
    <t>Bantayan</t>
  </si>
  <si>
    <t>Barili</t>
  </si>
  <si>
    <t>Boljoon</t>
  </si>
  <si>
    <t>Borbon</t>
  </si>
  <si>
    <t>Catmon</t>
  </si>
  <si>
    <t>Consolacion</t>
  </si>
  <si>
    <t>Cordoba</t>
  </si>
  <si>
    <t>Daanbantayan</t>
  </si>
  <si>
    <t>Dalaguete</t>
  </si>
  <si>
    <t>Dumanjug</t>
  </si>
  <si>
    <t>Ginatilan</t>
  </si>
  <si>
    <t>Liloan</t>
  </si>
  <si>
    <t>Madridejos</t>
  </si>
  <si>
    <t>Malabuyoc</t>
  </si>
  <si>
    <t>Medellin</t>
  </si>
  <si>
    <t>Minglanilla</t>
  </si>
  <si>
    <t>Moalboal</t>
  </si>
  <si>
    <t>Oslob</t>
  </si>
  <si>
    <t>Pinamungahan</t>
  </si>
  <si>
    <t>Poro</t>
  </si>
  <si>
    <t>Ronda</t>
  </si>
  <si>
    <t>Samboan</t>
  </si>
  <si>
    <t>Santander</t>
  </si>
  <si>
    <t>Sibonga</t>
  </si>
  <si>
    <t>Sogod</t>
  </si>
  <si>
    <t>Tabogon</t>
  </si>
  <si>
    <t>Tabuelan</t>
  </si>
  <si>
    <t>Bais</t>
  </si>
  <si>
    <t>Bayawan</t>
  </si>
  <si>
    <t>Canlaon</t>
  </si>
  <si>
    <t>Dumaguete</t>
  </si>
  <si>
    <t>Guihulngan</t>
  </si>
  <si>
    <t>Tanjay</t>
  </si>
  <si>
    <t>Amlan</t>
  </si>
  <si>
    <t>Ayungon</t>
  </si>
  <si>
    <t>Bacong</t>
  </si>
  <si>
    <t>Basay</t>
  </si>
  <si>
    <t>Bindoy</t>
  </si>
  <si>
    <t>Dauin</t>
  </si>
  <si>
    <t>Jimalalud</t>
  </si>
  <si>
    <t>La Libertad</t>
  </si>
  <si>
    <t>Mabinay</t>
  </si>
  <si>
    <t>Manjuyod</t>
  </si>
  <si>
    <t>Siaton</t>
  </si>
  <si>
    <t>Sibulan</t>
  </si>
  <si>
    <t>Tayasan</t>
  </si>
  <si>
    <t>Vallehermoso</t>
  </si>
  <si>
    <t>Zamboanguita</t>
  </si>
  <si>
    <t>Enrique Villanueva</t>
  </si>
  <si>
    <t>Larena</t>
  </si>
  <si>
    <t>Lazi</t>
  </si>
  <si>
    <t>Maria</t>
  </si>
  <si>
    <t>Siquijor</t>
  </si>
  <si>
    <t>Butuan City</t>
  </si>
  <si>
    <t>Cabadbaran City</t>
  </si>
  <si>
    <t>Jabonga</t>
  </si>
  <si>
    <t>Kitcharao</t>
  </si>
  <si>
    <t>Las Nieves</t>
  </si>
  <si>
    <t>Nasipit</t>
  </si>
  <si>
    <t>Remedios T. Romualdez</t>
  </si>
  <si>
    <t>Tubay</t>
  </si>
  <si>
    <t>Bayugan</t>
  </si>
  <si>
    <t>Bunawan</t>
  </si>
  <si>
    <t>Prosperidad</t>
  </si>
  <si>
    <t>Santa Josefa</t>
  </si>
  <si>
    <t>Sibagat</t>
  </si>
  <si>
    <t>Trento</t>
  </si>
  <si>
    <t>Veruela</t>
  </si>
  <si>
    <t>Talacogon</t>
  </si>
  <si>
    <t>Almeria</t>
  </si>
  <si>
    <t>Biliran</t>
  </si>
  <si>
    <t>Cabucgayan</t>
  </si>
  <si>
    <t>Caibiran</t>
  </si>
  <si>
    <t>Culaba</t>
  </si>
  <si>
    <t>Kawayan</t>
  </si>
  <si>
    <t>Maripipi</t>
  </si>
  <si>
    <t>Naval</t>
  </si>
  <si>
    <t>Borongan City</t>
  </si>
  <si>
    <t>Arteche</t>
  </si>
  <si>
    <t>Balangiga</t>
  </si>
  <si>
    <t>Balangkayan</t>
  </si>
  <si>
    <t>Can-avid</t>
  </si>
  <si>
    <t>General MacArthur</t>
  </si>
  <si>
    <t>Giporlos</t>
  </si>
  <si>
    <t>Guiuan</t>
  </si>
  <si>
    <t>Hernani</t>
  </si>
  <si>
    <t>Jipapad</t>
  </si>
  <si>
    <t>Lawaan</t>
  </si>
  <si>
    <t>Llorente</t>
  </si>
  <si>
    <t>Maslog</t>
  </si>
  <si>
    <t>Maydolong</t>
  </si>
  <si>
    <t>Oras</t>
  </si>
  <si>
    <t>Quinapondan</t>
  </si>
  <si>
    <t>San Julian</t>
  </si>
  <si>
    <t>San Policarpo</t>
  </si>
  <si>
    <t>Sulat</t>
  </si>
  <si>
    <t>Taft</t>
  </si>
  <si>
    <t>Baybay City</t>
  </si>
  <si>
    <t>Ormoc City</t>
  </si>
  <si>
    <t>Tacloban City</t>
  </si>
  <si>
    <t>Abuyog</t>
  </si>
  <si>
    <t>Alangalang</t>
  </si>
  <si>
    <t>Albuera</t>
  </si>
  <si>
    <t>Babatngon</t>
  </si>
  <si>
    <t>Barugo</t>
  </si>
  <si>
    <t>Burauen</t>
  </si>
  <si>
    <t>Calubian</t>
  </si>
  <si>
    <t>Capoocan</t>
  </si>
  <si>
    <t>Carigara</t>
  </si>
  <si>
    <t>Dagami</t>
  </si>
  <si>
    <t>Dulag</t>
  </si>
  <si>
    <t>Hilongos</t>
  </si>
  <si>
    <t>Hindang</t>
  </si>
  <si>
    <t>Inopacan</t>
  </si>
  <si>
    <t>Isabel</t>
  </si>
  <si>
    <t>Jaro</t>
  </si>
  <si>
    <t>Javier</t>
  </si>
  <si>
    <t>Julita</t>
  </si>
  <si>
    <t>Kananga</t>
  </si>
  <si>
    <t>Leyte</t>
  </si>
  <si>
    <t>Macarthur</t>
  </si>
  <si>
    <t>Mahaplag</t>
  </si>
  <si>
    <t>Matag-ob</t>
  </si>
  <si>
    <t>Matalom</t>
  </si>
  <si>
    <t>Mayorga</t>
  </si>
  <si>
    <t>Merida</t>
  </si>
  <si>
    <t>Palo</t>
  </si>
  <si>
    <t>Palompon</t>
  </si>
  <si>
    <t>Pastrana</t>
  </si>
  <si>
    <t>Tabango</t>
  </si>
  <si>
    <t>Tabontabon</t>
  </si>
  <si>
    <t>Tanauan</t>
  </si>
  <si>
    <t>Tolosa</t>
  </si>
  <si>
    <t>Tunga</t>
  </si>
  <si>
    <t>Villaba</t>
  </si>
  <si>
    <t>Allen</t>
  </si>
  <si>
    <t>Biri</t>
  </si>
  <si>
    <t>Bobon</t>
  </si>
  <si>
    <t>Capul</t>
  </si>
  <si>
    <t>Catubig</t>
  </si>
  <si>
    <t>Gamay</t>
  </si>
  <si>
    <t>Laoang</t>
  </si>
  <si>
    <t>Lapinig</t>
  </si>
  <si>
    <t>Las Navas</t>
  </si>
  <si>
    <t>Lavezares</t>
  </si>
  <si>
    <t>Lope de Vega</t>
  </si>
  <si>
    <t>Mapanas</t>
  </si>
  <si>
    <t>Mondragon</t>
  </si>
  <si>
    <t>Palapag</t>
  </si>
  <si>
    <t>Pambujan</t>
  </si>
  <si>
    <t>San Roque</t>
  </si>
  <si>
    <t>Silvino Lobos</t>
  </si>
  <si>
    <t>Tarangnan</t>
  </si>
  <si>
    <t>Villareal</t>
  </si>
  <si>
    <t>Zumarraga</t>
  </si>
  <si>
    <t>Catbalogan City</t>
  </si>
  <si>
    <t>Calbayog City</t>
  </si>
  <si>
    <t>Almagro</t>
  </si>
  <si>
    <t>Basey</t>
  </si>
  <si>
    <t>Calbiga</t>
  </si>
  <si>
    <t>Daram</t>
  </si>
  <si>
    <t>Gandara</t>
  </si>
  <si>
    <t>Hinabangan</t>
  </si>
  <si>
    <t>Jiabong</t>
  </si>
  <si>
    <t>Marabut</t>
  </si>
  <si>
    <t>Matuguinao</t>
  </si>
  <si>
    <t>Motiong</t>
  </si>
  <si>
    <t>Pagsanghan</t>
  </si>
  <si>
    <t>Paranas</t>
  </si>
  <si>
    <t>Pinabacdao</t>
  </si>
  <si>
    <t>San Jorge</t>
  </si>
  <si>
    <t>San Sebastian</t>
  </si>
  <si>
    <t>Santa Margarita</t>
  </si>
  <si>
    <t>Tagapul-an</t>
  </si>
  <si>
    <t>Talalora</t>
  </si>
  <si>
    <t>Silago</t>
  </si>
  <si>
    <t>Tomas Oppus</t>
  </si>
  <si>
    <t>Limasawa</t>
  </si>
  <si>
    <t>Macrohon</t>
  </si>
  <si>
    <t>Pintuyan</t>
  </si>
  <si>
    <t>Saint Bernard</t>
  </si>
  <si>
    <t>San Ricardo</t>
  </si>
  <si>
    <t>Maasin CIty</t>
  </si>
  <si>
    <t>Anahawan</t>
  </si>
  <si>
    <t>Hinunangan</t>
  </si>
  <si>
    <t>Hinundayan</t>
  </si>
  <si>
    <t>Libagon</t>
  </si>
  <si>
    <t>Cainta</t>
  </si>
  <si>
    <t>Cardona</t>
  </si>
  <si>
    <t>Jalajala</t>
  </si>
  <si>
    <t>Pililla</t>
  </si>
  <si>
    <t>Rodriguez</t>
  </si>
  <si>
    <t>Tanay</t>
  </si>
  <si>
    <t>Teresa</t>
  </si>
  <si>
    <t>Antipolo City</t>
  </si>
  <si>
    <t>Angono</t>
  </si>
  <si>
    <t>Binangonan</t>
  </si>
  <si>
    <t>Sindangan</t>
  </si>
  <si>
    <t>Siocon</t>
  </si>
  <si>
    <t>Sirawai</t>
  </si>
  <si>
    <t>Tampilisan</t>
  </si>
  <si>
    <t>Mutia</t>
  </si>
  <si>
    <t>Piñan</t>
  </si>
  <si>
    <t>Polanco</t>
  </si>
  <si>
    <t>Pres. Manuel A. Roxas</t>
  </si>
  <si>
    <t>Salug</t>
  </si>
  <si>
    <t>Sergio Osmeña Sr.</t>
  </si>
  <si>
    <t>Siayan</t>
  </si>
  <si>
    <t>Sibuco</t>
  </si>
  <si>
    <t>Sibutad</t>
  </si>
  <si>
    <t>Baliguian</t>
  </si>
  <si>
    <t>Godod</t>
  </si>
  <si>
    <t>Gutalac</t>
  </si>
  <si>
    <t>Jose Dalman</t>
  </si>
  <si>
    <t>Kalawit</t>
  </si>
  <si>
    <t>Katipunan</t>
  </si>
  <si>
    <t>Labason</t>
  </si>
  <si>
    <t>Liloy</t>
  </si>
  <si>
    <t>Manukan</t>
  </si>
  <si>
    <t>Dapitan City</t>
  </si>
  <si>
    <t>Dipolog CIty</t>
  </si>
  <si>
    <t>Bacungan</t>
  </si>
  <si>
    <t>Pagadian City</t>
  </si>
  <si>
    <t>Zamboanga City</t>
  </si>
  <si>
    <t>Bayog</t>
  </si>
  <si>
    <t>Dimataling</t>
  </si>
  <si>
    <t>Dinas</t>
  </si>
  <si>
    <t>Midsalip</t>
  </si>
  <si>
    <t>Molave</t>
  </si>
  <si>
    <t>Ramon Magsaysay</t>
  </si>
  <si>
    <t>Sominot</t>
  </si>
  <si>
    <t>Tabina</t>
  </si>
  <si>
    <t>Tambulig</t>
  </si>
  <si>
    <t>Tigbao</t>
  </si>
  <si>
    <t>Dumalinao</t>
  </si>
  <si>
    <t>Dumingag</t>
  </si>
  <si>
    <t>Guipos</t>
  </si>
  <si>
    <t>Josefina</t>
  </si>
  <si>
    <t>Kumalarang</t>
  </si>
  <si>
    <t>Labangan</t>
  </si>
  <si>
    <t>Lakewood</t>
  </si>
  <si>
    <t>Lapuyan</t>
  </si>
  <si>
    <t>Mahayag</t>
  </si>
  <si>
    <t>Tukuran</t>
  </si>
  <si>
    <t>Buug</t>
  </si>
  <si>
    <t>Diplahan</t>
  </si>
  <si>
    <t>Imelda</t>
  </si>
  <si>
    <t>Ipil</t>
  </si>
  <si>
    <t>Kabasalan</t>
  </si>
  <si>
    <t>Mabuhay</t>
  </si>
  <si>
    <t>Malangas</t>
  </si>
  <si>
    <t>Naga</t>
  </si>
  <si>
    <t>Olutanga</t>
  </si>
  <si>
    <t>Payao</t>
  </si>
  <si>
    <t>Roseller Lim</t>
  </si>
  <si>
    <t>Siay</t>
  </si>
  <si>
    <t>Talusan</t>
  </si>
  <si>
    <t>Titay</t>
  </si>
  <si>
    <t>Tungawan</t>
  </si>
  <si>
    <t>SANTA MARIA</t>
  </si>
  <si>
    <t>SARANGANI</t>
  </si>
  <si>
    <t>MALITA</t>
  </si>
  <si>
    <t>DON MARCELINO</t>
  </si>
  <si>
    <t>JOSE ABAD SANTOS</t>
  </si>
  <si>
    <t>Bulk Upload File</t>
  </si>
  <si>
    <t>Company EQ Customer Number</t>
  </si>
  <si>
    <t>Last Name</t>
  </si>
  <si>
    <t>First Name</t>
  </si>
  <si>
    <t>Middle Name</t>
  </si>
  <si>
    <t>Suffix</t>
  </si>
  <si>
    <t>Birthday (MM/DD/YYYY)</t>
  </si>
  <si>
    <t>Place of Birth</t>
  </si>
  <si>
    <t>Nationality</t>
  </si>
  <si>
    <t>Nationality Country</t>
  </si>
  <si>
    <t>Gender</t>
  </si>
  <si>
    <t>Landline Number</t>
  </si>
  <si>
    <t>House Number</t>
  </si>
  <si>
    <t>Street/Village/Subdivision/Brgy.</t>
  </si>
  <si>
    <t>City/Municipality</t>
  </si>
  <si>
    <t>Province</t>
  </si>
  <si>
    <t>Region</t>
  </si>
  <si>
    <t>Country</t>
  </si>
  <si>
    <t>Zip Code</t>
  </si>
  <si>
    <t>Email Address</t>
  </si>
  <si>
    <t>Employer Name</t>
  </si>
  <si>
    <t>Civil Status</t>
  </si>
  <si>
    <t>C U S T O M E R   N A M E   D E T A I L S</t>
  </si>
  <si>
    <t>P   R   E   S   E   N   T       A   D   D   R   E   S   S       D   E   T   A   I   L   S</t>
  </si>
  <si>
    <t>P   E   R   M   A   N   E   N   T      A   D   D   R   E   S   S      D   E   T   A   I   L   S</t>
  </si>
  <si>
    <t>M  O  T  H  E  R  '  S   M  A  I  D  E  N   N  A  M  E   D  E  T  A  I  L  S</t>
  </si>
  <si>
    <t>SUFFIX1</t>
  </si>
  <si>
    <t>SUFFIX2</t>
  </si>
  <si>
    <t>SUFFIX3</t>
  </si>
  <si>
    <t>SUFFIX4</t>
  </si>
  <si>
    <t>SUFFIX5</t>
  </si>
  <si>
    <t>Sr.</t>
  </si>
  <si>
    <t>Jr.</t>
  </si>
  <si>
    <t>II</t>
  </si>
  <si>
    <t>III</t>
  </si>
  <si>
    <t>IV</t>
  </si>
  <si>
    <t>F</t>
  </si>
  <si>
    <t>SUFFIX</t>
  </si>
  <si>
    <t>NATIONALITY</t>
  </si>
  <si>
    <t>GENDER</t>
  </si>
  <si>
    <t>M</t>
  </si>
  <si>
    <t>Male</t>
  </si>
  <si>
    <t>Female</t>
  </si>
  <si>
    <t>Single</t>
  </si>
  <si>
    <t>Married</t>
  </si>
  <si>
    <t>Separated</t>
  </si>
  <si>
    <t>Widowed</t>
  </si>
  <si>
    <t>CIVIL STATUS</t>
  </si>
  <si>
    <t>COUNTRY</t>
  </si>
  <si>
    <t>REGION</t>
  </si>
  <si>
    <t>PROVINCE</t>
  </si>
  <si>
    <t>CITY/MUNICIPALITY</t>
  </si>
  <si>
    <t xml:space="preserve"> </t>
  </si>
  <si>
    <t>Region_List</t>
  </si>
  <si>
    <t>Region1_Province_List</t>
  </si>
  <si>
    <t>Region2_Province_List</t>
  </si>
  <si>
    <t>Region3_Province_List</t>
  </si>
  <si>
    <t>Region4A_Province_List</t>
  </si>
  <si>
    <t>Region4B_Province_List</t>
  </si>
  <si>
    <t>Region5_Province_List</t>
  </si>
  <si>
    <t>Region6_Province_List</t>
  </si>
  <si>
    <t>Region7_Province_List</t>
  </si>
  <si>
    <t>Region8_Province_List</t>
  </si>
  <si>
    <t>Region9_Province_List</t>
  </si>
  <si>
    <t>Region10_Province_List</t>
  </si>
  <si>
    <t>Region11_Province_List</t>
  </si>
  <si>
    <t>Region12_Province_List</t>
  </si>
  <si>
    <t>Region13_Province_List</t>
  </si>
  <si>
    <t>NCR_Province_List</t>
  </si>
  <si>
    <t>ARMM_Province_List</t>
  </si>
  <si>
    <t>CAR_Province_List</t>
  </si>
  <si>
    <t>P014_City_List</t>
  </si>
  <si>
    <t>P015_City_List</t>
  </si>
  <si>
    <t>P016_City_List</t>
  </si>
  <si>
    <t>P017_City_List</t>
  </si>
  <si>
    <t>P034_City_List</t>
  </si>
  <si>
    <t>P035_City_List</t>
  </si>
  <si>
    <t>P036_City_List</t>
  </si>
  <si>
    <t>P037_City_List</t>
  </si>
  <si>
    <t>P038_City_List</t>
  </si>
  <si>
    <t>P039_City_List</t>
  </si>
  <si>
    <t>P040_City_List</t>
  </si>
  <si>
    <t>P041_City_List</t>
  </si>
  <si>
    <t>P042_City_List</t>
  </si>
  <si>
    <t>P043_City_List</t>
  </si>
  <si>
    <t>P007_City_List</t>
  </si>
  <si>
    <t>P044_City_List</t>
  </si>
  <si>
    <t>P045_City_List</t>
  </si>
  <si>
    <t>P046_City_List</t>
  </si>
  <si>
    <t>P047_City_List</t>
  </si>
  <si>
    <t>P048_City_List</t>
  </si>
  <si>
    <t>P053_City_List</t>
  </si>
  <si>
    <t>P079_City_List</t>
  </si>
  <si>
    <t>P049_City_List</t>
  </si>
  <si>
    <t>P050_City_List</t>
  </si>
  <si>
    <t>P051_City_List</t>
  </si>
  <si>
    <t>P006_City_List</t>
  </si>
  <si>
    <t>P052_City_List</t>
  </si>
  <si>
    <t>P005_City_List</t>
  </si>
  <si>
    <t>P004_City_List</t>
  </si>
  <si>
    <t>P003_City_List</t>
  </si>
  <si>
    <t>P002_City_List</t>
  </si>
  <si>
    <t>P013_City_List</t>
  </si>
  <si>
    <t>P012_City_List</t>
  </si>
  <si>
    <t>P011_City_List</t>
  </si>
  <si>
    <t>P010_City_List</t>
  </si>
  <si>
    <t>P009_City_List</t>
  </si>
  <si>
    <t>P008_City_List</t>
  </si>
  <si>
    <t>NCR_City_List</t>
  </si>
  <si>
    <t>P072_City_List</t>
  </si>
  <si>
    <t>P054_City_List</t>
  </si>
  <si>
    <t>P055_City_List</t>
  </si>
  <si>
    <t>P056_City_List</t>
  </si>
  <si>
    <t>P057_City_List</t>
  </si>
  <si>
    <t>P058_City_List</t>
  </si>
  <si>
    <t>P059_City_List</t>
  </si>
  <si>
    <t>P060_City_List</t>
  </si>
  <si>
    <t>P061_City_List</t>
  </si>
  <si>
    <t>P062_City_List</t>
  </si>
  <si>
    <t>P063_City_List</t>
  </si>
  <si>
    <t>P064_City_List</t>
  </si>
  <si>
    <t>P065_City_List</t>
  </si>
  <si>
    <t>P066_City_List</t>
  </si>
  <si>
    <t>P067_City_List</t>
  </si>
  <si>
    <t>P068_City_List</t>
  </si>
  <si>
    <t>P069_City_List</t>
  </si>
  <si>
    <t>P070_City_List</t>
  </si>
  <si>
    <t>P073_City_List</t>
  </si>
  <si>
    <t>P074_City_List</t>
  </si>
  <si>
    <t>P075_City_List</t>
  </si>
  <si>
    <t>P076_City_List</t>
  </si>
  <si>
    <t>P077_City_List</t>
  </si>
  <si>
    <t>P078_City_List</t>
  </si>
  <si>
    <t>P080_City_List</t>
  </si>
  <si>
    <t>P081_City_List</t>
  </si>
  <si>
    <t>P082_City_List</t>
  </si>
  <si>
    <t>P018_City_List</t>
  </si>
  <si>
    <t>P019_City_List</t>
  </si>
  <si>
    <t>P020_City_List</t>
  </si>
  <si>
    <t>P021_City_List</t>
  </si>
  <si>
    <t>P022_City_List</t>
  </si>
  <si>
    <t>P023_City_List</t>
  </si>
  <si>
    <t>P024_City_List</t>
  </si>
  <si>
    <t>P025_City_List</t>
  </si>
  <si>
    <t>P026_City_List</t>
  </si>
  <si>
    <t>P083_City_List</t>
  </si>
  <si>
    <t>P027_City_List</t>
  </si>
  <si>
    <t>P028_City_List</t>
  </si>
  <si>
    <t>P029_City_List</t>
  </si>
  <si>
    <t>P030_City_List</t>
  </si>
  <si>
    <t>P031_City_List</t>
  </si>
  <si>
    <t>P032_City_List</t>
  </si>
  <si>
    <t>P033_City_List</t>
  </si>
  <si>
    <t>P071_City_List</t>
  </si>
  <si>
    <t>Ref No.</t>
  </si>
  <si>
    <t>Legend:</t>
  </si>
  <si>
    <t>Mandatory</t>
  </si>
  <si>
    <t xml:space="preserve">This file is a proprietary product of Security Bank Corporation intended for its sole use. Any unauthorized review, alteration, amendment, use, disclosure, distribution, importation, removal, alteration, substitution, modification, storage, uploading, downloading, communication, making available to the public, or broadcasting of this material without the consent and knowledge of Security Bank Corporation is prohibited and is punishable by a fine and/or imprisonment under Republic Act No. 8792, otherwise known as the Electronic Commerce Act. </t>
  </si>
  <si>
    <t>INSTRUCTIONS</t>
  </si>
  <si>
    <t>Company Name</t>
  </si>
  <si>
    <t>Card Name</t>
  </si>
  <si>
    <t>Other Details</t>
  </si>
  <si>
    <t>CD</t>
  </si>
  <si>
    <t>ANDORRA</t>
  </si>
  <si>
    <t>AD</t>
  </si>
  <si>
    <t>AFGHANISTAN</t>
  </si>
  <si>
    <t>AF</t>
  </si>
  <si>
    <t>ANTIGUA AND BARBUDA</t>
  </si>
  <si>
    <t>AG</t>
  </si>
  <si>
    <t>ANGUILLA</t>
  </si>
  <si>
    <t>AI</t>
  </si>
  <si>
    <t>ARMENIA</t>
  </si>
  <si>
    <t>AM</t>
  </si>
  <si>
    <t>NETHERLANDS ANTILLES</t>
  </si>
  <si>
    <t>AN</t>
  </si>
  <si>
    <t>ANGOLA</t>
  </si>
  <si>
    <t>AO</t>
  </si>
  <si>
    <t>AMERICAN SAMOA</t>
  </si>
  <si>
    <t>AS</t>
  </si>
  <si>
    <t>ARUBA</t>
  </si>
  <si>
    <t>AW</t>
  </si>
  <si>
    <t>ALAND ISLANDS</t>
  </si>
  <si>
    <t>AX</t>
  </si>
  <si>
    <t>AZERBAIJAN</t>
  </si>
  <si>
    <t>AZ</t>
  </si>
  <si>
    <t>BOSNIA AND HERZEGOVINA</t>
  </si>
  <si>
    <t>BA</t>
  </si>
  <si>
    <t>BARBADOS</t>
  </si>
  <si>
    <t>BB</t>
  </si>
  <si>
    <t>BANGLADESH</t>
  </si>
  <si>
    <t>BD</t>
  </si>
  <si>
    <t>BURKINA FASO</t>
  </si>
  <si>
    <t>BF</t>
  </si>
  <si>
    <t>BULGARIA</t>
  </si>
  <si>
    <t>BG</t>
  </si>
  <si>
    <t>BURUNDI</t>
  </si>
  <si>
    <t>BI</t>
  </si>
  <si>
    <t>BENIN</t>
  </si>
  <si>
    <t>BJ</t>
  </si>
  <si>
    <t>SAINT-BARTHÉLEMY</t>
  </si>
  <si>
    <t>BL</t>
  </si>
  <si>
    <t>BERMUDA</t>
  </si>
  <si>
    <t>BM</t>
  </si>
  <si>
    <t>BOLIVIA</t>
  </si>
  <si>
    <t>BO</t>
  </si>
  <si>
    <t>BHUTAN</t>
  </si>
  <si>
    <t>BT</t>
  </si>
  <si>
    <t>BOUVET ISLAND</t>
  </si>
  <si>
    <t>BV</t>
  </si>
  <si>
    <t>BOTSWANA</t>
  </si>
  <si>
    <t>BW</t>
  </si>
  <si>
    <t>BELARUS</t>
  </si>
  <si>
    <t>BY</t>
  </si>
  <si>
    <t>BELIZE</t>
  </si>
  <si>
    <t>BZ</t>
  </si>
  <si>
    <t>COCOS (KEELING) ISLANDS</t>
  </si>
  <si>
    <t>CC</t>
  </si>
  <si>
    <t>CONGO, (KINSHASA)</t>
  </si>
  <si>
    <t>CENTRAL AFRICAN REPUBLIC</t>
  </si>
  <si>
    <t>CF</t>
  </si>
  <si>
    <t>CONGO (BRAZZAVILLE)</t>
  </si>
  <si>
    <t>CG</t>
  </si>
  <si>
    <t>CÔTE D IVOIRE</t>
  </si>
  <si>
    <t>CI</t>
  </si>
  <si>
    <t xml:space="preserve">COOK ISLANDS </t>
  </si>
  <si>
    <t>CK</t>
  </si>
  <si>
    <t>CHILE</t>
  </si>
  <si>
    <t>CL</t>
  </si>
  <si>
    <t>CAMEROON</t>
  </si>
  <si>
    <t>CM</t>
  </si>
  <si>
    <t>COSTA RICA</t>
  </si>
  <si>
    <t>CR</t>
  </si>
  <si>
    <t>CUBA</t>
  </si>
  <si>
    <t>CU</t>
  </si>
  <si>
    <t>CAPE VERDE</t>
  </si>
  <si>
    <t>CV</t>
  </si>
  <si>
    <t>CHRISTMAS ISLAND</t>
  </si>
  <si>
    <t>CX</t>
  </si>
  <si>
    <t>CYPRUS</t>
  </si>
  <si>
    <t>CY</t>
  </si>
  <si>
    <t>CZECH REPUBLIC</t>
  </si>
  <si>
    <t>CZ</t>
  </si>
  <si>
    <t>DJIBOUTI</t>
  </si>
  <si>
    <t>DJ</t>
  </si>
  <si>
    <t>DOMINICA</t>
  </si>
  <si>
    <t>DM</t>
  </si>
  <si>
    <t>DOMINICAN REPUBLIC</t>
  </si>
  <si>
    <t>DO</t>
  </si>
  <si>
    <t>ALGERIA</t>
  </si>
  <si>
    <t>DZ</t>
  </si>
  <si>
    <t>ECUADOR</t>
  </si>
  <si>
    <t>EC</t>
  </si>
  <si>
    <t>ESTONIA</t>
  </si>
  <si>
    <t>EE</t>
  </si>
  <si>
    <t>WESTERN SAHARA</t>
  </si>
  <si>
    <t>EH</t>
  </si>
  <si>
    <t>ERITREA</t>
  </si>
  <si>
    <t>ER</t>
  </si>
  <si>
    <t>ETHIOPIA</t>
  </si>
  <si>
    <t>ET</t>
  </si>
  <si>
    <t>FIJI</t>
  </si>
  <si>
    <t>FJ</t>
  </si>
  <si>
    <t xml:space="preserve">FALKLAND ISLANDS (MALVINAS) </t>
  </si>
  <si>
    <t>FK</t>
  </si>
  <si>
    <t>MICRONESIA, FEDERATED STATES OF</t>
  </si>
  <si>
    <t>FAROE ISLANDS</t>
  </si>
  <si>
    <t>FO</t>
  </si>
  <si>
    <t>GABON</t>
  </si>
  <si>
    <t>GA</t>
  </si>
  <si>
    <t>GRENADA</t>
  </si>
  <si>
    <t>GD</t>
  </si>
  <si>
    <t>GEORGIA</t>
  </si>
  <si>
    <t>GE</t>
  </si>
  <si>
    <t>FRENCH GUIANA</t>
  </si>
  <si>
    <t>GF</t>
  </si>
  <si>
    <t>GUERNSEY</t>
  </si>
  <si>
    <t>GG</t>
  </si>
  <si>
    <t>GHANA</t>
  </si>
  <si>
    <t>GH</t>
  </si>
  <si>
    <t xml:space="preserve">GIBRALTAR </t>
  </si>
  <si>
    <t>GI</t>
  </si>
  <si>
    <t>GREENLAND</t>
  </si>
  <si>
    <t>GL</t>
  </si>
  <si>
    <t>GAMBIA</t>
  </si>
  <si>
    <t>GM</t>
  </si>
  <si>
    <t>GUINEA</t>
  </si>
  <si>
    <t>GN</t>
  </si>
  <si>
    <t>GUADELOUPE</t>
  </si>
  <si>
    <t>GP</t>
  </si>
  <si>
    <t>EQUATORIAL GUINEA</t>
  </si>
  <si>
    <t>GQ</t>
  </si>
  <si>
    <t>SOUTH GEORGIA AND THE SOUTH SANDWICH ISLANDS</t>
  </si>
  <si>
    <t>GS</t>
  </si>
  <si>
    <t>GUATEMALA</t>
  </si>
  <si>
    <t>GT</t>
  </si>
  <si>
    <t>GUINEA-BISSAU</t>
  </si>
  <si>
    <t>GW</t>
  </si>
  <si>
    <t>GUYANA</t>
  </si>
  <si>
    <t>GY</t>
  </si>
  <si>
    <t>HONG KONG, SAR CHINA</t>
  </si>
  <si>
    <t>HEARD AND MCDONALD ISLANDS</t>
  </si>
  <si>
    <t>HM</t>
  </si>
  <si>
    <t>HONDURAS</t>
  </si>
  <si>
    <t>HN</t>
  </si>
  <si>
    <t>CROATIA</t>
  </si>
  <si>
    <t>HR</t>
  </si>
  <si>
    <t>BRITISH INDIAN OCEAN TERRITORY</t>
  </si>
  <si>
    <t>IO</t>
  </si>
  <si>
    <t>BRITISH VIRGIN ISLANDS</t>
  </si>
  <si>
    <t xml:space="preserve">CAYMAN ISLANDS </t>
  </si>
  <si>
    <t>CHAD</t>
  </si>
  <si>
    <t>TD</t>
  </si>
  <si>
    <t>COMOROS</t>
  </si>
  <si>
    <t>KM</t>
  </si>
  <si>
    <t>EL SALVADOR</t>
  </si>
  <si>
    <t>SV</t>
  </si>
  <si>
    <t>FRENCH POLYNESIA</t>
  </si>
  <si>
    <t>PF</t>
  </si>
  <si>
    <t>FRENCH SOUTHERN TERRITORIES</t>
  </si>
  <si>
    <t>TF</t>
  </si>
  <si>
    <t>HOLY SEE (VATICAN CITY STATE)</t>
  </si>
  <si>
    <t>VA</t>
  </si>
  <si>
    <t>ICELAND</t>
  </si>
  <si>
    <t>IS</t>
  </si>
  <si>
    <t>IRAN, ISLAMIC REPUBLIC OF</t>
  </si>
  <si>
    <t>IR</t>
  </si>
  <si>
    <t>IRAQ</t>
  </si>
  <si>
    <t>IQ</t>
  </si>
  <si>
    <t xml:space="preserve">ISLE OF MAN </t>
  </si>
  <si>
    <t>IM</t>
  </si>
  <si>
    <t>JAMAICA</t>
  </si>
  <si>
    <t>JM</t>
  </si>
  <si>
    <t>JERSEY</t>
  </si>
  <si>
    <t>JE</t>
  </si>
  <si>
    <t>JORDAN</t>
  </si>
  <si>
    <t>JO</t>
  </si>
  <si>
    <t>KAZAKHSTAN</t>
  </si>
  <si>
    <t>KZ</t>
  </si>
  <si>
    <t>KENYA</t>
  </si>
  <si>
    <t>KE</t>
  </si>
  <si>
    <t>KIRIBATI</t>
  </si>
  <si>
    <t>KI</t>
  </si>
  <si>
    <t>KOREA (NORTH)</t>
  </si>
  <si>
    <t>KP</t>
  </si>
  <si>
    <t>KOREA (SOUTH)</t>
  </si>
  <si>
    <t>KYRGYZSTAN</t>
  </si>
  <si>
    <t>KG</t>
  </si>
  <si>
    <t>LAO PDR</t>
  </si>
  <si>
    <t>LA</t>
  </si>
  <si>
    <t>LATVIA</t>
  </si>
  <si>
    <t>LV</t>
  </si>
  <si>
    <t>LEBANON</t>
  </si>
  <si>
    <t>LB</t>
  </si>
  <si>
    <t>LESOTHO</t>
  </si>
  <si>
    <t>LS</t>
  </si>
  <si>
    <t>LIBERIA</t>
  </si>
  <si>
    <t>LR</t>
  </si>
  <si>
    <t>LIBYA</t>
  </si>
  <si>
    <t>LY</t>
  </si>
  <si>
    <t>LITHUANIA</t>
  </si>
  <si>
    <t>LT</t>
  </si>
  <si>
    <t>MACAO, SAR CHINA</t>
  </si>
  <si>
    <t>MACEDONIA, REPUBLIC OF</t>
  </si>
  <si>
    <t>MK</t>
  </si>
  <si>
    <t>MADAGASCAR</t>
  </si>
  <si>
    <t>MG</t>
  </si>
  <si>
    <t>MALAWI</t>
  </si>
  <si>
    <t>MW</t>
  </si>
  <si>
    <t>MALDIVES</t>
  </si>
  <si>
    <t>MV</t>
  </si>
  <si>
    <t>MALI</t>
  </si>
  <si>
    <t>ML</t>
  </si>
  <si>
    <t>MALTA</t>
  </si>
  <si>
    <t>MT</t>
  </si>
  <si>
    <t>MARSHALL ISLANDS</t>
  </si>
  <si>
    <t>MH</t>
  </si>
  <si>
    <t>MARTINIQUE</t>
  </si>
  <si>
    <t>MQ</t>
  </si>
  <si>
    <t>MAURITANIA</t>
  </si>
  <si>
    <t>MR</t>
  </si>
  <si>
    <t>MAURITIUS</t>
  </si>
  <si>
    <t>MU</t>
  </si>
  <si>
    <t>MAYOTTE</t>
  </si>
  <si>
    <t>YT</t>
  </si>
  <si>
    <t>MOLDOVA</t>
  </si>
  <si>
    <t>MD</t>
  </si>
  <si>
    <t>MONACO</t>
  </si>
  <si>
    <t>MC</t>
  </si>
  <si>
    <t>MONGOLIA</t>
  </si>
  <si>
    <t>MN</t>
  </si>
  <si>
    <t>MONTENEGRO</t>
  </si>
  <si>
    <t>ME</t>
  </si>
  <si>
    <t>MONTSERRAT</t>
  </si>
  <si>
    <t>MS</t>
  </si>
  <si>
    <t>MOROCCO</t>
  </si>
  <si>
    <t>MA</t>
  </si>
  <si>
    <t>MYANMAR</t>
  </si>
  <si>
    <t>NAMIBIA</t>
  </si>
  <si>
    <t>NA</t>
  </si>
  <si>
    <t>NAURU</t>
  </si>
  <si>
    <t>NR</t>
  </si>
  <si>
    <t>NEPAL</t>
  </si>
  <si>
    <t>NP</t>
  </si>
  <si>
    <t>NEW CALEDONIA</t>
  </si>
  <si>
    <t>NC</t>
  </si>
  <si>
    <t>NICARAGUA</t>
  </si>
  <si>
    <t>NI</t>
  </si>
  <si>
    <t>NIGER</t>
  </si>
  <si>
    <t>NE</t>
  </si>
  <si>
    <t xml:space="preserve">NIUE </t>
  </si>
  <si>
    <t>NU</t>
  </si>
  <si>
    <t>NORFOLK ISLAND</t>
  </si>
  <si>
    <t>NF</t>
  </si>
  <si>
    <t>NORTHERN MARIANA ISLANDS</t>
  </si>
  <si>
    <t>MP</t>
  </si>
  <si>
    <t>OMAN</t>
  </si>
  <si>
    <t>OM</t>
  </si>
  <si>
    <t>PALESTINIAN TERRITORY</t>
  </si>
  <si>
    <t>PS</t>
  </si>
  <si>
    <t>PANAMA</t>
  </si>
  <si>
    <t>PA</t>
  </si>
  <si>
    <t>PARAGUAY</t>
  </si>
  <si>
    <t>PY</t>
  </si>
  <si>
    <t>PITCAIRN</t>
  </si>
  <si>
    <t>PN</t>
  </si>
  <si>
    <t>QATAR</t>
  </si>
  <si>
    <t>QA</t>
  </si>
  <si>
    <t>RÉUNION</t>
  </si>
  <si>
    <t>RE</t>
  </si>
  <si>
    <t>RWANDA</t>
  </si>
  <si>
    <t>RW</t>
  </si>
  <si>
    <t>SAINT HELENA</t>
  </si>
  <si>
    <t>SH</t>
  </si>
  <si>
    <t>SAINT KITTS AND NEVIS</t>
  </si>
  <si>
    <t>KN</t>
  </si>
  <si>
    <t>SAINT LUCIA</t>
  </si>
  <si>
    <t>LC</t>
  </si>
  <si>
    <t xml:space="preserve">SAINT PIERRE AND MIQUELON </t>
  </si>
  <si>
    <t>PM</t>
  </si>
  <si>
    <t>SAINT VINCENT AND GRENADINES</t>
  </si>
  <si>
    <t>VC</t>
  </si>
  <si>
    <t>SAINT-MARTIN (FRENCH PART)</t>
  </si>
  <si>
    <t>MF</t>
  </si>
  <si>
    <t>SAMOA</t>
  </si>
  <si>
    <t>WS</t>
  </si>
  <si>
    <t>SAN MARINO</t>
  </si>
  <si>
    <t>SM</t>
  </si>
  <si>
    <t>SAO TOME AND PRINCIPE</t>
  </si>
  <si>
    <t>ST</t>
  </si>
  <si>
    <t>SENEGAL</t>
  </si>
  <si>
    <t>SN</t>
  </si>
  <si>
    <t>SERBIA</t>
  </si>
  <si>
    <t>RS</t>
  </si>
  <si>
    <t>SEYCHELLES</t>
  </si>
  <si>
    <t>SC</t>
  </si>
  <si>
    <t>SIERRA LEONE</t>
  </si>
  <si>
    <t>SL</t>
  </si>
  <si>
    <t>SLOVAKIA</t>
  </si>
  <si>
    <t>SK</t>
  </si>
  <si>
    <t>SLOVENIA</t>
  </si>
  <si>
    <t>SI</t>
  </si>
  <si>
    <t>SOLOMON ISLANDS</t>
  </si>
  <si>
    <t>SB</t>
  </si>
  <si>
    <t>SOMALIA</t>
  </si>
  <si>
    <t>SO</t>
  </si>
  <si>
    <t>SOUTH SUDAN</t>
  </si>
  <si>
    <t>SS</t>
  </si>
  <si>
    <t>SRI LANKA</t>
  </si>
  <si>
    <t>LK</t>
  </si>
  <si>
    <t>SUDAN</t>
  </si>
  <si>
    <t>SD</t>
  </si>
  <si>
    <t>SURINAME</t>
  </si>
  <si>
    <t>SR</t>
  </si>
  <si>
    <t xml:space="preserve">SVALBARD AND JAN MAYEN ISLANDS </t>
  </si>
  <si>
    <t>SJ</t>
  </si>
  <si>
    <t>SWAZILAND</t>
  </si>
  <si>
    <t>SZ</t>
  </si>
  <si>
    <t>SYRIAN ARAB REPUBLIC (SYRIA)</t>
  </si>
  <si>
    <t>SY</t>
  </si>
  <si>
    <t>TAIWAN, REPUBLIC OF CHINA</t>
  </si>
  <si>
    <t>TAJIKISTAN</t>
  </si>
  <si>
    <t>TJ</t>
  </si>
  <si>
    <t>TANZANIA, UNITED REPUBLIC OF</t>
  </si>
  <si>
    <t>TZ</t>
  </si>
  <si>
    <t>TIMOR-LESTE</t>
  </si>
  <si>
    <t>TL</t>
  </si>
  <si>
    <t>TOGO</t>
  </si>
  <si>
    <t>TG</t>
  </si>
  <si>
    <t xml:space="preserve">TOKELAU </t>
  </si>
  <si>
    <t>TK</t>
  </si>
  <si>
    <t>TONGA</t>
  </si>
  <si>
    <t>TO</t>
  </si>
  <si>
    <t>TRINIDAD AND TOBAGO</t>
  </si>
  <si>
    <t>TT</t>
  </si>
  <si>
    <t>TUNISIA</t>
  </si>
  <si>
    <t>TN</t>
  </si>
  <si>
    <t>TURKMENISTAN</t>
  </si>
  <si>
    <t>TM</t>
  </si>
  <si>
    <t xml:space="preserve">TURKS AND CAICOS ISLANDS </t>
  </si>
  <si>
    <t>TC</t>
  </si>
  <si>
    <t>TUVALU</t>
  </si>
  <si>
    <t>TV</t>
  </si>
  <si>
    <t>UGANDA</t>
  </si>
  <si>
    <t>UG</t>
  </si>
  <si>
    <t>UNITED STATES OF AMERICA</t>
  </si>
  <si>
    <t>US MINOR OUTLYING ISLANDS</t>
  </si>
  <si>
    <t>UM</t>
  </si>
  <si>
    <t>UZBEKISTAN</t>
  </si>
  <si>
    <t>UZ</t>
  </si>
  <si>
    <t>VENEZUELA (BOLIVARIAN REPUBLIC)</t>
  </si>
  <si>
    <t>VIRGIN ISLANDS, US</t>
  </si>
  <si>
    <t xml:space="preserve">WALLIS AND FUTUNA ISLANDS </t>
  </si>
  <si>
    <t>WF</t>
  </si>
  <si>
    <t>YEMEN</t>
  </si>
  <si>
    <t>YE</t>
  </si>
  <si>
    <t>ZAMBIA</t>
  </si>
  <si>
    <t>ZM</t>
  </si>
  <si>
    <t>ZIMBABWE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</si>
  <si>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</si>
  <si>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</si>
  <si>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</si>
  <si>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</si>
  <si>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</si>
  <si>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</si>
  <si>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</si>
  <si>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</si>
  <si>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</si>
  <si>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</si>
  <si>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</si>
  <si>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</si>
  <si>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</si>
  <si>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</si>
  <si>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</si>
  <si>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</si>
  <si>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</si>
  <si>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</si>
  <si>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</si>
  <si>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</si>
  <si>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</si>
  <si>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</si>
  <si>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</si>
  <si>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</si>
  <si>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</si>
  <si>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</si>
  <si>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</si>
  <si>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</si>
  <si>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</si>
  <si>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</si>
  <si>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</si>
  <si>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Virgin Islands</t>
  </si>
  <si>
    <t>British Indian Ocean Territory</t>
  </si>
  <si>
    <t>Brunei Darussalam</t>
  </si>
  <si>
    <t>Bulgaria</t>
  </si>
  <si>
    <t>Burkina Faso</t>
  </si>
  <si>
    <t>Burundi</t>
  </si>
  <si>
    <t>Cambodia</t>
  </si>
  <si>
    <t>Cameroon</t>
  </si>
  <si>
    <t>Canada</t>
  </si>
  <si>
    <t>Cape Verde</t>
  </si>
  <si>
    <t xml:space="preserve">Cayman Islands </t>
  </si>
  <si>
    <t>Central African Republic</t>
  </si>
  <si>
    <t>Chad</t>
  </si>
  <si>
    <t>Chile</t>
  </si>
  <si>
    <t>China</t>
  </si>
  <si>
    <t>Hong Kong, SAR China</t>
  </si>
  <si>
    <t>Macao, SAR China</t>
  </si>
  <si>
    <t>Christmas Island</t>
  </si>
  <si>
    <t>Cocos (Keeling) Islands</t>
  </si>
  <si>
    <t>Colombia</t>
  </si>
  <si>
    <t>Comoros</t>
  </si>
  <si>
    <t>Congo (Brazzaville)</t>
  </si>
  <si>
    <t>Congo, (Kinshasa)</t>
  </si>
  <si>
    <t xml:space="preserve">Cook Islands </t>
  </si>
  <si>
    <t>Costa Rica</t>
  </si>
  <si>
    <t>Côte d'Ivoire</t>
  </si>
  <si>
    <t>Croatia</t>
  </si>
  <si>
    <t>Cuba</t>
  </si>
  <si>
    <t>Cyprus</t>
  </si>
  <si>
    <t>Czech Republic</t>
  </si>
  <si>
    <t>Denmark</t>
  </si>
  <si>
    <t>Djibouti</t>
  </si>
  <si>
    <t>Dominica</t>
  </si>
  <si>
    <t>Dominican Republic</t>
  </si>
  <si>
    <t>Ecuador</t>
  </si>
  <si>
    <t>Egypt</t>
  </si>
  <si>
    <t>Equatorial Guinea</t>
  </si>
  <si>
    <t>Eritrea</t>
  </si>
  <si>
    <t>Estonia</t>
  </si>
  <si>
    <t>Ethiopia</t>
  </si>
  <si>
    <t xml:space="preserve">Falkland Islands (Malvinas) </t>
  </si>
  <si>
    <t>Faroe Islands</t>
  </si>
  <si>
    <t>Fiji</t>
  </si>
  <si>
    <t>Finland</t>
  </si>
  <si>
    <t>France</t>
  </si>
  <si>
    <t>French Guiana</t>
  </si>
  <si>
    <t>French Polynesia</t>
  </si>
  <si>
    <t>French Southern Territories</t>
  </si>
  <si>
    <t>Gabon</t>
  </si>
  <si>
    <t>Gambia</t>
  </si>
  <si>
    <t>Georgia</t>
  </si>
  <si>
    <t>Germany</t>
  </si>
  <si>
    <t>Ghana</t>
  </si>
  <si>
    <t xml:space="preserve">Gibraltar </t>
  </si>
  <si>
    <t>Greece</t>
  </si>
  <si>
    <t>Greenland</t>
  </si>
  <si>
    <t>Grenada</t>
  </si>
  <si>
    <t>Guadeloupe</t>
  </si>
  <si>
    <t>Guam</t>
  </si>
  <si>
    <t>Guatemala</t>
  </si>
  <si>
    <t>Guernsey</t>
  </si>
  <si>
    <t>Guinea</t>
  </si>
  <si>
    <t>Guinea-Bissau</t>
  </si>
  <si>
    <t>Guyana</t>
  </si>
  <si>
    <t>Haiti</t>
  </si>
  <si>
    <t>Heard and Mcdonald Islands</t>
  </si>
  <si>
    <t>Holy See (Vatican City State)</t>
  </si>
  <si>
    <t>Honduras</t>
  </si>
  <si>
    <t>Hungary</t>
  </si>
  <si>
    <t>Iceland</t>
  </si>
  <si>
    <t>India</t>
  </si>
  <si>
    <t>Indonesia</t>
  </si>
  <si>
    <t>Iran, Islamic Republic of</t>
  </si>
  <si>
    <t>Iraq</t>
  </si>
  <si>
    <t>Ireland</t>
  </si>
  <si>
    <t xml:space="preserve">Isle of Man </t>
  </si>
  <si>
    <t>Israel</t>
  </si>
  <si>
    <t>Italy</t>
  </si>
  <si>
    <t>Jamaica</t>
  </si>
  <si>
    <t>Japan</t>
  </si>
  <si>
    <t>Jersey</t>
  </si>
  <si>
    <t>Kazakhstan</t>
  </si>
  <si>
    <t>Kenya</t>
  </si>
  <si>
    <t>Kiribati</t>
  </si>
  <si>
    <t>Korea (North)</t>
  </si>
  <si>
    <t>Korea (South)</t>
  </si>
  <si>
    <t>Kuwait</t>
  </si>
  <si>
    <t>Kyrgyzstan</t>
  </si>
  <si>
    <t>Lao PDR</t>
  </si>
  <si>
    <t>Latvia</t>
  </si>
  <si>
    <t>Lebanon</t>
  </si>
  <si>
    <t>Lesotho</t>
  </si>
  <si>
    <t>Liberia</t>
  </si>
  <si>
    <t>Libya</t>
  </si>
  <si>
    <t>Liechtenstein</t>
  </si>
  <si>
    <t>Lithuania</t>
  </si>
  <si>
    <t>Luxembourg</t>
  </si>
  <si>
    <t>Macedonia, Republic of</t>
  </si>
  <si>
    <t>Madagascar</t>
  </si>
  <si>
    <t>Malawi</t>
  </si>
  <si>
    <t>Malaysia</t>
  </si>
  <si>
    <t>Maldives</t>
  </si>
  <si>
    <t>Mali</t>
  </si>
  <si>
    <t>Malta</t>
  </si>
  <si>
    <t>Marshall Islands</t>
  </si>
  <si>
    <t>Martinique</t>
  </si>
  <si>
    <t>Mauritania</t>
  </si>
  <si>
    <t>Mauritius</t>
  </si>
  <si>
    <t>Mayotte</t>
  </si>
  <si>
    <t>Micronesia, Federated States of</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</si>
  <si>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</si>
  <si>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</si>
  <si>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</si>
  <si>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</si>
  <si>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</si>
  <si>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</si>
  <si>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</si>
  <si>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</si>
  <si>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</si>
  <si>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</si>
  <si>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</si>
  <si>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</si>
  <si>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</si>
  <si>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</si>
  <si>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</si>
  <si>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</si>
  <si>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</si>
  <si>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</si>
  <si>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 xml:space="preserve">Niue </t>
  </si>
  <si>
    <t>Norfolk Island</t>
  </si>
  <si>
    <t>Northern Mariana Islands</t>
  </si>
  <si>
    <t>Norway</t>
  </si>
  <si>
    <t>Oman</t>
  </si>
  <si>
    <t>Pakistan</t>
  </si>
  <si>
    <t>Palau</t>
  </si>
  <si>
    <t>Palestinian Territory</t>
  </si>
  <si>
    <t>Panama</t>
  </si>
  <si>
    <t>Papua New Guinea</t>
  </si>
  <si>
    <t>Paraguay</t>
  </si>
  <si>
    <t>Peru</t>
  </si>
  <si>
    <t>Pitcairn</t>
  </si>
  <si>
    <t>Poland</t>
  </si>
  <si>
    <t>Portugal</t>
  </si>
  <si>
    <t>Puerto Rico</t>
  </si>
  <si>
    <t>Qatar</t>
  </si>
  <si>
    <t>Réunion</t>
  </si>
  <si>
    <t>Romania</t>
  </si>
  <si>
    <t>Russian Federation</t>
  </si>
  <si>
    <t>Rwanda</t>
  </si>
  <si>
    <t>Saint-Barthélemy</t>
  </si>
  <si>
    <t>Saint Helena</t>
  </si>
  <si>
    <t>Saint Kitts and Nevis</t>
  </si>
  <si>
    <t>Saint Lucia</t>
  </si>
  <si>
    <t>Saint-Martin (French part)</t>
  </si>
  <si>
    <t xml:space="preserve">Saint Pierre and Miquelon </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</si>
  <si>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</si>
  <si>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</si>
  <si>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</si>
  <si>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</si>
  <si>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</si>
  <si>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</si>
  <si>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</si>
  <si>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</si>
  <si>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</si>
  <si>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</si>
  <si>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</si>
  <si>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</si>
  <si>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</si>
  <si>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</si>
  <si>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</si>
  <si>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</si>
  <si>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South Sudan</t>
  </si>
  <si>
    <t>Spain</t>
  </si>
  <si>
    <t>Sri Lanka</t>
  </si>
  <si>
    <t>Sudan</t>
  </si>
  <si>
    <t>Suriname</t>
  </si>
  <si>
    <t xml:space="preserve">Svalbard and Jan Mayen Islands </t>
  </si>
  <si>
    <t>Swaziland</t>
  </si>
  <si>
    <t>Sweden</t>
  </si>
  <si>
    <t>Switzerland</t>
  </si>
  <si>
    <t>Syrian Arab Republic (Syria)</t>
  </si>
  <si>
    <t>Taiwan, Republic of China</t>
  </si>
  <si>
    <t>Tajikistan</t>
  </si>
  <si>
    <t>Tanzania, United Republic of</t>
  </si>
  <si>
    <t>Thailand</t>
  </si>
  <si>
    <t>Timor-Leste</t>
  </si>
  <si>
    <t>Togo</t>
  </si>
  <si>
    <t xml:space="preserve">Tokelau </t>
  </si>
  <si>
    <t>Tonga</t>
  </si>
  <si>
    <t>Trinidad and Tobago</t>
  </si>
  <si>
    <t>Tunisia</t>
  </si>
  <si>
    <t>Turkey</t>
  </si>
  <si>
    <t>Turkmenistan</t>
  </si>
  <si>
    <t xml:space="preserve">Turks and Caicos Islands </t>
  </si>
  <si>
    <t>Tuvalu</t>
  </si>
  <si>
    <t>Uganda</t>
  </si>
  <si>
    <t>Ukraine</t>
  </si>
  <si>
    <t>United Arab Emirates</t>
  </si>
  <si>
    <t>United Kingdom</t>
  </si>
  <si>
    <t>United States of America</t>
  </si>
  <si>
    <t>US Minor Outlying Islands</t>
  </si>
  <si>
    <t>Uruguay</t>
  </si>
  <si>
    <t>Uzbekistan</t>
  </si>
  <si>
    <t>Vanuatu</t>
  </si>
  <si>
    <t>Venezuela (Bolivarian Republic)</t>
  </si>
  <si>
    <t>Viet Nam</t>
  </si>
  <si>
    <t>Virgin Islands, US</t>
  </si>
  <si>
    <t xml:space="preserve">Wallis and Futuna Islands </t>
  </si>
  <si>
    <t>Western Sahara</t>
  </si>
  <si>
    <t>Yemen</t>
  </si>
  <si>
    <t>Zambia</t>
  </si>
  <si>
    <t>Zimbabwe</t>
  </si>
  <si>
    <t>510201330</t>
  </si>
  <si>
    <t>510201331</t>
  </si>
  <si>
    <t>510201320</t>
  </si>
  <si>
    <t>510201321</t>
  </si>
  <si>
    <t>510201322</t>
  </si>
  <si>
    <t>510201323</t>
  </si>
  <si>
    <t>510201324</t>
  </si>
  <si>
    <t>510201325</t>
  </si>
  <si>
    <t>510201326</t>
  </si>
  <si>
    <t>510201327</t>
  </si>
  <si>
    <t>510201328</t>
  </si>
  <si>
    <t>510201329</t>
  </si>
  <si>
    <t>510201318</t>
  </si>
  <si>
    <t>510201319</t>
  </si>
  <si>
    <t>510201317</t>
  </si>
  <si>
    <t>51020135</t>
  </si>
  <si>
    <t>51020136</t>
  </si>
  <si>
    <t>51020138</t>
  </si>
  <si>
    <t>51020139</t>
  </si>
  <si>
    <t>51020131</t>
  </si>
  <si>
    <t>510201310</t>
  </si>
  <si>
    <t>510201311</t>
  </si>
  <si>
    <t>510201312</t>
  </si>
  <si>
    <t>510201313</t>
  </si>
  <si>
    <t>510201316</t>
  </si>
  <si>
    <t>51020132</t>
  </si>
  <si>
    <t>51020133</t>
  </si>
  <si>
    <t>510201334</t>
  </si>
  <si>
    <t>510201333</t>
  </si>
  <si>
    <t>510201332</t>
  </si>
  <si>
    <t>201305091</t>
  </si>
  <si>
    <t>201305092</t>
  </si>
  <si>
    <t>201305093</t>
  </si>
  <si>
    <t>ALFONSO LISTA</t>
  </si>
  <si>
    <t>Baukod</t>
  </si>
  <si>
    <t>BARIRA</t>
  </si>
  <si>
    <t>BULDON</t>
  </si>
  <si>
    <t>DATU BLAH T. SINSUAT</t>
  </si>
  <si>
    <t>DATU ODIN SINSUAT</t>
  </si>
  <si>
    <t>KABUNTALAN</t>
  </si>
  <si>
    <t>MATANOG</t>
  </si>
  <si>
    <t>NORTHERN KABUNTALAN</t>
  </si>
  <si>
    <t>PARANG</t>
  </si>
  <si>
    <t>SULTAN MASTURA</t>
  </si>
  <si>
    <t>UPI</t>
  </si>
  <si>
    <t>SULTAN SUMAGKA</t>
  </si>
  <si>
    <t>Agbangan</t>
  </si>
  <si>
    <t>Patnongan</t>
  </si>
  <si>
    <t>San Jose De Bauan</t>
  </si>
  <si>
    <t>Vicencio Sagun</t>
  </si>
  <si>
    <t>Margo Sa Tubig</t>
  </si>
  <si>
    <r>
      <t xml:space="preserve">Mandatory fields are highlighted in </t>
    </r>
    <r>
      <rPr>
        <b/>
        <sz val="10"/>
        <color theme="3"/>
        <rFont val="Arial"/>
        <family val="2"/>
      </rPr>
      <t>blue.</t>
    </r>
    <r>
      <rPr>
        <sz val="10"/>
        <color theme="1"/>
        <rFont val="Arial"/>
        <family val="2"/>
      </rPr>
      <t xml:space="preserve"> </t>
    </r>
  </si>
  <si>
    <r>
      <rPr>
        <b/>
        <sz val="10"/>
        <color theme="3"/>
        <rFont val="Arial"/>
        <family val="2"/>
      </rPr>
      <t>Completely fill</t>
    </r>
    <r>
      <rPr>
        <b/>
        <sz val="10"/>
        <color theme="1"/>
        <rFont val="Arial"/>
        <family val="2"/>
      </rPr>
      <t xml:space="preserve"> </t>
    </r>
    <r>
      <rPr>
        <sz val="10"/>
        <color theme="1"/>
        <rFont val="Arial"/>
        <family val="2"/>
      </rPr>
      <t>out the COMPANY INFORMATION</t>
    </r>
  </si>
  <si>
    <r>
      <rPr>
        <b/>
        <sz val="10"/>
        <color theme="3"/>
        <rFont val="Arial"/>
        <family val="2"/>
      </rPr>
      <t>Do not use special characters</t>
    </r>
    <r>
      <rPr>
        <sz val="10"/>
        <color theme="1"/>
        <rFont val="Arial"/>
        <family val="2"/>
      </rPr>
      <t xml:space="preserve"> such as ! , . @ # $ % ^ &amp; * ( ) _ - + = [ ] \ / &lt; &gt; ‘ ; : Ñ ñ</t>
    </r>
  </si>
  <si>
    <r>
      <rPr>
        <b/>
        <sz val="10"/>
        <color theme="3"/>
        <rFont val="Arial"/>
        <family val="2"/>
      </rPr>
      <t>Do not use</t>
    </r>
    <r>
      <rPr>
        <sz val="10"/>
        <color theme="1"/>
        <rFont val="Arial"/>
        <family val="2"/>
      </rPr>
      <t xml:space="preserve"> 1 TIN for 2 or more employees.</t>
    </r>
  </si>
  <si>
    <r>
      <rPr>
        <b/>
        <sz val="10"/>
        <color theme="3"/>
        <rFont val="Arial"/>
        <family val="2"/>
      </rPr>
      <t>Column AJ</t>
    </r>
    <r>
      <rPr>
        <sz val="10"/>
        <color theme="1"/>
        <rFont val="Arial"/>
        <family val="2"/>
      </rPr>
      <t xml:space="preserve">: “No. of Pads” refers to number of checkbook to be ordered for All Access/Checking Account. </t>
    </r>
    <r>
      <rPr>
        <b/>
        <sz val="10"/>
        <color theme="3"/>
        <rFont val="Arial"/>
        <family val="2"/>
      </rPr>
      <t>Otherwise, input zero (0).</t>
    </r>
  </si>
  <si>
    <r>
      <rPr>
        <b/>
        <sz val="10"/>
        <color theme="3"/>
        <rFont val="Arial"/>
        <family val="2"/>
      </rPr>
      <t>Do not decode the CRT file</t>
    </r>
    <r>
      <rPr>
        <sz val="10"/>
        <color theme="1"/>
        <rFont val="Arial"/>
        <family val="2"/>
      </rPr>
      <t>, reformatting CRT (removing the formula) will delay its uploading in your system.</t>
    </r>
  </si>
  <si>
    <r>
      <rPr>
        <b/>
        <sz val="10"/>
        <color theme="3"/>
        <rFont val="Arial"/>
        <family val="2"/>
      </rPr>
      <t>IMPORTANT REMINDERS:</t>
    </r>
    <r>
      <rPr>
        <sz val="10"/>
        <color theme="1"/>
        <rFont val="Arial"/>
        <family val="2"/>
      </rPr>
      <t xml:space="preserve"> Please be guided of the following in accomplishing this form </t>
    </r>
    <r>
      <rPr>
        <b/>
        <sz val="10"/>
        <color rgb="FFFF0000"/>
        <rFont val="Arial"/>
        <family val="2"/>
      </rPr>
      <t>TO AVOID DELAYS</t>
    </r>
    <r>
      <rPr>
        <sz val="10"/>
        <color theme="1"/>
        <rFont val="Arial"/>
        <family val="2"/>
      </rPr>
      <t xml:space="preserve"> in processing account opening of your employees.</t>
    </r>
  </si>
  <si>
    <t>Card Requisition Template</t>
  </si>
  <si>
    <t>Total Number of Employees</t>
  </si>
  <si>
    <r>
      <t xml:space="preserve">Encode employee’s information starting from </t>
    </r>
    <r>
      <rPr>
        <b/>
        <sz val="10"/>
        <color theme="3"/>
        <rFont val="Arial"/>
        <family val="2"/>
      </rPr>
      <t>row 10</t>
    </r>
    <r>
      <rPr>
        <sz val="10"/>
        <color theme="1"/>
        <rFont val="Arial"/>
        <family val="2"/>
      </rPr>
      <t>. Maximum of 500 rows per CRT file</t>
    </r>
  </si>
  <si>
    <r>
      <t xml:space="preserve">Once completed, </t>
    </r>
    <r>
      <rPr>
        <b/>
        <sz val="10"/>
        <color theme="3"/>
        <rFont val="Arial"/>
        <family val="2"/>
      </rPr>
      <t>send</t>
    </r>
    <r>
      <rPr>
        <sz val="10"/>
        <color theme="1"/>
        <rFont val="Arial"/>
        <family val="2"/>
      </rPr>
      <t xml:space="preserve"> the file to </t>
    </r>
    <r>
      <rPr>
        <b/>
        <sz val="10"/>
        <color theme="3"/>
        <rFont val="Arial"/>
        <family val="2"/>
      </rPr>
      <t>Security Bank Bulk Account Opening Unit</t>
    </r>
    <r>
      <rPr>
        <sz val="10"/>
        <color theme="1"/>
        <rFont val="Arial"/>
        <family val="2"/>
      </rPr>
      <t xml:space="preserve"> –</t>
    </r>
    <r>
      <rPr>
        <b/>
        <u/>
        <sz val="10"/>
        <color rgb="FFFF0000"/>
        <rFont val="Arial"/>
        <family val="2"/>
      </rPr>
      <t xml:space="preserve"> bbogcdcpayroll@securitybank.com.ph</t>
    </r>
    <r>
      <rPr>
        <sz val="10"/>
        <color theme="1"/>
        <rFont val="Arial"/>
        <family val="2"/>
      </rPr>
      <t xml:space="preserve"> and  </t>
    </r>
    <r>
      <rPr>
        <b/>
        <sz val="10"/>
        <color theme="3"/>
        <rFont val="Arial"/>
        <family val="2"/>
      </rPr>
      <t>Branch BCM</t>
    </r>
    <r>
      <rPr>
        <sz val="10"/>
        <color theme="1"/>
        <rFont val="Arial"/>
        <family val="2"/>
      </rPr>
      <t xml:space="preserve"> using your company’s authorized email address indicated in the signed Memorandum of Agreement (MoA).</t>
    </r>
  </si>
  <si>
    <t>For All Access, No. of Checkbook</t>
  </si>
  <si>
    <t>Mobile Number
(0xxxxxxxxxx)</t>
  </si>
  <si>
    <t/>
  </si>
  <si>
    <t>Employee TIN</t>
  </si>
  <si>
    <t xml:space="preserve">Permanent Address is defaulted to Present Address. </t>
  </si>
  <si>
    <t>Pick Up Option</t>
  </si>
  <si>
    <t>Post ID</t>
  </si>
  <si>
    <t>Branch Title/Name</t>
  </si>
  <si>
    <t>City</t>
  </si>
  <si>
    <t>Branch Address</t>
  </si>
  <si>
    <t>Circuit City-Makati</t>
  </si>
  <si>
    <t>Unit L2035, Level 2, Ayala Malls Circuit, Circuit Makati Hippodromo Street, Carmona, Makati City</t>
  </si>
  <si>
    <t>A. Roces Avenue</t>
  </si>
  <si>
    <t>83 Don A. Roces Avenue, Brgy. Laging Handa, Quezon City</t>
  </si>
  <si>
    <t>Robinsons Magnolia</t>
  </si>
  <si>
    <t>Ground Floor, Unit 107, 2047 Robinsons Magnolia, Aurora Boulevard corner DoÃ±a Hemady and N. Domingo Streets, New Manila, Quezon City</t>
  </si>
  <si>
    <t>Ayala Malls Manila Bay</t>
  </si>
  <si>
    <t xml:space="preserve">Space 2022, 2nd Floor, Ayala Malls Manila Bay, Macapagal Boulevard corner Aseana Avenue, Paranaque City </t>
  </si>
  <si>
    <t>Cebu IT Park</t>
  </si>
  <si>
    <t>Visayas</t>
  </si>
  <si>
    <t>Cebu</t>
  </si>
  <si>
    <t>G/F Shops 7 &amp; 8, SKYRISE 4B, Cebu I.T. Park Subdivision, Barangay Apas, Cebu City</t>
  </si>
  <si>
    <t>Katipunan Blue Ridge</t>
  </si>
  <si>
    <t>Upper Ground Floor, JSO BUILDING, # 210 Katipunan Avenue, Barangay Blueridge, Quezon City</t>
  </si>
  <si>
    <t>Iloilo Jaro</t>
  </si>
  <si>
    <t>Westwood Building, #422 E. Lopez Street, Brgy. Luna Jaro, 5000, Iloilo City</t>
  </si>
  <si>
    <t>Adriatico-P. Faura</t>
  </si>
  <si>
    <t>1325 M. Adriatico St., Malate, Manila</t>
  </si>
  <si>
    <t>Alabang-Acacia</t>
  </si>
  <si>
    <t>Ground Floor, Kingston Tower, Acacia Avenue, Madrigal Business Park, Alabang,Muntinlupa City</t>
  </si>
  <si>
    <t>Alabang-Insular</t>
  </si>
  <si>
    <t>GF, Tower II, Insular Life Corporate Center, Insular Life Drive, Filinvest Corporate City , Alabang 1781,Muntinlupa City</t>
  </si>
  <si>
    <t>North Luzon</t>
  </si>
  <si>
    <t>National Highway (Maharlika Highway), Poblacion, Alicia,Isabela</t>
  </si>
  <si>
    <t>Alimall</t>
  </si>
  <si>
    <t>Level 2 Alimall, P. Tuazon St., Cubao,Quezon City</t>
  </si>
  <si>
    <t>Angeles</t>
  </si>
  <si>
    <t>SBC Building, McArthur Highway, Balibago, AngelesCity</t>
  </si>
  <si>
    <t>Angeles-Sto. Rosario</t>
  </si>
  <si>
    <t>292 Sto. Rosario St., Angeles City</t>
  </si>
  <si>
    <t>Aseana City</t>
  </si>
  <si>
    <t>Aseana One Building, Bradco Avenue, Aseana City, ParaÃ±aque City</t>
  </si>
  <si>
    <t>Ayala Alabang</t>
  </si>
  <si>
    <t>El Molito Building, Madrigal Business Park, Madrigal Avenue, Ayala Alabang, Muntinlupa City</t>
  </si>
  <si>
    <t>Bacolod - North Drive</t>
  </si>
  <si>
    <t>SBC Building, BS Aquino Drive corner Hilado Extension,Bacolod City</t>
  </si>
  <si>
    <t>Bacolod-Lacson</t>
  </si>
  <si>
    <t>Ground Floor, Insular Life Building, Lacson corner Galo Street, BacolodCity</t>
  </si>
  <si>
    <t>Baguio</t>
  </si>
  <si>
    <t>SBC Building, Abanao Streetcorner Shagem Street, Baguio City</t>
  </si>
  <si>
    <t>Balanga</t>
  </si>
  <si>
    <t>Capitol Drive near corner Sampaguita St., San Jose Balanga City, Bataan 2100</t>
  </si>
  <si>
    <t>Baliwag</t>
  </si>
  <si>
    <t>Dâ€™Eminent Place, DoÃ±a Remedios Trinidad Highway Pagala, Baliwag, Bulacan</t>
  </si>
  <si>
    <t>Balut</t>
  </si>
  <si>
    <t>#49 Honorio Lopez Blvd. Corner Rosario Nicasio St., Balut, Tondo,Manila</t>
  </si>
  <si>
    <t>Banawe-Kitanlad</t>
  </si>
  <si>
    <t>Nos. 34-36 Banawe corner Kitanlad Streets, Quezon City</t>
  </si>
  <si>
    <t>Banawe-Malaya</t>
  </si>
  <si>
    <t>G/F GLC Building, Banawe Ave corner. Malaya St., Quezon City</t>
  </si>
  <si>
    <t>Batangas</t>
  </si>
  <si>
    <t>South Luzon</t>
  </si>
  <si>
    <t>Rizal Avenue, Batangas City</t>
  </si>
  <si>
    <t>Batino-Calamba</t>
  </si>
  <si>
    <t>Ground Floor CitiGold Bldg. Calamba Premier, Industrial Park Complex, Batino,Calamba, Laguna</t>
  </si>
  <si>
    <t>Benavidez</t>
  </si>
  <si>
    <t>1264-1266 Benavidez St., Sta Cruz, Manila</t>
  </si>
  <si>
    <t>BF ParaÃ±aque</t>
  </si>
  <si>
    <t>President's Avenue, BF Homes,ParaÃ±aque City</t>
  </si>
  <si>
    <t>Bicutan</t>
  </si>
  <si>
    <t>#39 DoÃ±a Soledad Ave., Better Living,ParaÃ±aque City</t>
  </si>
  <si>
    <t>BiÃ±an</t>
  </si>
  <si>
    <t>National Highway, Barrio San Vicente, BiÃ±an,Laguna</t>
  </si>
  <si>
    <t>#465-469 Ewan Bldg., Quintin Paredes St., Binondo, Manila</t>
  </si>
  <si>
    <t>Butuan</t>
  </si>
  <si>
    <t>Mindanao</t>
  </si>
  <si>
    <t>J.C Aquino Ave., Butuan City, Agusan del Norte</t>
  </si>
  <si>
    <t>Blumentritt</t>
  </si>
  <si>
    <t>Chinese Gen. Hospital Comp., Blumentritt cornerAurora Blvd., Sta. Cruz, Manila</t>
  </si>
  <si>
    <t>Buendia-Dian</t>
  </si>
  <si>
    <t>Omron Building, # 40 Buendia Ave., Brgy. San Isidro, Makati City</t>
  </si>
  <si>
    <t>Cabanatuan</t>
  </si>
  <si>
    <t>Dr. D Building, Del Pilar Street,Cabanatuan City, Nueva Ecija</t>
  </si>
  <si>
    <t>Cabanatuan-Maharlika</t>
  </si>
  <si>
    <t>Kilometer 112, Maharlika Highway, Cabanatuan City, Nueva Ecija</t>
  </si>
  <si>
    <t>Calapan</t>
  </si>
  <si>
    <t>GF H&amp;M Center Bldg. J.P. Rizal St., Brgy. Camilmil,Calapan City, Oriental Mindoro</t>
  </si>
  <si>
    <t>Capitol Hills</t>
  </si>
  <si>
    <t>Fairway Residences Condo., Capitol Hills Drive corner Alpha Road, Capitol Hills Q.C.</t>
  </si>
  <si>
    <t>C. Palanca - Quiapo</t>
  </si>
  <si>
    <t>302-304 C.Palanca (Echague) cornerP. Gomez Street, Quiapo, Manila</t>
  </si>
  <si>
    <t>Ground Floor, LCU Building, Maharlika Hi-way, CauayanCity, Isabela</t>
  </si>
  <si>
    <t>G.H. Del Pilar cor Marcos Sts., Catarman,Northern Samar</t>
  </si>
  <si>
    <t>Cebu-A.S. Fortuna</t>
  </si>
  <si>
    <t>Mandaue</t>
  </si>
  <si>
    <t>N.S. Building, AS Fortuna St., Banilad, Mandaue City, Cebu</t>
  </si>
  <si>
    <t>Cebu - Business Park</t>
  </si>
  <si>
    <t>Unit 1,2 &amp; 3, Philam Life Center Cebu, Cardinal Rosales Avenue corner Samar Loop, Cebu Business Park,Cebu City</t>
  </si>
  <si>
    <t>Cebu - Juan Luna</t>
  </si>
  <si>
    <t>Plaridel Street corner OsmeÃ±a Blvd., Cebu City</t>
  </si>
  <si>
    <t>Cebu-OsmeÃ±a</t>
  </si>
  <si>
    <t>OsmeÃ±a Boulevard, Cebu City</t>
  </si>
  <si>
    <t>Chino Roces Avenue-Don Bosco</t>
  </si>
  <si>
    <t>2224 Chino Roces Ave. corner DonBosco St., Makati City</t>
  </si>
  <si>
    <t>Clark-Angeles</t>
  </si>
  <si>
    <t>Unit 03 â€“ Ground Floor, Clark Center 10 Clark Center, Jose Abad Santos Avenue, Clark Freeport Zone, Angeles City</t>
  </si>
  <si>
    <t>Commonwealth</t>
  </si>
  <si>
    <t>Lot 10 Block 9 Commonwealth Avenue, Quezon City</t>
  </si>
  <si>
    <t>Congressional</t>
  </si>
  <si>
    <t>Congressional Avenue corner EDSA, Quezon City</t>
  </si>
  <si>
    <t>Congressional Tower</t>
  </si>
  <si>
    <t>Congressional Town Center, No. 23 Congressional Avenue, Brgy. Bahay Toro, Quezon City</t>
  </si>
  <si>
    <t>Connecticut-Greenhills</t>
  </si>
  <si>
    <t>San Juan City</t>
  </si>
  <si>
    <t>No. 47Connecticut Street, Northeast Greenhills, SanJuan City</t>
  </si>
  <si>
    <t>Cubao</t>
  </si>
  <si>
    <t>UCKG Bldg. Araneta CenterCubao, Quezon City</t>
  </si>
  <si>
    <t>Dagupan</t>
  </si>
  <si>
    <t>MH Del Pilar, Dagupan City</t>
  </si>
  <si>
    <t>DasmariÃ±as</t>
  </si>
  <si>
    <t>Gen. Emilio Aguinaldo Highway., DasmariÃ±as,Cavite</t>
  </si>
  <si>
    <t>Davao-Lanang</t>
  </si>
  <si>
    <t>Davao</t>
  </si>
  <si>
    <t>J.P. Laurel Highway, West Insular Village, Phase 3, Lanang,Davao City</t>
  </si>
  <si>
    <t>Davao - Magsaysay</t>
  </si>
  <si>
    <t>#358 R.Magsaysay Avenue, DavaoCity</t>
  </si>
  <si>
    <t>Davao-Monteverde</t>
  </si>
  <si>
    <t>Monteverde corner BrunoGempesaw Sts., Davao City</t>
  </si>
  <si>
    <t>Davao - Panabo</t>
  </si>
  <si>
    <t>Panabo</t>
  </si>
  <si>
    <t>Quezon St., New Pandan, PanaboCity, Davao Del Norte</t>
  </si>
  <si>
    <t>Davao - Rizal</t>
  </si>
  <si>
    <t>GF, Philam Life Building, Rizal Street, Davao City</t>
  </si>
  <si>
    <t>Davao-Toril</t>
  </si>
  <si>
    <t>Saavedra St., Toril, Davao City</t>
  </si>
  <si>
    <t>Del Monte</t>
  </si>
  <si>
    <t>G/F SBC Bldg., Lot 19-B Blk 344 Del Monte Avenue, Quezon City</t>
  </si>
  <si>
    <t>Keyland Valero</t>
  </si>
  <si>
    <t>Ground Floor, Keyland Valero Building, 114 Valero Street, Salcedo Village, Makati City</t>
  </si>
  <si>
    <t>Dela Rosa</t>
  </si>
  <si>
    <t>G/F King's Court II Bldg., #2129Pasong Tamocorner Dela Rosa Street, Makati City</t>
  </si>
  <si>
    <t>Digos</t>
  </si>
  <si>
    <t>Cor Vicente Sotto St., NationalHighway, Zone 1, Digos City</t>
  </si>
  <si>
    <t>Diliman - Matalino</t>
  </si>
  <si>
    <t>GF, PM Apartments, No. 24 Matalino Street, Brgy. Central, Diliman, QuezonCity</t>
  </si>
  <si>
    <t>Dipolog</t>
  </si>
  <si>
    <t>71 Quezon Avenue, Dipolog City</t>
  </si>
  <si>
    <t>Divisoria I</t>
  </si>
  <si>
    <t>Pasilio A Ledesma Bldg., #853 TaboraSt., Binondo, Manila</t>
  </si>
  <si>
    <t>Don Antonio Heights</t>
  </si>
  <si>
    <t>Unit 2, Lot 4 Block 6, Holy Spirit Drive, Brgy. Holy Spirit,Quezon City</t>
  </si>
  <si>
    <t>Portal West Bldg., Silliman Ave. corner HibbardAve., Dumaguete City</t>
  </si>
  <si>
    <t>Eastwood</t>
  </si>
  <si>
    <t>Unit LG3-5 to Unit LG3-6, Ground Floor Le Grand 3, E-Commerce Avenue, Eastwood,Quezon City</t>
  </si>
  <si>
    <t>E. Rodriguez</t>
  </si>
  <si>
    <t>Unit #6, Ground Floor, Athens Tower, The Capital Towers, E. Rodriguez Sr. Avenue, Quezon City</t>
  </si>
  <si>
    <t>E. Rodriguez-SLMC</t>
  </si>
  <si>
    <t>Units 104 to 107 Medical Arts Building (MAB), St. Luke's Medical Center, E. Rodriguez Sr. Avenue, Quezon City</t>
  </si>
  <si>
    <t>Mandaluyong-Greenfield</t>
  </si>
  <si>
    <t>Units 7 and 8 Level1, Soho Central, Shaw Boulevard, Greenfield District, Mandaluyong City</t>
  </si>
  <si>
    <t>EDSA - Kalookan</t>
  </si>
  <si>
    <t>No. 512 EDSA near corner Urbano Plata St., Kalookan City</t>
  </si>
  <si>
    <t>Elcano</t>
  </si>
  <si>
    <t>Elcano corner San Nicolas St., Binondo, Manila</t>
  </si>
  <si>
    <t>Emerald</t>
  </si>
  <si>
    <t>G/F, The Taipan's Place, Emerald Avenue, Ortigas Center, Pasig City</t>
  </si>
  <si>
    <t>UN Ave., corner Bocobo and Churruca Sts., Ermita, Manila</t>
  </si>
  <si>
    <t>Evangelista-Quiapo</t>
  </si>
  <si>
    <t>450 Evangelista corner P. Paterno Street, Quiapo Manila</t>
  </si>
  <si>
    <t>Fairview-Commonwealth</t>
  </si>
  <si>
    <t>Blk 2 Lot 21 Commonwealth Avenue, Fairview,Quezon City</t>
  </si>
  <si>
    <t>Fort Bonifacio - Infinity</t>
  </si>
  <si>
    <t>G/F The Infinity Tower, 26th Street, Fort Bonifacio Global City,Taguig</t>
  </si>
  <si>
    <t>Fort Bonifacio - Net Cube</t>
  </si>
  <si>
    <t>G/F Net Cube Bldg., 3rd Ave. cor. 30th St, E- Square Zone, Fort Bonifacio GlobalCity, Taguig City</t>
  </si>
  <si>
    <t>Fort Bonifacio-SLMC</t>
  </si>
  <si>
    <t>Ground Floor, Medical Arts Building, St. Luke's Medical Center, Fort Bonifacio Global City,Taguig</t>
  </si>
  <si>
    <t>Fort Bonifacio - Nac Tower</t>
  </si>
  <si>
    <t>Unit 02, G/F NAC Tower Building, 32nd Street, Bonifacio GlobalCity, Taguig</t>
  </si>
  <si>
    <t>G. Araneta</t>
  </si>
  <si>
    <t>No. 128 G. Araneta Ave. Brgy. DoÃ±a Imelda, Quezon City</t>
  </si>
  <si>
    <t>General Santos</t>
  </si>
  <si>
    <t>Lot 1341 Ireneo Santiago Blvd., General SantosCity</t>
  </si>
  <si>
    <t>Greenhills West</t>
  </si>
  <si>
    <t>G/F Henrys Bldg., No. 80 Ortigas Ave., Greenhills,San Juan</t>
  </si>
  <si>
    <t>Guadalupe</t>
  </si>
  <si>
    <t>#2185 Magsaysay Ave., Guadalupe, Makati City</t>
  </si>
  <si>
    <t>Main Office Branch (MOB)</t>
  </si>
  <si>
    <t>6776 Ayala Avenue, Makati City</t>
  </si>
  <si>
    <t>Herrera</t>
  </si>
  <si>
    <t>G/F Exchange Corner Bldg, No. 107 V.A. Rufino corner Bolanos &amp; Esteban Streets, Legaspi Village,Makati City</t>
  </si>
  <si>
    <t>HV Dela Costa</t>
  </si>
  <si>
    <t>G/F Alpha Salcedo Condominium, 124 HV Dela Costa St., Salcedo Vilage, Brgy. Bel-Air, Makati City</t>
  </si>
  <si>
    <t>Iligan</t>
  </si>
  <si>
    <t>Quezon Avenue corner Obach St., Poblacion, Iligan City</t>
  </si>
  <si>
    <t>Iloilo-Ledesma</t>
  </si>
  <si>
    <t>Charly Resources Bldg., Ledesma corner QuezonSts., Iloilo City</t>
  </si>
  <si>
    <t>Iloilo-Iznart</t>
  </si>
  <si>
    <t>John A. Tan Bldg., Iznart St., Iloilo City</t>
  </si>
  <si>
    <t>G/F LGC Commercial Building, Palico 2, Aguinaldo Highway, Imus, Cavite</t>
  </si>
  <si>
    <t>Kalookan</t>
  </si>
  <si>
    <t>#266 Rizal Avenue Extension, Between 5th &amp; 6th Ave., Grace Park,Kalookan City</t>
  </si>
  <si>
    <t>Karuhatan</t>
  </si>
  <si>
    <t>Ground Floor, PRDC Building 257 Mac Arthur Highway, Karuhatan,Valenzuela City</t>
  </si>
  <si>
    <t>G/F, Xanland Condominium Bldg., KatipunanAvenue, Quezon City</t>
  </si>
  <si>
    <t>Lagro</t>
  </si>
  <si>
    <t>Km. 21 Quirino Highway, Lagro,Quezon City</t>
  </si>
  <si>
    <t>Lapu Lapu</t>
  </si>
  <si>
    <t>Lapu-Lapu</t>
  </si>
  <si>
    <t>M.L. Quezon National Highway corner Patalinhug Avenue, Pajo, Brgy. Sangi, Lapu-lapu City, Cebu</t>
  </si>
  <si>
    <t>Laoag</t>
  </si>
  <si>
    <t>Ground Floor, LC Square, J.P. Rizal Street cor.Balintawak, Laoag City</t>
  </si>
  <si>
    <t>Brgy. Pico, Km. 5 National Highway, La Trinidad,Benguet</t>
  </si>
  <si>
    <t>La Union</t>
  </si>
  <si>
    <t>Ground Floor, Kenny Plaza, Quezon Avenue, San FernandoCity, La Union</t>
  </si>
  <si>
    <t>Starmall - Las PiÃ±as</t>
  </si>
  <si>
    <t>Las PiÃ±as</t>
  </si>
  <si>
    <t>G/F Starmall Complex, C.V Starr Ave. Philamlife Village Pamplona II, Las Pinas City</t>
  </si>
  <si>
    <t>Legazpi</t>
  </si>
  <si>
    <t>Lot 34-36 Block 7, Landco Business Park, Bitano,Legazpi City</t>
  </si>
  <si>
    <t>Lipa</t>
  </si>
  <si>
    <t>CM RectoAvenue, Lipa City, Batangas</t>
  </si>
  <si>
    <t>Lucena</t>
  </si>
  <si>
    <t>DoÃ±a Cristina Bldg., corner Tagarao &amp; Merchan Sts.,Lucena City</t>
  </si>
  <si>
    <t>Nos. 1025-1027Masangkay St.near Soler St., Binondo, Manila</t>
  </si>
  <si>
    <t>Makati Avenue - Constellation</t>
  </si>
  <si>
    <t>Makati Avenue corner Constellation St.,Brgy. Bel Air, Makati City</t>
  </si>
  <si>
    <t>#2 Manapat St. corner Rizal Avenue Ext., ''''''''''''''''''''''''''''''''''''''''''''''''''''''Malabon City</t>
  </si>
  <si>
    <t>Malabon - Tugatog</t>
  </si>
  <si>
    <t>137 M.H Del Pilar St., Brgy. Tugatog, Malabon City</t>
  </si>
  <si>
    <t>M. Adriatico corner San Andres St., Malate, Manila</t>
  </si>
  <si>
    <t>Malinta-Paso De Blas</t>
  </si>
  <si>
    <t>#271 Paso de Blas, Valenzuela City</t>
  </si>
  <si>
    <t>Malolos</t>
  </si>
  <si>
    <t>Feliza Jazz Bldg., Mac Arthur Highway, Sumapang Matanda, Malolos City, Bulacan</t>
  </si>
  <si>
    <t>GF, Shaw Center Mall, No. 360 Shaw Boulevard, Barangay Addition Hills, Mandaluyong City</t>
  </si>
  <si>
    <t>Mandaluyong-EDSA</t>
  </si>
  <si>
    <t>167 Epifanio Delos Santos Avenue, Mandaluyong City</t>
  </si>
  <si>
    <t>Mandaluyong-Libertad</t>
  </si>
  <si>
    <t>D.M. Guevarra St. cor. Calbayog St., Mandaluyong City</t>
  </si>
  <si>
    <t>Mandaluyong-Pioneer</t>
  </si>
  <si>
    <t>G/F Madison Square Plaza, Pioneer corner Sheridan Sts., Mandaluyong City</t>
  </si>
  <si>
    <t>Tipolo Square, Mandaue Highway, Tipolo Mandaue City,Cebu</t>
  </si>
  <si>
    <t>Mandaue-North Road</t>
  </si>
  <si>
    <t>31 J.P Rizal St. Insular Square, Brgy. Tabok,Mandaue City</t>
  </si>
  <si>
    <t>Bayan-Bayanan Avenue, Concepcion, Marikina</t>
  </si>
  <si>
    <t>Marikina-Gil Fernando Avenue</t>
  </si>
  <si>
    <t>Block 6 Lot 10 Almond Street corner Gil Fernando Avenue,Brgy. San Roque, Marikina City</t>
  </si>
  <si>
    <t>Market! Market!</t>
  </si>
  <si>
    <t>157-AG/F, Market! Market! Mall, Bonifacio Global City, Taguig</t>
  </si>
  <si>
    <t>Maypajo</t>
  </si>
  <si>
    <t>APN Bldg., #172 A.Mabini St.,Maypajo, Caloocan City</t>
  </si>
  <si>
    <t>Medical City</t>
  </si>
  <si>
    <t>Ground Floor Medical Arts Tower Inc., The New Medical City Hospital along Ortigas Ave., Meralco Compound, Pasig City, Ortigas Ave., Pasig City</t>
  </si>
  <si>
    <t>Medical Plaza</t>
  </si>
  <si>
    <t>G-103 Medical Plaza Bldg., Dela Rosa corner Amorsolo St., Makati City</t>
  </si>
  <si>
    <t>Mendiola</t>
  </si>
  <si>
    <t>La Consolacion College Manila, No. 8 MendiolaStreet, San Miguel, Manila</t>
  </si>
  <si>
    <t>Meralco Avenue</t>
  </si>
  <si>
    <t>G/F Suntree Tower, No. 13 Meralco Avenue, Ortigas Center, Pasig City</t>
  </si>
  <si>
    <t>Meycauayan</t>
  </si>
  <si>
    <t>Meycauayan College Building, Calvario, Meycauayan, Bulacan</t>
  </si>
  <si>
    <t>Mindanao Avenue</t>
  </si>
  <si>
    <t>Ground Floor, Metro North Medical Center and Hospital, Mindanao Avenue near corner Congressional Avenue, Quezon City</t>
  </si>
  <si>
    <t>Molino</t>
  </si>
  <si>
    <t>Ground Floor, E.V.Y Building Molino Blvd. Molino, Bacoor Cavite</t>
  </si>
  <si>
    <t>Naga Diversion Road</t>
  </si>
  <si>
    <t>M. Roxas Avenue (Diversion road), Naga City, Camarines Sur</t>
  </si>
  <si>
    <t>NAIA</t>
  </si>
  <si>
    <t>2/F Arrival Lobby, NAIA Complex, Pasay City&lt;br /&gt;Interbranch OTC transactions is up to 6pm only</t>
  </si>
  <si>
    <t>Nieva</t>
  </si>
  <si>
    <t>G1 &amp; G2 Asian Mansion 2, Dela Rosa corner Nieva St., Legaspi Village, Makati City</t>
  </si>
  <si>
    <t>Ninoy Aquino Avenue</t>
  </si>
  <si>
    <t>G/F PAIR-PAGSCentre, NAIA Complex, NinoyAquino Avenue, ParaÃ±aque City</t>
  </si>
  <si>
    <t>Olongapo</t>
  </si>
  <si>
    <t>Unit No. 2, G/F, RM Centrepoint Bldg., Rizal Avenue cor. Magsaysay Drive, East Tapinac, Olongapo City</t>
  </si>
  <si>
    <t>Ongpin</t>
  </si>
  <si>
    <t>G/F Strata Gold, 738 Ongpin St., Binondo, Manila</t>
  </si>
  <si>
    <t>Ormoc</t>
  </si>
  <si>
    <t>G/F Niko's Ark Bldg. Real Street,Poblacion, Ormoc City, Leyte</t>
  </si>
  <si>
    <t>Ortigas-Greenhills</t>
  </si>
  <si>
    <t>SBC Bldg., #228 Ortigas Avenue, Greenhills, San Juan</t>
  </si>
  <si>
    <t>P. Guevarra-Wilson</t>
  </si>
  <si>
    <t>#5 P. Guevarra St. corner Averilla St., San Juan</t>
  </si>
  <si>
    <t>#2339 Palumpong St., Pandacan, Manila</t>
  </si>
  <si>
    <t>Pasay Libertad</t>
  </si>
  <si>
    <t>Libertad corner Colayco Sts., Pasay City</t>
  </si>
  <si>
    <t>Pasay-Taft</t>
  </si>
  <si>
    <t>No. 1924 Taft Avenue corner Bernabe Sts.,Pasay City</t>
  </si>
  <si>
    <t>Paseo de Roxas</t>
  </si>
  <si>
    <t>Corporate Business Center, #151 Paseo de Roxas corner Arnaiz, Makati City</t>
  </si>
  <si>
    <t>Pasig Boulevard</t>
  </si>
  <si>
    <t>Lot #21 Pasig Boulevard cor. Rosemarie Lane, Kapitolyo, PasigCity</t>
  </si>
  <si>
    <t>Pasig C. Raymundo</t>
  </si>
  <si>
    <t>The Quorum Center, C. Raymundo Ave., Caniogan, Pasig City</t>
  </si>
  <si>
    <t>Pasig Santolan</t>
  </si>
  <si>
    <t>G/F Unit 101 - A AD Center Square, Amang Rodriguez corner Evangelista St., Santolan, Pasig City</t>
  </si>
  <si>
    <t>Pasig-Shaw Boulevard</t>
  </si>
  <si>
    <t>Freemont Arcade No. 11 Shaw Boulevard, Brgy. San Antonio, Pasig City</t>
  </si>
  <si>
    <t>Pasong Tamo</t>
  </si>
  <si>
    <t>G/F Narra Bldg., Pasong Tamo Extension, Makati City</t>
  </si>
  <si>
    <t>Puerto Princesa</t>
  </si>
  <si>
    <t>Rizal Avenue,Puerto Princesa City, Palawan</t>
  </si>
  <si>
    <t>Quezon Ave.-Capitol Medical</t>
  </si>
  <si>
    <t>Ground Floor, Capitol Medical Center, Quezon Ave. cor. Sct. Magbanua, Quezon City</t>
  </si>
  <si>
    <t>Quezon Avenue-South Triangle</t>
  </si>
  <si>
    <t>Unit B and C JR Building, 1520 Quezon Avenue, South Triangle, Quezon City</t>
  </si>
  <si>
    <t>Quirino Highway</t>
  </si>
  <si>
    <t>#360 Quirino Highway, Sangandaan, Novaliches,Quezon City</t>
  </si>
  <si>
    <t>Reina Regente</t>
  </si>
  <si>
    <t>#1040 ReinaRegente, Binondo, Manila</t>
  </si>
  <si>
    <t>Reposo-J.P. Rizal</t>
  </si>
  <si>
    <t>G/F, Kalimera Building, Nicanor Garcia Street near corner J.P. Rizal Avenue, MakatiCity</t>
  </si>
  <si>
    <t>Roman Square</t>
  </si>
  <si>
    <t>Roman Square Bldg., #979-981 Soler corner Roman St., Binondo, Manila</t>
  </si>
  <si>
    <t>Roosevelt</t>
  </si>
  <si>
    <t>182-A Roosevelt Ave., San Francisco Del Monte, Quezon City</t>
  </si>
  <si>
    <t>Cavite</t>
  </si>
  <si>
    <t>G/F SBC Bldg., Gen. Trias Ave.,Tejero, Rosario, Cavite</t>
  </si>
  <si>
    <t>Roxas Boulevard</t>
  </si>
  <si>
    <t>Unit 103 VIP Building, Roxas Blvd cor. Nuestra SeÃ±ora de Guia Street, Ermita,Manila</t>
  </si>
  <si>
    <t>Lawaan Highway corner Sacred Heart of Jesus Street, Pueblo de Panay, Lawaan,Roxas City</t>
  </si>
  <si>
    <t>LPL Plaza Bldg., #124 L.P. Leviste St., Salcedo Village, Makati</t>
  </si>
  <si>
    <t>San Miguel Avenue</t>
  </si>
  <si>
    <t>#101 Medico Bldg., San Miguel corner Lourdes St., Pasig City</t>
  </si>
  <si>
    <t>Rizal Avenue corner P. Zamora Sts, San Pablo,Laguna</t>
  </si>
  <si>
    <t>Mabini St., Poblacion, SanPedro, Laguna</t>
  </si>
  <si>
    <t>G/F Flora Sy Bldg., Maharlika Highway, Victory Norte, Santiago City, Isabela</t>
  </si>
  <si>
    <t>Soler</t>
  </si>
  <si>
    <t>Le Mar Ben II Bldg., along San Bernardo St., Sta.Cruz, Manila</t>
  </si>
  <si>
    <t>Sta. Elena</t>
  </si>
  <si>
    <t>168 Shopping Mall, Sta. Elena St., Binondo, Manila</t>
  </si>
  <si>
    <t>Sta. Maria-Bulacan</t>
  </si>
  <si>
    <t>F. Halili Ave., Brgy. Bagbaguin, Sta. Maria, Bulacan</t>
  </si>
  <si>
    <t>Sta. Rosa</t>
  </si>
  <si>
    <t>Bo. Pulong, Sta. Cruz, Sta. Rosa,Laguna</t>
  </si>
  <si>
    <t>St. Ignatius-Katipunan</t>
  </si>
  <si>
    <t>No. 119 Katipunan Avenue, Quezon City</t>
  </si>
  <si>
    <t>GF, Formosa Tower, Subic Commercial &amp; Light Industrial Park, Manila Avenue, Subic Bay Freeport Zone,Zambales</t>
  </si>
  <si>
    <t>Sucat</t>
  </si>
  <si>
    <t>SBC Building, Dr. A. Santos Avenue corner St. Peter Street, Sucat, ParaÃ±aque City</t>
  </si>
  <si>
    <t>Sumulong</t>
  </si>
  <si>
    <t>Antipolo</t>
  </si>
  <si>
    <t>G/F Silicon Bldg.,#167 Sumulong Hway, Mayamot, Antipolo, Rizal</t>
  </si>
  <si>
    <t>Tacloban Rizal</t>
  </si>
  <si>
    <t>Tacloban</t>
  </si>
  <si>
    <t>Ground Floor Roqson Building, corner P. Burgos St. and Rizal Avenue, TaclobanCity</t>
  </si>
  <si>
    <t>Taft - Vito Cruz</t>
  </si>
  <si>
    <t>Unit 3, G/F, 2 Torre Lorenzo Condominium Building, 2444 Taft Avenue, Malate,Manila</t>
  </si>
  <si>
    <t>Taft-Nakpil</t>
  </si>
  <si>
    <t>SM Lazo Clinics, Taft Avenue corner Nakpil Street, Malate,Manila</t>
  </si>
  <si>
    <t>Tagaytay</t>
  </si>
  <si>
    <t>SBC Bldg., Aguinaldo Hway, Mendez Crossing, Tagaytay City</t>
  </si>
  <si>
    <t>Tagbilaran</t>
  </si>
  <si>
    <t>BMN Bldg. Carlos P. Garcia Avenue,Tagbilaran City, Bohol</t>
  </si>
  <si>
    <t>Tagum</t>
  </si>
  <si>
    <t>GF, Uy Ching Siong Commercial Building Commercial Bldg., Pioneer Ave. corner Quezon Street, Tagum City</t>
  </si>
  <si>
    <t>Sta. Rosa-Greenfield</t>
  </si>
  <si>
    <t>G/F, Unit 33 and 34, Laguna Central Mall, Greenfield City, Don Jose, StaRosa City, Laguna</t>
  </si>
  <si>
    <t>Tarlac</t>
  </si>
  <si>
    <t>GF, Intellect Bldg. McArthur Highway, Brgy.San Sebastian, Tarlac City</t>
  </si>
  <si>
    <t>Taytay-Ortigas Ext.</t>
  </si>
  <si>
    <t>Km. 23 Ortigas Avenue Extension, Taytay, Rizal</t>
  </si>
  <si>
    <t>Tektite Towers</t>
  </si>
  <si>
    <t>G/F East Tektite Towers, Exchange Road, Ortigas Center, Pasig City</t>
  </si>
  <si>
    <t>Tomas Morato</t>
  </si>
  <si>
    <t>G/F Maine Building, Tomas Morato Avenue, Quezon City</t>
  </si>
  <si>
    <t>Tuguegarao</t>
  </si>
  <si>
    <t>A. Bonifacio corner Washington Sts., Centro, Tuguegarao,Cagayan</t>
  </si>
  <si>
    <t>Urdaneta</t>
  </si>
  <si>
    <t>Ground Floor, S &amp; P North Building, National Highway, Brgy.Nancayasan,Urdaneta City, Pangasinan</t>
  </si>
  <si>
    <t>UST</t>
  </si>
  <si>
    <t>Ground Floor Quadricentennial Pavillion, USTCompound, EspaÃ±a, Manila</t>
  </si>
  <si>
    <t>Km. 14 McArthurHighway, Malinta, Valenzuela City</t>
  </si>
  <si>
    <t>Valle Verde</t>
  </si>
  <si>
    <t>E. Rodriguez Jr. Ave. corner Borres St., Brgy. Bagong Ilog, Pasig City</t>
  </si>
  <si>
    <t>Visayas Avenue-Project 6</t>
  </si>
  <si>
    <t>No. 53 Visayas Avenue, Brgy. Vasra, Project 6, Quezon City</t>
  </si>
  <si>
    <t>Wack Wack</t>
  </si>
  <si>
    <t>G/F Lee Gardens Condominium corner Shaw Boulevard and Lee Street, Wack Wack, Mandaluyong City</t>
  </si>
  <si>
    <t>West Avenue</t>
  </si>
  <si>
    <t>4 Bulletin St. cor. West Avenue, Quezon City</t>
  </si>
  <si>
    <t>Zamboanga</t>
  </si>
  <si>
    <t>Veterans Avenue, Zamboanga City</t>
  </si>
  <si>
    <t>Zamboanga-Canelar</t>
  </si>
  <si>
    <t>Mayor Jaldon St. Barangay Canelar,Zamboanga City</t>
  </si>
  <si>
    <t>Bel-Air</t>
  </si>
  <si>
    <t>No. 40 Jupiter corner Paseo de Roxas Street, Bel- Air, Makati City</t>
  </si>
  <si>
    <t>Pasig Mabini</t>
  </si>
  <si>
    <t>Mabini corner Dr. Pilapil Street, Kapasigan, Pasig City</t>
  </si>
  <si>
    <t>Annapolis-Greenhills</t>
  </si>
  <si>
    <t>G/F DoÃ±a Sevilla Building, McArthur Highway, Brgy.Dolores, San Fernando City,Pampanga</t>
  </si>
  <si>
    <t>The RAD on Panganiban Drive, Panganiban Drive corner Blumentritt Street, Brgy. Tinago, Naga City, Camarines Sur</t>
  </si>
  <si>
    <t>Gil Puyat</t>
  </si>
  <si>
    <t>Unit 101 A, GF,Oppen Building, No. 349 Sen Gil J. Puyat Avenue,Makati City</t>
  </si>
  <si>
    <t>Acropolis</t>
  </si>
  <si>
    <t>E. Rod Jr Avenue (C-5), Libis, Q.C.</t>
  </si>
  <si>
    <t>Surigao</t>
  </si>
  <si>
    <t>San Nicolas cor.,Diez Streets, Surigao City</t>
  </si>
  <si>
    <t>Davao-Bajada</t>
  </si>
  <si>
    <t>BI Zone - Phase 2, J. Laurel Avenue, Bajada, Davao City</t>
  </si>
  <si>
    <t>Vigan</t>
  </si>
  <si>
    <t>GF Luisa Building, Quezon Avenue corner Salcedo Street, Vigan City,Ilocos Sur</t>
  </si>
  <si>
    <t>Nuvo City Aspire</t>
  </si>
  <si>
    <t>GF, Aspire Tower at Nuvo City, 150 E. Rodriguez Jr. Ave., corner Calle Industria, Bagumbayan,Quezon City</t>
  </si>
  <si>
    <t>318 North Bay Blvd South, Navotas City</t>
  </si>
  <si>
    <t>ADB Avenue</t>
  </si>
  <si>
    <t>G/F, AIC Empire Tower, ADB Avenue corner Sapphire Road, Ortigas Center, Pasig City</t>
  </si>
  <si>
    <t>Gramercy</t>
  </si>
  <si>
    <t>G/F, Gramercy Residences, Kalayaan Avenue, Makati City</t>
  </si>
  <si>
    <t>Juan Luna</t>
  </si>
  <si>
    <t>514 Juan LunaStreet, Binondo, Manila</t>
  </si>
  <si>
    <t>McKinley Hill</t>
  </si>
  <si>
    <t>G/F, Commerce and Industry Plaza, McKinley Hill</t>
  </si>
  <si>
    <t>Divisoria-Sto. Cristo</t>
  </si>
  <si>
    <t>#693 Sto Cristo St., Binondo, Manila</t>
  </si>
  <si>
    <t>Fort-Fairways Tower</t>
  </si>
  <si>
    <t>G/F Fairways Tower, Mc Kinley cor 5th Avenue, BGC, Taguig,Metro Manila</t>
  </si>
  <si>
    <t>Cebu - Uptown OsmeÃ±a</t>
  </si>
  <si>
    <t>No. 154 OsmeÃ±a Boulevard cornerV. Urgello Street, Cebu City</t>
  </si>
  <si>
    <t>Arnaiz Avenue</t>
  </si>
  <si>
    <t>920-922 Pasay Road, Makati City</t>
  </si>
  <si>
    <t>Malabon - Potrero</t>
  </si>
  <si>
    <t>Units 8 &amp; 9 G/F Mary Grace Bldg., 142 Mc Arthur Highway, Potrero,Malabon City</t>
  </si>
  <si>
    <t>BF Resort-Las PiÃ±as</t>
  </si>
  <si>
    <t>No. 21 &amp; 23 BF Resort Drive, BF Resort Village, Las PiÃ±as City</t>
  </si>
  <si>
    <t>Kamias</t>
  </si>
  <si>
    <t>1418 Kamias Road, corner Anonas Extension, Brgy. Sikatuna Village, Q.C.</t>
  </si>
  <si>
    <t>Guadalupe Commercial Complex</t>
  </si>
  <si>
    <t>Space MF 5A Main Floor, Guadalupe Commercial Complex, EDSA Guadalupe, Makati City</t>
  </si>
  <si>
    <t>EDSA-Magallanes</t>
  </si>
  <si>
    <t>EDSA cor. Magallanes Ave., Brgy. Magallanes, Makati</t>
  </si>
  <si>
    <t>E. Rodriguez-New York Ave.</t>
  </si>
  <si>
    <t>1791 E. Rodriguez Sr. Ave,. near corner New York Street, Quezon City</t>
  </si>
  <si>
    <t>612 JP Rizal St., Concepcion I, Marikina City</t>
  </si>
  <si>
    <t>Ayala-Rufino</t>
  </si>
  <si>
    <t>6797 Ayala Avenue., Makati City</t>
  </si>
  <si>
    <t>1634 Bambang St. cor Oroquieta St., Sta. Cruz, Manila</t>
  </si>
  <si>
    <t>Montalban</t>
  </si>
  <si>
    <t>J.P. Rizal Ave., Manggahan, Montalban, Rizal</t>
  </si>
  <si>
    <t>CDO-Georgetown Cybermall</t>
  </si>
  <si>
    <t>Georgetown Cybermall, Rodolfo PelaezBlvd., Kauswagan, Cagayan De Oro</t>
  </si>
  <si>
    <t>Boni Avenue</t>
  </si>
  <si>
    <t>G/F Bonifacio Residences, 612 Boni Avenue corner Sikap St., Mandaluyong City</t>
  </si>
  <si>
    <t>Banawe-Quezon Avenue</t>
  </si>
  <si>
    <t>Ground Floor Kaminari Bldg., Banawe near corner Quezon Avenue, Quezon City</t>
  </si>
  <si>
    <t>G/F, CMDL Building, Circumferential Road, Brgy. San Roque, Antipolo City</t>
  </si>
  <si>
    <t>U.N. Avenue</t>
  </si>
  <si>
    <t>Units 1110 &amp; 1112 Dolmar Bldg., U.N.Avenue, Paco, Manila</t>
  </si>
  <si>
    <t>J.Abad Santos</t>
  </si>
  <si>
    <t>1839 J. Abad Santos St., near Tayuman St.,Tondo, Manila</t>
  </si>
  <si>
    <t>Pasig-Mercedes Avenue</t>
  </si>
  <si>
    <t>Mercedes Avenue corner M. Suarez Avenue (Market Avenue), Brgy. San Miguel, Pasig City</t>
  </si>
  <si>
    <t>Tandang Sora</t>
  </si>
  <si>
    <t>400 Tandang Sora Ave., Barangay Culiat, Q.C.</t>
  </si>
  <si>
    <t>FPIP-Sto. Tomas</t>
  </si>
  <si>
    <t>Unit 007, G/F Oasis Commercial Center, FPIP - Special Economic Zone, R.S. Diaz Avenue, Brgy. Sta. Anastacia, Sto.Tomas, Batangas</t>
  </si>
  <si>
    <t>Sta. Rosa-Balibago</t>
  </si>
  <si>
    <t>National High-way,Brgy. Balibago, Sta. Rosa, Laguna</t>
  </si>
  <si>
    <t>San Pedro - Pacita Complex</t>
  </si>
  <si>
    <t>G/F Allen Building, Km.31 National Highway, Brgy.Nueva, San Pedro,Laguna</t>
  </si>
  <si>
    <t>1700 G. Tuazon St. cor M. Dela Fuente St.,Sampaloc, Manila</t>
  </si>
  <si>
    <t>Retiro</t>
  </si>
  <si>
    <t>N.S. Amoranto, Sr. Avenue cor. Mayon Avenue, La Loma, Quezon City</t>
  </si>
  <si>
    <t>No. 263 Gov. Padilla Ave., Banga 1st, Plaridel, Bulacan</t>
  </si>
  <si>
    <t>Novaliches-Bayan</t>
  </si>
  <si>
    <t>897 Quirino,  Brgy. Gulod,  Novaliches, Quezon City</t>
  </si>
  <si>
    <t>Calamba - Crossing</t>
  </si>
  <si>
    <t>National Highway, Calamba, Laguna</t>
  </si>
  <si>
    <t>9079 McArthur Highway, Wakas Bocaue, Bulacan</t>
  </si>
  <si>
    <t>Alabang</t>
  </si>
  <si>
    <t>235 Montillano St., Alabang,Muntinlupa City</t>
  </si>
  <si>
    <t>Timog Avenue</t>
  </si>
  <si>
    <t>Toyama Group Center, 22 Timog Avenue, Brgy. Laging Handa, Quezon City</t>
  </si>
  <si>
    <t>San Fernando-Dolores</t>
  </si>
  <si>
    <t>Amhsco Bldg Mac Arthur Highway Dolores San Fernando City, Pampanga</t>
  </si>
  <si>
    <t>Regalado Fairview</t>
  </si>
  <si>
    <t>Angelus Bldg. 22 Regalado Avenue West FairviewQuezon City</t>
  </si>
  <si>
    <t>Pagadian</t>
  </si>
  <si>
    <t>Rizal Avenue corner Benigno Aquino Street,Pagadian City</t>
  </si>
  <si>
    <t>Clark-Medical City</t>
  </si>
  <si>
    <t>Clark</t>
  </si>
  <si>
    <t>100 Gatwick Gateway, Sabah Al-Ahmad, Global Gateway Logistics City, Industrial Estate 5, ClarkFreeport Zone, Pampanga</t>
  </si>
  <si>
    <t>NAIA Terminal 3</t>
  </si>
  <si>
    <t>Stall No. 15, Arrival Lobby of Terminal 3, Ninoy Aquino International Airport, Pasay City&lt;br /&gt;Interbranch OTC transactions is up to 6pm only</t>
  </si>
  <si>
    <t>No. 263 Roxas Avenue, Kalibo,Aklan</t>
  </si>
  <si>
    <t>Fort-Triangle Drive</t>
  </si>
  <si>
    <t>GF Unit 103, The Brilliance Center, 11th Avenue corner 40th Street, Bonifacio Global City, Taguig City</t>
  </si>
  <si>
    <t>Bacolod-Mandalagan</t>
  </si>
  <si>
    <t>Ground Floor, O Residences, Lacson Street, Mandalagan,Bacolod City</t>
  </si>
  <si>
    <t>Iloilo-General Luna</t>
  </si>
  <si>
    <t>Ground Floor, Insular Life Iloilo Building, Gen.Luna St., Brgy. San Felix, Iloilo City</t>
  </si>
  <si>
    <t>Alabang-Northgate</t>
  </si>
  <si>
    <t>Indo-China Drive, Northgate Cyberzone Filinvest, Alabang,Muntinlupa City</t>
  </si>
  <si>
    <t>Bangoy-Chinatown</t>
  </si>
  <si>
    <t>2nd Floor, Yahu Plaza, BangoyStreet, Davao City</t>
  </si>
  <si>
    <t>Ylaya Tondo</t>
  </si>
  <si>
    <t>No. 938 Ylaya Street, Tondo,Manila</t>
  </si>
  <si>
    <t>GF, Sola Grande Center, IlustreAvenue, Palanas, Lemery, Batangas</t>
  </si>
  <si>
    <t>Calamba LISP</t>
  </si>
  <si>
    <t>MDC Building, National Highway, Malihan Manoto Subdivision, Brgy. Real, Calamba City</t>
  </si>
  <si>
    <t>Baguio BGH Rotonda</t>
  </si>
  <si>
    <t>CYA Centrum Building, Military Cut-Off Road, Baguio City</t>
  </si>
  <si>
    <t>Lipa Medix Hospital</t>
  </si>
  <si>
    <t>GF, Old MAB, Lipa Medix Hospital, National Highway, Lipa City,Batangas</t>
  </si>
  <si>
    <t>Victorias</t>
  </si>
  <si>
    <t>VICMICO PMCBldg., OsmeÃ±a Highway, Victorias City, Negros Occidental</t>
  </si>
  <si>
    <t>Morgan Suites-McKinley</t>
  </si>
  <si>
    <t>Ground Floor, Morgan Suites Executive Residences, Florence Way, McKinleyHill, Fort Bonifacio, Taguig</t>
  </si>
  <si>
    <t>Tuguegarao Buntun - Highway</t>
  </si>
  <si>
    <t>Pulsar Commercial Complex Plaza, Buntun Highway,Tuguegarao City</t>
  </si>
  <si>
    <t>Tacloban Veteranos</t>
  </si>
  <si>
    <t>GF, Insular Life Building, Avenida Veteranos,Tacloban City</t>
  </si>
  <si>
    <t>Koronadal</t>
  </si>
  <si>
    <t>Hotel Eighty-Eight, Ground Floor, General Santos Drive, Koronadal City, SouthCotabato</t>
  </si>
  <si>
    <t>San Juan - F. Blumentritt</t>
  </si>
  <si>
    <t>One Roxas Square Building, F. Roxas cor. F. Blumentritt,San Juan City</t>
  </si>
  <si>
    <t>Carmelray 2</t>
  </si>
  <si>
    <t>Unit 4, Admin. Bldg., Carmelray Industrial Park II,Calamba, Laguna</t>
  </si>
  <si>
    <t>Dagupan - Lucao</t>
  </si>
  <si>
    <t>Dagupan- Binmaley Road, Lucao District, Dagupan City,Pangasinan</t>
  </si>
  <si>
    <t>Ground Floor 88 Bldg. Governor's Drive, Maduya,Carmona, Cavite</t>
  </si>
  <si>
    <t>Taytay-Manila East</t>
  </si>
  <si>
    <t>137 Rizal Ave., Brgy. Dolores, Taytay, Rizal</t>
  </si>
  <si>
    <t>Fort-Panorama</t>
  </si>
  <si>
    <t>Panorama Tower 34th St corner Lane A Bonifacio Global City,Taguig City</t>
  </si>
  <si>
    <t>Carmelray 1</t>
  </si>
  <si>
    <t>The Junction Strip Mall, Wisdom Avenue corner Knowledge Avenue, CarmelTown, Canlubang,Calamba Laguna</t>
  </si>
  <si>
    <t>EspaÃ±a Blvd.</t>
  </si>
  <si>
    <t>1880 EspaÃ±a Boulevard Sampaloc, Manila</t>
  </si>
  <si>
    <t>A. Linao - Paco</t>
  </si>
  <si>
    <t>Units 1644 and1646 along Angel Linao St., Paco,Manila</t>
  </si>
  <si>
    <t>Ozamiz</t>
  </si>
  <si>
    <t>Capistrano Street, Ozamiz City, 7200 Misamis Occidental</t>
  </si>
  <si>
    <t>Fort-W City Center</t>
  </si>
  <si>
    <t>GF-Unit B, W City Center, 7th Avenue cor. 30th Street, Bonifacio Global City,Taguig City</t>
  </si>
  <si>
    <t>Tarlac-TaÃ±edo</t>
  </si>
  <si>
    <t>TaÃ±edo corner Zafiro Street, San Nicolas, Tarlac City</t>
  </si>
  <si>
    <t>Caloocan - A. Mabini</t>
  </si>
  <si>
    <t>GF, One Aster Place, A. Mabini Street, Caloocan City</t>
  </si>
  <si>
    <t>Bukidnon Valencia</t>
  </si>
  <si>
    <t>Bukidnon</t>
  </si>
  <si>
    <t>Sayre Highway, Poblacion, Valencia City,Bukidnon</t>
  </si>
  <si>
    <t>BF ParaÃ±aque - Aguirre</t>
  </si>
  <si>
    <t>No. 178 Aguirre Avenue, BF Homes, ParaÃ±aque City</t>
  </si>
  <si>
    <t>Silver City</t>
  </si>
  <si>
    <t>G/F Silver City, Tiendesitas Complex, Ortigas East, Brgy. Ugong, Pasig City</t>
  </si>
  <si>
    <t>Iloilo-Business Park</t>
  </si>
  <si>
    <t>BPO Building A, Festival Walk, IloiloBusiness Park, Iloilo City</t>
  </si>
  <si>
    <t>DasmariÃ±as - FCIE</t>
  </si>
  <si>
    <t>Governor's Drive, DasmariÃ±as,Cavite</t>
  </si>
  <si>
    <t>Fort-Grand Hamptons II</t>
  </si>
  <si>
    <t>Ground Floor, Grand Hamptons Tower 2, 1st Avenue corner 31st Street, Fort Bonifacio GlobalCity, Taguig City</t>
  </si>
  <si>
    <t>San Fernando-Sindalan</t>
  </si>
  <si>
    <t>MC Square Plaza, McArthur Highway, Sindalan, San Fernando City,Pampanga</t>
  </si>
  <si>
    <t>Cebu-Mactan</t>
  </si>
  <si>
    <t>Island Central Mactan IT Complex, Mactan Economic Zone,M.L. Quezon National Highway, Pusok, Lapu-lapuCity, Cebu</t>
  </si>
  <si>
    <t>Nueva Vizcaya</t>
  </si>
  <si>
    <t>Benigno Aquino Avenue, Poblacion South, Solano Nueva Vizcaya</t>
  </si>
  <si>
    <t>Makati Avenue-Zuellig</t>
  </si>
  <si>
    <t>Unit 2, Ground Floor, Zuellig Building, Makati Avenue corner Paseo de Roxas,Makati City</t>
  </si>
  <si>
    <t>Cagayan de Oro-OsmeÃ±a</t>
  </si>
  <si>
    <t>Sergio OsmeÃ±a St., Cagayan de Oro City</t>
  </si>
  <si>
    <t>San Francisco-Agusan del Sur</t>
  </si>
  <si>
    <t>San Francisco (Agusan del Sur)</t>
  </si>
  <si>
    <t>Quezon St., Brgy. Dos, San Francisco, Agusandel Sur</t>
  </si>
  <si>
    <t>Tacurong</t>
  </si>
  <si>
    <t>HWG Building, (along) Alunan Highway, Tacurong City,Sultan Kudarat</t>
  </si>
  <si>
    <t>Cebu Danao</t>
  </si>
  <si>
    <t>Princetown Danao, Juan LunaStreet, Danao City, Cebu</t>
  </si>
  <si>
    <t>CDO-Limketkai</t>
  </si>
  <si>
    <t>1st level, East Concourse Annex Bldg., LimketkaiMall, Cagayan de Oro City</t>
  </si>
  <si>
    <t>Cagayan de Oro-Velez</t>
  </si>
  <si>
    <t>Velez corner Montalban Street,Cagayan De Oro City</t>
  </si>
  <si>
    <t>Kabankalan</t>
  </si>
  <si>
    <t>Milza Arcade 3,J.Y. Perez Highway, Brgy. Talubangi, Kabankalan City, NegrosOccidental</t>
  </si>
  <si>
    <t>One Mall Valenzuela</t>
  </si>
  <si>
    <t>6008 Gen. T. DeLeon St., Brgy. GenT. De Leon, Valenzuela City</t>
  </si>
  <si>
    <t>Sucat-Amaia Steps</t>
  </si>
  <si>
    <t>R106 &amp; 107, Upper Ground Floor, Blanca Building, Amaia Steps Sucat, Dr. A. Santos Avenue,Brgy. San Antonio, Sucat, ParaÃ±aque</t>
  </si>
  <si>
    <t>San Jose-Nueva Ecija</t>
  </si>
  <si>
    <t>Nueva Ecija</t>
  </si>
  <si>
    <t>SBC Building, Maharlika Highway, Brgy. F.E. Marcos, San JoseCity, Nueva Ecija</t>
  </si>
  <si>
    <t>Caloocan - 10th Ave</t>
  </si>
  <si>
    <t>Rizal Avenue Extension cor. 10thAvenue, Caloocan City</t>
  </si>
  <si>
    <t>Aseana Square</t>
  </si>
  <si>
    <t>Units 3 &amp; 4, Aseana Square Building, Macapagal Blvd., Aseana City, ParaÃ±aque City</t>
  </si>
  <si>
    <t>General Trias</t>
  </si>
  <si>
    <t>G/F Divine Grace Medical Hospital Bypass Road, Brgy. Tejero, Gen. Trias,Cavite</t>
  </si>
  <si>
    <t>Angeles-McArthur Highway</t>
  </si>
  <si>
    <t>McArthur Highway cor. San Pablo Street, Angeles City, Pampanga</t>
  </si>
  <si>
    <t>General Santos National Highway</t>
  </si>
  <si>
    <t>National Highway corner C.M. Recto Street, General Santos City, South Cotabato</t>
  </si>
  <si>
    <t>Davao-Matina IT Park</t>
  </si>
  <si>
    <t>GF, Plaza Luisa II, Matina IT Park, McArthur Highway, Matina, Davao City</t>
  </si>
  <si>
    <t>Ground Floor, RO-MA Building, #020 Sinsuat Avenue, Poblacion 6, Cotabato City</t>
  </si>
  <si>
    <t>Lima</t>
  </si>
  <si>
    <t>The Outlet at Lipa, Lima Technology Center, Brgy. Bugtong na Pulo, Lipa City, Batangas</t>
  </si>
  <si>
    <t>Shangri-la Plaza East Wing</t>
  </si>
  <si>
    <t>Unit 1001B, Lower Ground Level, East Wing, Shangri-la Plaza Mall, EDSA corner Shaw Boulevard, Mandaluyong</t>
  </si>
  <si>
    <t>Gamboa</t>
  </si>
  <si>
    <t>Luz Building, 116 Gamboa Street, Legazpi Village, Makati City</t>
  </si>
  <si>
    <t>Security Bank Lounge - Medical City</t>
  </si>
  <si>
    <t>Security Bank Lounge, 17th Floor Medical Arts Tower Don Eugenio Lopez Sr., Medical Complex, Ortigas Avenue, Brgy. Ugong, Pasig City</t>
  </si>
  <si>
    <t>Malayan Plaza</t>
  </si>
  <si>
    <t>Unit G2, Ground Floor, Malayan Plaza Building, ADB Avenue corner Opal Road, Ortigas Center, Pasig City</t>
  </si>
  <si>
    <t>Promenade-Greenhills</t>
  </si>
  <si>
    <t>Unit No. 107 Ground Floor, Greenhills Promenade 3, Greenhills Shopping Center, San Juan City</t>
  </si>
  <si>
    <t>San Lorenzo Place</t>
  </si>
  <si>
    <t>Second Floor, B31-B32 San Lorenzo Place Mall, Makati City</t>
  </si>
  <si>
    <t>Port Royal-Rada</t>
  </si>
  <si>
    <t>Ground Floor, Port Royal Place, 118 Rada Street, Legazpi Village, Makati City</t>
  </si>
  <si>
    <t>Capitol Commons</t>
  </si>
  <si>
    <t>Ground Level GL-21a, Unimart Capitol Commons, Meralco Avenue corner Shaw Boulevard, Brgy. Oranbo, Pasig City</t>
  </si>
  <si>
    <t>Tordesillas</t>
  </si>
  <si>
    <t>Unit 104-B, Three Salcedo Condominium, Brgy. Bel-Air, Makati City</t>
  </si>
  <si>
    <t>Default Branch</t>
  </si>
  <si>
    <t>G/F Greenhills Mansions, Annapolis St., Greenhills, San Juan City, Metro Manila</t>
  </si>
  <si>
    <t>Suggested Branch</t>
  </si>
  <si>
    <t>Eton Centris</t>
  </si>
  <si>
    <t>BF Paranaque</t>
  </si>
  <si>
    <t>BF Paranaque - Aguirre</t>
  </si>
  <si>
    <t>BF Resort-Las Pinas</t>
  </si>
  <si>
    <t>Binan</t>
  </si>
  <si>
    <t>Cagayan de Oro-Osmena</t>
  </si>
  <si>
    <t>Cebu - Uptown Osmena</t>
  </si>
  <si>
    <t>Cebu-Osmena</t>
  </si>
  <si>
    <t>Dasmarinas</t>
  </si>
  <si>
    <t>Dasmarinas - FCIE</t>
  </si>
  <si>
    <t>Espana Blvd.</t>
  </si>
  <si>
    <t>Starmall - Las Pinas</t>
  </si>
  <si>
    <t>Tarlac-Tanedo</t>
  </si>
  <si>
    <t>PROVINCE_DESCRIPTION</t>
  </si>
  <si>
    <t>REGION_DESCRIPTION</t>
  </si>
  <si>
    <t>CITY_DESCRIPTION</t>
  </si>
  <si>
    <t>ZIP_CODE</t>
  </si>
  <si>
    <t>COMBINATION</t>
  </si>
  <si>
    <t>Duplicate TIN</t>
  </si>
  <si>
    <t>Duplicate Mobile No</t>
  </si>
  <si>
    <t>Mobile No</t>
  </si>
  <si>
    <t>RegionProvinceCity</t>
  </si>
  <si>
    <t>Version #</t>
  </si>
  <si>
    <t>Date Updated</t>
  </si>
  <si>
    <t>Updates</t>
  </si>
  <si>
    <t>Fix on Zip Code - updated the formula and references to include the Region, Province and City</t>
  </si>
  <si>
    <t>Fix on drop-down reference for selected Province</t>
  </si>
  <si>
    <t>Fix on drop-down reference for selected City</t>
  </si>
  <si>
    <t>Sorted the drop down City in ascending order</t>
  </si>
  <si>
    <t xml:space="preserve">Highlights the row if the Region, Province and City has incorrect data </t>
  </si>
  <si>
    <t>Highlights if the mobile no and TIN # has duplicates from the list</t>
  </si>
  <si>
    <t xml:space="preserve">Validation status for easy reference </t>
  </si>
  <si>
    <t xml:space="preserve">Card Name was updated, </t>
  </si>
  <si>
    <t>If the “Last Name, First Name Middle Name” is more than 20 characters, include only the first 20 characters of “Last Name, First Name”</t>
  </si>
  <si>
    <t xml:space="preserve">Otherwise if the “Last Name, First Name Middle Name” is less than or equal to 20 characters, “Last Name, First Name Middle Name” will be populated </t>
  </si>
  <si>
    <t xml:space="preserve">Updated the cell’s shading to grey for those auto-populated columns </t>
  </si>
  <si>
    <t>Updated version to v 2.8</t>
  </si>
  <si>
    <t>Check the following:</t>
  </si>
  <si>
    <t>LN, FN, MN</t>
  </si>
  <si>
    <r>
      <t xml:space="preserve">Invalid Address </t>
    </r>
    <r>
      <rPr>
        <sz val="9"/>
        <rFont val="Calibri"/>
        <family val="2"/>
        <scheme val="minor"/>
      </rPr>
      <t>(Region/Province/City)</t>
    </r>
  </si>
  <si>
    <r>
      <t xml:space="preserve">Duplicate Customer Name </t>
    </r>
    <r>
      <rPr>
        <sz val="8"/>
        <rFont val="Calibri"/>
        <family val="2"/>
        <scheme val="minor"/>
      </rPr>
      <t>(LN+FN+MN)</t>
    </r>
  </si>
  <si>
    <t>Dup Name</t>
  </si>
  <si>
    <t>Age</t>
  </si>
  <si>
    <t>Type of Account</t>
  </si>
  <si>
    <r>
      <rPr>
        <sz val="11"/>
        <color rgb="FFFF0000"/>
        <rFont val="Wingdings"/>
        <charset val="2"/>
      </rPr>
      <t>ç</t>
    </r>
    <r>
      <rPr>
        <sz val="8.8000000000000007"/>
        <color theme="1"/>
        <rFont val="Calibri"/>
        <family val="2"/>
      </rPr>
      <t xml:space="preserve"> </t>
    </r>
    <r>
      <rPr>
        <b/>
        <sz val="11"/>
        <color theme="1"/>
        <rFont val="Calibri"/>
        <family val="2"/>
        <scheme val="minor"/>
      </rPr>
      <t>Select</t>
    </r>
    <r>
      <rPr>
        <sz val="11"/>
        <color theme="1"/>
        <rFont val="Calibri"/>
        <family val="2"/>
        <scheme val="minor"/>
      </rPr>
      <t xml:space="preserve"> Type of Account</t>
    </r>
  </si>
  <si>
    <r>
      <rPr>
        <sz val="11"/>
        <color theme="0" tint="-0.34998626667073579"/>
        <rFont val="Wingdings"/>
        <charset val="2"/>
      </rPr>
      <t>ç</t>
    </r>
    <r>
      <rPr>
        <sz val="8.8000000000000007"/>
        <color theme="0" tint="-0.34998626667073579"/>
        <rFont val="Calibri"/>
        <family val="2"/>
      </rPr>
      <t xml:space="preserve"> </t>
    </r>
    <r>
      <rPr>
        <sz val="11"/>
        <color theme="1"/>
        <rFont val="Calibri"/>
        <family val="2"/>
        <scheme val="minor"/>
      </rPr>
      <t>This field for bank use only</t>
    </r>
  </si>
  <si>
    <t>CITY_CODE</t>
  </si>
  <si>
    <t>Invalid TIN</t>
  </si>
  <si>
    <r>
      <rPr>
        <sz val="11"/>
        <color rgb="FFFF0000"/>
        <rFont val="Wingdings"/>
        <charset val="2"/>
      </rPr>
      <t>ç</t>
    </r>
    <r>
      <rPr>
        <sz val="8.8000000000000007"/>
        <color theme="1"/>
        <rFont val="Calibri"/>
        <family val="2"/>
      </rPr>
      <t xml:space="preserve"> </t>
    </r>
    <r>
      <rPr>
        <b/>
        <sz val="11"/>
        <color theme="1"/>
        <rFont val="Calibri"/>
        <family val="2"/>
        <scheme val="minor"/>
      </rPr>
      <t>Type</t>
    </r>
    <r>
      <rPr>
        <sz val="11"/>
        <color theme="1"/>
        <rFont val="Calibri"/>
        <family val="2"/>
        <scheme val="minor"/>
      </rPr>
      <t xml:space="preserve"> your full Company Name</t>
    </r>
  </si>
  <si>
    <r>
      <t>Age &lt; 15</t>
    </r>
    <r>
      <rPr>
        <b/>
        <sz val="8"/>
        <rFont val="Calibri"/>
        <family val="2"/>
        <scheme val="minor"/>
      </rPr>
      <t xml:space="preserve"> </t>
    </r>
    <r>
      <rPr>
        <sz val="8"/>
        <rFont val="Calibri"/>
        <family val="2"/>
        <scheme val="minor"/>
      </rPr>
      <t>(as of input of this template)</t>
    </r>
  </si>
  <si>
    <t>Easy Savings (ATM only)</t>
  </si>
  <si>
    <t>Hiring Date (MM/DD/YYYY)</t>
  </si>
  <si>
    <t>Gross Monthly Salary Credit</t>
  </si>
  <si>
    <t>Version 2.11</t>
  </si>
  <si>
    <t>Dvinci Manpower Services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</si>
</sst>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d/yyyy;@"/>
    <numFmt numFmtId="166" formatCode="0##########"/>
  </numFmts>
  <fonts count="32">
    <font>
      <sz val="11"/>
      <color theme="1"/>
      <name val="Calibri"/>
      <family val="2"/>
      <scheme val="minor"/>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name val="Arial"/>
      <family val="2"/>
    </font>
    <font>
      <b/>
      <sz val="20"/>
      <color rgb="FF034EA2"/>
      <name val="Arial"/>
      <family val="2"/>
    </font>
    <font>
      <sz val="8"/>
      <color theme="1"/>
      <name val="Arial"/>
      <family val="2"/>
    </font>
    <font>
      <b/>
      <sz val="10"/>
      <color theme="1"/>
      <name val="Arial"/>
      <family val="2"/>
    </font>
    <font>
      <sz val="10"/>
      <color theme="0"/>
      <name val="Arial"/>
      <family val="2"/>
    </font>
    <font>
      <b/>
      <sz val="11"/>
      <color theme="0"/>
      <name val="Calibri"/>
      <family val="2"/>
      <scheme val="minor"/>
    </font>
    <font>
      <b/>
      <sz val="12"/>
      <color rgb="FF034EA2"/>
      <name val="Arial"/>
      <family val="2"/>
    </font>
    <font>
      <b/>
      <sz val="12"/>
      <color theme="0"/>
      <name val="Arial"/>
      <family val="2"/>
    </font>
    <font>
      <i/>
      <sz val="11"/>
      <color theme="1"/>
      <name val="Calibri"/>
      <family val="2"/>
      <scheme val="minor"/>
    </font>
    <font>
      <sz val="11"/>
      <name val="Calibri"/>
      <family val="2"/>
      <scheme val="minor"/>
    </font>
    <font>
      <sz val="8"/>
      <name val="Calibri"/>
      <family val="2"/>
      <scheme val="minor"/>
    </font>
    <font>
      <b/>
      <sz val="10"/>
      <color theme="3"/>
      <name val="Arial"/>
      <family val="2"/>
    </font>
    <font>
      <b/>
      <sz val="10"/>
      <color rgb="FFFF0000"/>
      <name val="Arial"/>
      <family val="2"/>
    </font>
    <font>
      <b/>
      <u/>
      <sz val="10"/>
      <color rgb="FFFF0000"/>
      <name val="Arial"/>
      <family val="2"/>
    </font>
    <font>
      <sz val="11"/>
      <color theme="1"/>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11"/>
      <color rgb="FFC00000"/>
      <name val="Calibri"/>
      <family val="2"/>
      <scheme val="minor"/>
    </font>
    <font>
      <sz val="11"/>
      <color theme="1"/>
      <name val="Calibri"/>
      <family val="2"/>
    </font>
    <font>
      <sz val="9"/>
      <name val="Calibri"/>
      <family val="2"/>
      <scheme val="minor"/>
    </font>
    <font>
      <b/>
      <sz val="8"/>
      <name val="Calibri"/>
      <family val="2"/>
      <scheme val="minor"/>
    </font>
    <font>
      <sz val="8.8000000000000007"/>
      <color theme="1"/>
      <name val="Calibri"/>
      <family val="2"/>
    </font>
    <font>
      <sz val="11"/>
      <color rgb="FFFF0000"/>
      <name val="Wingdings"/>
      <charset val="2"/>
    </font>
    <font>
      <sz val="11"/>
      <color theme="1"/>
      <name val="Calibri"/>
      <family val="2"/>
      <charset val="2"/>
      <scheme val="minor"/>
    </font>
    <font>
      <sz val="11"/>
      <color theme="0" tint="-0.34998626667073579"/>
      <name val="Wingdings"/>
      <charset val="2"/>
    </font>
    <font>
      <sz val="8.8000000000000007"/>
      <color theme="0" tint="-0.34998626667073579"/>
      <name val="Calibri"/>
      <family val="2"/>
    </font>
  </fonts>
  <fills count="12">
    <fill>
      <patternFill patternType="none"/>
    </fill>
    <fill>
      <patternFill patternType="gray125"/>
    </fill>
    <fill>
      <patternFill patternType="solid">
        <fgColor theme="0"/>
        <bgColor indexed="64"/>
      </patternFill>
    </fill>
    <fill>
      <patternFill patternType="solid">
        <fgColor rgb="FF034EA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medium">
        <color indexed="64"/>
      </bottom>
      <diagonal/>
    </border>
    <border>
      <left style="thin">
        <color auto="1"/>
      </left>
      <right style="thin">
        <color auto="1"/>
      </right>
      <top style="thin">
        <color auto="1"/>
      </top>
      <bottom style="medium">
        <color indexed="64"/>
      </bottom>
      <diagonal/>
    </border>
    <border>
      <left style="thin">
        <color auto="1"/>
      </left>
      <right/>
      <top/>
      <bottom style="thin">
        <color auto="1"/>
      </bottom>
      <diagonal/>
    </border>
    <border>
      <left style="thin">
        <color auto="1"/>
      </left>
      <right/>
      <top/>
      <bottom/>
      <diagonal/>
    </border>
  </borders>
  <cellStyleXfs count="5">
    <xf numFmtId="0" fontId="0" fillId="0" borderId="0"/>
    <xf numFmtId="0" fontId="4" fillId="0" borderId="0" applyNumberFormat="0" applyFill="0" applyBorder="0" applyAlignment="0" applyProtection="0"/>
    <xf numFmtId="0" fontId="5" fillId="0" borderId="0"/>
    <xf numFmtId="0" fontId="5" fillId="0" borderId="0"/>
    <xf numFmtId="164" fontId="19" fillId="0" borderId="0" applyFont="0" applyFill="0" applyBorder="0" applyAlignment="0" applyProtection="0"/>
  </cellStyleXfs>
  <cellXfs count="99">
    <xf numFmtId="0" fontId="0" fillId="0" borderId="0" xfId="0"/>
    <xf numFmtId="0" fontId="3" fillId="0" borderId="0" xfId="0" applyFont="1"/>
    <xf numFmtId="165" fontId="0" fillId="0" borderId="0" xfId="0" applyNumberFormat="1"/>
    <xf numFmtId="0" fontId="2" fillId="2" borderId="0" xfId="0" applyFont="1" applyFill="1"/>
    <xf numFmtId="0" fontId="6" fillId="2" borderId="0" xfId="2" applyFont="1" applyFill="1"/>
    <xf numFmtId="0" fontId="9" fillId="3" borderId="0" xfId="0" applyFont="1" applyFill="1"/>
    <xf numFmtId="0" fontId="11" fillId="2" borderId="0" xfId="0" applyFont="1" applyFill="1"/>
    <xf numFmtId="0" fontId="12" fillId="3" borderId="0" xfId="0" applyFont="1" applyFill="1"/>
    <xf numFmtId="0" fontId="2" fillId="2" borderId="0" xfId="0" applyFont="1" applyFill="1" applyAlignment="1">
      <alignment horizontal="left" vertical="top"/>
    </xf>
    <xf numFmtId="0" fontId="1" fillId="2" borderId="0" xfId="0" applyFont="1" applyFill="1" applyAlignment="1">
      <alignment vertical="top" wrapText="1"/>
    </xf>
    <xf numFmtId="0" fontId="1" fillId="2" borderId="0" xfId="0" applyFont="1" applyFill="1" applyAlignment="1">
      <alignment vertical="top"/>
    </xf>
    <xf numFmtId="0" fontId="0" fillId="0" borderId="0" xfId="0" applyAlignment="1">
      <alignment horizontal="center"/>
    </xf>
    <xf numFmtId="0" fontId="3" fillId="0" borderId="0" xfId="0" applyFont="1" applyAlignment="1">
      <alignment horizontal="center"/>
    </xf>
    <xf numFmtId="49" fontId="14" fillId="0" borderId="0" xfId="3" applyNumberFormat="1" applyFont="1"/>
    <xf numFmtId="49" fontId="14" fillId="0" borderId="0" xfId="3" applyNumberFormat="1" applyFont="1" applyAlignment="1">
      <alignment horizontal="center"/>
    </xf>
    <xf numFmtId="49" fontId="14" fillId="4" borderId="0" xfId="3" applyNumberFormat="1" applyFont="1" applyFill="1"/>
    <xf numFmtId="0" fontId="3" fillId="0" borderId="0" xfId="0" applyFont="1" applyProtection="1">
      <protection locked="0"/>
    </xf>
    <xf numFmtId="0" fontId="0" fillId="0" borderId="0" xfId="0" applyProtection="1">
      <protection locked="0"/>
    </xf>
    <xf numFmtId="0" fontId="13" fillId="0" borderId="0" xfId="0" applyFont="1" applyProtection="1">
      <protection locked="0"/>
    </xf>
    <xf numFmtId="0" fontId="16" fillId="2" borderId="0" xfId="0" applyFont="1" applyFill="1" applyAlignment="1">
      <alignment vertical="top" wrapText="1"/>
    </xf>
    <xf numFmtId="0" fontId="0" fillId="0" borderId="1" xfId="0" applyBorder="1" applyProtection="1">
      <protection locked="0"/>
    </xf>
    <xf numFmtId="165" fontId="0" fillId="0" borderId="1" xfId="0" applyNumberFormat="1" applyBorder="1" applyProtection="1">
      <protection locked="0"/>
    </xf>
    <xf numFmtId="166" fontId="0" fillId="0" borderId="1" xfId="0" quotePrefix="1" applyNumberFormat="1" applyBorder="1" applyProtection="1">
      <protection locked="0"/>
    </xf>
    <xf numFmtId="49" fontId="0" fillId="0" borderId="1" xfId="0" quotePrefix="1" applyNumberFormat="1" applyBorder="1" applyProtection="1">
      <protection locked="0"/>
    </xf>
    <xf numFmtId="49" fontId="0" fillId="0" borderId="1" xfId="0" applyNumberFormat="1" applyBorder="1" applyProtection="1">
      <protection locked="0"/>
    </xf>
    <xf numFmtId="49" fontId="4" fillId="0" borderId="1" xfId="1" applyNumberFormat="1" applyFill="1" applyBorder="1" applyProtection="1">
      <protection locked="0"/>
    </xf>
    <xf numFmtId="14" fontId="0" fillId="0" borderId="0" xfId="0" applyNumberFormat="1" applyProtection="1">
      <protection locked="0"/>
    </xf>
    <xf numFmtId="14" fontId="3" fillId="0" borderId="0" xfId="0" applyNumberFormat="1" applyFont="1" applyProtection="1">
      <protection locked="0"/>
    </xf>
    <xf numFmtId="1" fontId="0" fillId="0" borderId="1" xfId="0" applyNumberFormat="1" applyBorder="1" applyProtection="1">
      <protection locked="0"/>
    </xf>
    <xf numFmtId="1" fontId="0" fillId="0" borderId="0" xfId="0" applyNumberFormat="1" applyProtection="1">
      <protection locked="0"/>
    </xf>
    <xf numFmtId="49" fontId="14" fillId="5" borderId="0" xfId="3" applyNumberFormat="1" applyFont="1" applyFill="1"/>
    <xf numFmtId="49" fontId="14" fillId="5" borderId="0" xfId="3" applyNumberFormat="1" applyFont="1" applyFill="1" applyAlignment="1">
      <alignment horizontal="center"/>
    </xf>
    <xf numFmtId="0" fontId="0" fillId="5" borderId="0" xfId="0" applyFill="1"/>
    <xf numFmtId="0" fontId="0" fillId="0" borderId="1" xfId="0" applyBorder="1" applyProtection="1">
      <protection hidden="1"/>
    </xf>
    <xf numFmtId="0" fontId="22" fillId="6" borderId="1" xfId="3" applyFont="1" applyFill="1" applyBorder="1" applyAlignment="1">
      <alignment horizontal="center"/>
    </xf>
    <xf numFmtId="0" fontId="14" fillId="0" borderId="0" xfId="3" applyFont="1"/>
    <xf numFmtId="49" fontId="20" fillId="4" borderId="0" xfId="3" applyNumberFormat="1" applyFont="1" applyFill="1"/>
    <xf numFmtId="49" fontId="14" fillId="7" borderId="0" xfId="3" applyNumberFormat="1" applyFont="1" applyFill="1"/>
    <xf numFmtId="0" fontId="14" fillId="0" borderId="0" xfId="3" applyFont="1" applyAlignment="1">
      <alignment horizontal="center"/>
    </xf>
    <xf numFmtId="0" fontId="0" fillId="8" borderId="0" xfId="0" applyFill="1"/>
    <xf numFmtId="0" fontId="14" fillId="4" borderId="0" xfId="3" applyFont="1" applyFill="1" applyAlignment="1">
      <alignment horizontal="center"/>
    </xf>
    <xf numFmtId="0" fontId="22" fillId="6" borderId="0" xfId="3" applyFont="1" applyFill="1" applyAlignment="1">
      <alignment horizontal="center"/>
    </xf>
    <xf numFmtId="164" fontId="0" fillId="0" borderId="0" xfId="4" applyFont="1"/>
    <xf numFmtId="164" fontId="0" fillId="0" borderId="0" xfId="0" applyNumberFormat="1"/>
    <xf numFmtId="0" fontId="22" fillId="0" borderId="0" xfId="3" applyFont="1" applyAlignment="1">
      <alignment horizontal="center"/>
    </xf>
    <xf numFmtId="0" fontId="22" fillId="7" borderId="0" xfId="3" applyFont="1" applyFill="1" applyAlignment="1">
      <alignment horizontal="center"/>
    </xf>
    <xf numFmtId="0" fontId="0" fillId="9" borderId="1" xfId="0" applyFill="1" applyBorder="1" applyProtection="1">
      <protection hidden="1"/>
    </xf>
    <xf numFmtId="0" fontId="0" fillId="9" borderId="1" xfId="0" quotePrefix="1" applyFill="1" applyBorder="1"/>
    <xf numFmtId="0" fontId="3" fillId="0" borderId="1" xfId="0" applyFont="1" applyBorder="1" applyAlignment="1" applyProtection="1">
      <alignment horizontal="center"/>
      <protection hidden="1"/>
    </xf>
    <xf numFmtId="0" fontId="0" fillId="10" borderId="0" xfId="0" applyFill="1"/>
    <xf numFmtId="0" fontId="3" fillId="10" borderId="0" xfId="0" applyFont="1" applyFill="1"/>
    <xf numFmtId="0" fontId="0" fillId="0" borderId="0" xfId="0" applyAlignment="1">
      <alignment horizontal="left"/>
    </xf>
    <xf numFmtId="14" fontId="0" fillId="0" borderId="0" xfId="0" applyNumberFormat="1" applyAlignment="1">
      <alignment horizontal="left"/>
    </xf>
    <xf numFmtId="0" fontId="21" fillId="8" borderId="6" xfId="0" applyFont="1" applyFill="1" applyBorder="1" applyAlignment="1">
      <alignment horizontal="left"/>
    </xf>
    <xf numFmtId="0" fontId="21" fillId="8" borderId="7" xfId="0" applyFont="1" applyFill="1" applyBorder="1" applyAlignment="1">
      <alignment horizontal="left"/>
    </xf>
    <xf numFmtId="0" fontId="24" fillId="0" borderId="1" xfId="0" applyFont="1" applyBorder="1" applyAlignment="1">
      <alignment vertical="center" wrapText="1"/>
    </xf>
    <xf numFmtId="0" fontId="24" fillId="0" borderId="1" xfId="0" applyFont="1" applyBorder="1" applyAlignment="1">
      <alignment horizontal="left" vertical="center" wrapText="1" indent="1"/>
    </xf>
    <xf numFmtId="0" fontId="24" fillId="0" borderId="1" xfId="0" applyFont="1" applyBorder="1" applyAlignment="1">
      <alignment horizontal="left" vertical="center" wrapText="1"/>
    </xf>
    <xf numFmtId="0" fontId="0" fillId="0" borderId="8" xfId="0" applyBorder="1" applyAlignment="1">
      <alignment horizontal="left"/>
    </xf>
    <xf numFmtId="0" fontId="24" fillId="0" borderId="9" xfId="0" applyFont="1" applyBorder="1" applyAlignment="1">
      <alignment vertical="center" wrapText="1"/>
    </xf>
    <xf numFmtId="1" fontId="0" fillId="0" borderId="0" xfId="0" applyNumberFormat="1"/>
    <xf numFmtId="0" fontId="22" fillId="9" borderId="1" xfId="0" applyFont="1" applyFill="1" applyBorder="1"/>
    <xf numFmtId="1" fontId="3" fillId="0" borderId="0" xfId="0" quotePrefix="1" applyNumberFormat="1" applyFont="1"/>
    <xf numFmtId="0" fontId="0" fillId="0" borderId="1" xfId="0" quotePrefix="1" applyBorder="1" applyProtection="1">
      <protection locked="0"/>
    </xf>
    <xf numFmtId="0" fontId="29" fillId="2" borderId="11" xfId="0" applyFont="1" applyFill="1" applyBorder="1"/>
    <xf numFmtId="0" fontId="0" fillId="3" borderId="1" xfId="0" applyFill="1" applyBorder="1"/>
    <xf numFmtId="0" fontId="23" fillId="9" borderId="1" xfId="0" applyFont="1" applyFill="1" applyBorder="1"/>
    <xf numFmtId="0" fontId="10" fillId="3" borderId="10" xfId="0" applyFont="1" applyFill="1" applyBorder="1"/>
    <xf numFmtId="0" fontId="10" fillId="3" borderId="5" xfId="0" applyFont="1" applyFill="1" applyBorder="1"/>
    <xf numFmtId="0" fontId="10" fillId="3" borderId="1" xfId="0" applyFont="1" applyFill="1" applyBorder="1" applyAlignment="1" applyProtection="1">
      <alignment vertical="center"/>
      <protection locked="0"/>
    </xf>
    <xf numFmtId="0" fontId="3" fillId="0" borderId="1" xfId="0" applyFont="1" applyBorder="1" applyAlignment="1" applyProtection="1">
      <alignment vertical="center"/>
      <protection locked="0"/>
    </xf>
    <xf numFmtId="0" fontId="10" fillId="3" borderId="1" xfId="0" applyFont="1" applyFill="1" applyBorder="1" applyAlignment="1">
      <alignment vertical="center"/>
    </xf>
    <xf numFmtId="1" fontId="10" fillId="3" borderId="1" xfId="0" applyNumberFormat="1" applyFont="1" applyFill="1" applyBorder="1" applyAlignment="1" applyProtection="1">
      <alignment vertical="center"/>
      <protection locked="0"/>
    </xf>
    <xf numFmtId="14" fontId="10" fillId="3" borderId="1" xfId="0" applyNumberFormat="1" applyFont="1" applyFill="1" applyBorder="1" applyAlignment="1" applyProtection="1">
      <alignment vertical="center"/>
      <protection locked="0"/>
    </xf>
    <xf numFmtId="0" fontId="10" fillId="3" borderId="1" xfId="0" applyFont="1" applyFill="1" applyBorder="1" applyAlignment="1" applyProtection="1">
      <alignment vertical="center" wrapText="1"/>
      <protection locked="0"/>
    </xf>
    <xf numFmtId="0" fontId="3" fillId="0" borderId="1" xfId="0" applyFont="1" applyBorder="1" applyAlignment="1">
      <alignment vertical="center"/>
    </xf>
    <xf numFmtId="0" fontId="3" fillId="0" borderId="0" xfId="0" applyFont="1" applyAlignment="1" applyProtection="1">
      <alignment vertical="center"/>
      <protection locked="0"/>
    </xf>
    <xf numFmtId="0" fontId="3" fillId="10" borderId="0" xfId="0" applyFont="1" applyFill="1" applyAlignment="1">
      <alignment vertical="center"/>
    </xf>
    <xf numFmtId="0" fontId="3" fillId="0" borderId="0" xfId="0" applyFont="1" applyAlignment="1">
      <alignment vertical="center"/>
    </xf>
    <xf numFmtId="49" fontId="14" fillId="4" borderId="0" xfId="3" applyNumberFormat="1" applyFont="1" applyFill="1" applyAlignment="1">
      <alignment horizontal="center"/>
    </xf>
    <xf numFmtId="49" fontId="20" fillId="4" borderId="0" xfId="3" applyNumberFormat="1" applyFont="1" applyFill="1" applyAlignment="1">
      <alignment horizontal="center"/>
    </xf>
    <xf numFmtId="49" fontId="14" fillId="7" borderId="0" xfId="3" applyNumberFormat="1" applyFont="1" applyFill="1" applyAlignment="1">
      <alignment horizontal="center"/>
    </xf>
    <xf numFmtId="0" fontId="3" fillId="11" borderId="1" xfId="0" quotePrefix="1" applyFont="1" applyFill="1" applyBorder="1" applyAlignment="1" applyProtection="1">
      <alignment horizontal="center"/>
      <protection hidden="1"/>
    </xf>
    <xf numFmtId="0" fontId="0" fillId="11" borderId="1" xfId="0" quotePrefix="1" applyFill="1" applyBorder="1"/>
    <xf numFmtId="0" fontId="0" fillId="9" borderId="1" xfId="0" applyFill="1" applyBorder="1" applyAlignment="1">
      <alignment horizontal="center"/>
    </xf>
    <xf numFmtId="0" fontId="14" fillId="9" borderId="1" xfId="0" applyFont="1" applyFill="1" applyBorder="1" applyAlignment="1">
      <alignment horizontal="center"/>
    </xf>
    <xf numFmtId="0" fontId="3" fillId="9" borderId="5" xfId="0" applyFont="1" applyFill="1" applyBorder="1" applyAlignment="1">
      <alignment horizontal="center" vertical="center" wrapText="1"/>
    </xf>
    <xf numFmtId="14" fontId="10" fillId="3" borderId="1" xfId="0" applyNumberFormat="1" applyFont="1" applyFill="1" applyBorder="1" applyAlignment="1" applyProtection="1">
      <alignment horizontal="center" vertical="center" wrapText="1"/>
      <protection locked="0"/>
    </xf>
    <xf numFmtId="4" fontId="0" fillId="0" borderId="1" xfId="0" applyNumberFormat="1" applyBorder="1" applyProtection="1">
      <protection locked="0"/>
    </xf>
    <xf numFmtId="0" fontId="7" fillId="2" borderId="0" xfId="0" applyFont="1" applyFill="1" applyAlignment="1">
      <alignment horizontal="left" vertical="top" wrapText="1"/>
    </xf>
    <xf numFmtId="0" fontId="3" fillId="0" borderId="2"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3" fillId="0" borderId="4" xfId="0" applyFont="1" applyBorder="1" applyProtection="1">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3"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0" xfId="0" applyFont="1" applyAlignment="1">
      <alignment horizontal="center"/>
    </xf>
  </cellXfs>
  <cellStyles count="5">
    <cellStyle name="Comma" xfId="4" builtinId="3"/>
    <cellStyle name="Hyperlink" xfId="1" builtinId="8"/>
    <cellStyle name="Normal" xfId="0" builtinId="0"/>
    <cellStyle name="Normal 14" xfId="2" xr:uid="{00000000-0005-0000-0000-000002000000}"/>
    <cellStyle name="Normal 2" xfId="3" xr:uid="{E350473D-B76C-47AA-9AC1-2B68E3877B17}"/>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b/>
        <i val="0"/>
        <color rgb="FFC00000"/>
      </font>
      <fill>
        <patternFill>
          <bgColor theme="5" tint="0.79998168889431442"/>
        </patternFill>
      </fill>
    </dxf>
    <dxf>
      <font>
        <b/>
        <i val="0"/>
        <color rgb="FFC00000"/>
      </font>
      <fill>
        <patternFill>
          <bgColor theme="5" tint="0.79998168889431442"/>
        </patternFill>
      </fill>
    </dxf>
    <dxf>
      <font>
        <b/>
        <i val="0"/>
        <color rgb="FFC00000"/>
      </font>
      <fill>
        <patternFill>
          <bgColor theme="5" tint="0.79998168889431442"/>
        </patternFill>
      </fill>
    </dxf>
    <dxf>
      <font>
        <color rgb="FF9C0006"/>
      </font>
      <fill>
        <patternFill>
          <bgColor rgb="FFFFC7CE"/>
        </patternFill>
      </fill>
    </dxf>
    <dxf>
      <font>
        <color rgb="FF006100"/>
      </font>
      <fill>
        <patternFill>
          <bgColor rgb="FFC6EFCE"/>
        </patternFill>
      </fill>
    </dxf>
    <dxf>
      <font>
        <b/>
        <i val="0"/>
        <color rgb="FF9C0006"/>
      </font>
      <fill>
        <patternFill>
          <bgColor theme="5" tint="0.79998168889431442"/>
        </patternFill>
      </fill>
    </dxf>
    <dxf>
      <font>
        <color rgb="FF9C0006"/>
      </font>
      <fill>
        <patternFill>
          <bgColor rgb="FFFFC7CE"/>
        </patternFill>
      </fill>
    </dxf>
    <dxf>
      <font>
        <b/>
        <i val="0"/>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b/>
        <i val="0"/>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colors>
    <mruColors>
      <color rgb="FFFFFF99"/>
      <color rgb="FF92D050"/>
      <color rgb="FF034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66675</xdr:rowOff>
    </xdr:from>
    <xdr:to>
      <xdr:col>4</xdr:col>
      <xdr:colOff>302657</xdr:colOff>
      <xdr:row>4</xdr:row>
      <xdr:rowOff>102933</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678180" y="228600"/>
          <a:ext cx="2062877" cy="516318"/>
          <a:chOff x="2031099" y="2819400"/>
          <a:chExt cx="2670958" cy="712254"/>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gray">
          <a:xfrm>
            <a:off x="2035029" y="2905125"/>
            <a:ext cx="2657476" cy="485775"/>
          </a:xfrm>
          <a:prstGeom prst="rect">
            <a:avLst/>
          </a:prstGeom>
          <a:solidFill>
            <a:srgbClr val="034EA2"/>
          </a:solidFill>
          <a:ln>
            <a:noFill/>
          </a:ln>
          <a:effectLst/>
        </xdr:spPr>
        <xdr:txBody>
          <a:bodyPr wrap="square" anchor="ctr"/>
          <a:lstStyle>
            <a:defPPr>
              <a:defRPr lang="en-US"/>
            </a:defPPr>
            <a:lvl1pPr algn="l" rtl="0" fontAlgn="base">
              <a:spcBef>
                <a:spcPct val="0"/>
              </a:spcBef>
              <a:spcAft>
                <a:spcPct val="0"/>
              </a:spcAft>
              <a:defRPr sz="1100" b="1" kern="1200">
                <a:solidFill>
                  <a:schemeClr val="tx1"/>
                </a:solidFill>
                <a:latin typeface="Arial" pitchFamily="34" charset="0"/>
                <a:ea typeface="+mn-ea"/>
                <a:cs typeface="+mn-cs"/>
              </a:defRPr>
            </a:lvl1pPr>
            <a:lvl2pPr marL="457200" algn="l" rtl="0" fontAlgn="base">
              <a:spcBef>
                <a:spcPct val="0"/>
              </a:spcBef>
              <a:spcAft>
                <a:spcPct val="0"/>
              </a:spcAft>
              <a:defRPr sz="1100" b="1" kern="1200">
                <a:solidFill>
                  <a:schemeClr val="tx1"/>
                </a:solidFill>
                <a:latin typeface="Arial" pitchFamily="34" charset="0"/>
                <a:ea typeface="+mn-ea"/>
                <a:cs typeface="+mn-cs"/>
              </a:defRPr>
            </a:lvl2pPr>
            <a:lvl3pPr marL="914400" algn="l" rtl="0" fontAlgn="base">
              <a:spcBef>
                <a:spcPct val="0"/>
              </a:spcBef>
              <a:spcAft>
                <a:spcPct val="0"/>
              </a:spcAft>
              <a:defRPr sz="1100" b="1" kern="1200">
                <a:solidFill>
                  <a:schemeClr val="tx1"/>
                </a:solidFill>
                <a:latin typeface="Arial" pitchFamily="34" charset="0"/>
                <a:ea typeface="+mn-ea"/>
                <a:cs typeface="+mn-cs"/>
              </a:defRPr>
            </a:lvl3pPr>
            <a:lvl4pPr marL="1371600" algn="l" rtl="0" fontAlgn="base">
              <a:spcBef>
                <a:spcPct val="0"/>
              </a:spcBef>
              <a:spcAft>
                <a:spcPct val="0"/>
              </a:spcAft>
              <a:defRPr sz="1100" b="1" kern="1200">
                <a:solidFill>
                  <a:schemeClr val="tx1"/>
                </a:solidFill>
                <a:latin typeface="Arial" pitchFamily="34" charset="0"/>
                <a:ea typeface="+mn-ea"/>
                <a:cs typeface="+mn-cs"/>
              </a:defRPr>
            </a:lvl4pPr>
            <a:lvl5pPr marL="1828800" algn="l" rtl="0" fontAlgn="base">
              <a:spcBef>
                <a:spcPct val="0"/>
              </a:spcBef>
              <a:spcAft>
                <a:spcPct val="0"/>
              </a:spcAft>
              <a:defRPr sz="1100" b="1" kern="1200">
                <a:solidFill>
                  <a:schemeClr val="tx1"/>
                </a:solidFill>
                <a:latin typeface="Arial" pitchFamily="34" charset="0"/>
                <a:ea typeface="+mn-ea"/>
                <a:cs typeface="+mn-cs"/>
              </a:defRPr>
            </a:lvl5pPr>
            <a:lvl6pPr marL="2286000" algn="l" defTabSz="914400" rtl="0" eaLnBrk="1" latinLnBrk="0" hangingPunct="1">
              <a:defRPr sz="1100" b="1" kern="1200">
                <a:solidFill>
                  <a:schemeClr val="tx1"/>
                </a:solidFill>
                <a:latin typeface="Arial" pitchFamily="34" charset="0"/>
                <a:ea typeface="+mn-ea"/>
                <a:cs typeface="+mn-cs"/>
              </a:defRPr>
            </a:lvl6pPr>
            <a:lvl7pPr marL="2743200" algn="l" defTabSz="914400" rtl="0" eaLnBrk="1" latinLnBrk="0" hangingPunct="1">
              <a:defRPr sz="1100" b="1" kern="1200">
                <a:solidFill>
                  <a:schemeClr val="tx1"/>
                </a:solidFill>
                <a:latin typeface="Arial" pitchFamily="34" charset="0"/>
                <a:ea typeface="+mn-ea"/>
                <a:cs typeface="+mn-cs"/>
              </a:defRPr>
            </a:lvl7pPr>
            <a:lvl8pPr marL="3200400" algn="l" defTabSz="914400" rtl="0" eaLnBrk="1" latinLnBrk="0" hangingPunct="1">
              <a:defRPr sz="1100" b="1" kern="1200">
                <a:solidFill>
                  <a:schemeClr val="tx1"/>
                </a:solidFill>
                <a:latin typeface="Arial" pitchFamily="34" charset="0"/>
                <a:ea typeface="+mn-ea"/>
                <a:cs typeface="+mn-cs"/>
              </a:defRPr>
            </a:lvl8pPr>
            <a:lvl9pPr marL="3657600" algn="l" defTabSz="914400" rtl="0" eaLnBrk="1" latinLnBrk="0" hangingPunct="1">
              <a:defRPr sz="1100" b="1" kern="1200">
                <a:solidFill>
                  <a:schemeClr val="tx1"/>
                </a:solidFill>
                <a:latin typeface="Arial" pitchFamily="34" charset="0"/>
                <a:ea typeface="+mn-ea"/>
                <a:cs typeface="+mn-cs"/>
              </a:defRPr>
            </a:lvl9pPr>
          </a:lstStyle>
          <a:p>
            <a:endParaRPr lang="en-PH"/>
          </a:p>
        </xdr:txBody>
      </xdr:sp>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clrChange>
              <a:clrFrom>
                <a:srgbClr val="175DA8"/>
              </a:clrFrom>
              <a:clrTo>
                <a:srgbClr val="175DA8">
                  <a:alpha val="0"/>
                </a:srgbClr>
              </a:clrTo>
            </a:clrChange>
            <a:extLst>
              <a:ext uri="{28A0092B-C50C-407E-A947-70E740481C1C}">
                <a14:useLocalDpi xmlns:a14="http://schemas.microsoft.com/office/drawing/2010/main" val="0"/>
              </a:ext>
            </a:extLst>
          </a:blip>
          <a:stretch>
            <a:fillRect/>
          </a:stretch>
        </xdr:blipFill>
        <xdr:spPr>
          <a:xfrm>
            <a:off x="2031099" y="2819400"/>
            <a:ext cx="2670958" cy="712254"/>
          </a:xfrm>
          <a:prstGeom prst="rect">
            <a:avLst/>
          </a:prstGeom>
        </xdr:spPr>
      </xdr:pic>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B5:R27"/>
  <sheetViews>
    <sheetView showRowColHeaders="0" workbookViewId="0">
      <selection activeCell="B6" sqref="B6"/>
    </sheetView>
  </sheetViews>
  <sheetFormatPr defaultColWidth="9.140625" defaultRowHeight="12.75"/>
  <cols>
    <col min="1" max="16384" width="9.140625" style="3"/>
  </cols>
  <sheetData>
    <row r="5" spans="2:2" ht="26.25">
      <c r="B5" s="4" t="s">
        <v>4196</v>
      </c>
    </row>
    <row r="27" spans="2:18" ht="34.5" customHeight="1">
      <c r="B27" s="89" t="s">
        <v>3534</v>
      </c>
      <c r="C27" s="89"/>
      <c r="D27" s="89"/>
      <c r="E27" s="89"/>
      <c r="F27" s="89"/>
      <c r="G27" s="89"/>
      <c r="H27" s="89"/>
      <c r="I27" s="89"/>
      <c r="J27" s="89"/>
      <c r="K27" s="89"/>
      <c r="L27" s="89"/>
      <c r="M27" s="89"/>
      <c r="N27" s="89"/>
      <c r="O27" s="89"/>
      <c r="P27" s="89"/>
      <c r="Q27" s="89"/>
      <c r="R27" s="89"/>
    </row>
  </sheetData>
  <sheetProtection algorithmName="SHA-512" hashValue="s+Gz5pbAqCA12GzvIUYF3/Df9SfmfhseBA+JdULFHWV5zExDqI1Hw+KxmXFEutuDvj4Yvey8bRK4/7c04iuXuA==" saltValue="ye1hGOPgadc9jt+BN4Hniw==" spinCount="100000" sheet="1" selectLockedCells="1"/>
  <mergeCells count="1">
    <mergeCell ref="B27:R2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P1660"/>
  <sheetViews>
    <sheetView topLeftCell="A1424" zoomScale="70" zoomScaleNormal="70" workbookViewId="0">
      <selection activeCell="M1513" sqref="M1513"/>
    </sheetView>
  </sheetViews>
  <sheetFormatPr defaultColWidth="8.85546875" defaultRowHeight="15"/>
  <cols>
    <col min="1" max="1" width="32.42578125" customWidth="1"/>
    <col min="2" max="2" width="13.140625" customWidth="1"/>
    <col min="5" max="5" width="8.85546875" style="39"/>
    <col min="8" max="8" width="38.42578125" style="35" bestFit="1" customWidth="1"/>
    <col min="9" max="9" width="24.42578125" style="35" bestFit="1" customWidth="1"/>
    <col min="10" max="10" width="25.5703125" style="35" bestFit="1" customWidth="1"/>
    <col min="11" max="11" width="38.42578125" bestFit="1" customWidth="1"/>
    <col min="12" max="12" width="12.85546875" style="38" customWidth="1"/>
    <col min="13" max="13" width="11.140625" bestFit="1" customWidth="1"/>
    <col min="16" max="16" width="13.5703125" bestFit="1" customWidth="1"/>
  </cols>
  <sheetData>
    <row r="1" spans="1:13">
      <c r="A1" s="98" t="s">
        <v>3428</v>
      </c>
      <c r="B1" s="98"/>
      <c r="C1" s="98"/>
      <c r="H1" s="34" t="s">
        <v>4833</v>
      </c>
      <c r="I1" s="34" t="s">
        <v>4832</v>
      </c>
      <c r="J1" s="34" t="s">
        <v>4834</v>
      </c>
      <c r="K1" s="41" t="s">
        <v>4836</v>
      </c>
      <c r="L1" s="34" t="s">
        <v>4835</v>
      </c>
      <c r="M1" s="34" t="s">
        <v>4865</v>
      </c>
    </row>
    <row r="2" spans="1:13">
      <c r="A2" s="13" t="s">
        <v>1963</v>
      </c>
      <c r="B2" s="14" t="s">
        <v>4151</v>
      </c>
      <c r="C2" s="14" t="s">
        <v>138</v>
      </c>
      <c r="D2">
        <v>1006</v>
      </c>
      <c r="H2" s="13" t="s">
        <v>159</v>
      </c>
      <c r="I2" s="13" t="s">
        <v>213</v>
      </c>
      <c r="J2" s="13" t="s">
        <v>2799</v>
      </c>
      <c r="K2" t="str">
        <f>UPPER(TRIM(H2)&amp;TRIM(I2)&amp;TRIM(J2))</f>
        <v>REGION 4B MIMAROPAPALAWANABORLAN</v>
      </c>
      <c r="L2" s="38">
        <v>5302</v>
      </c>
      <c r="M2" s="14" t="s">
        <v>1246</v>
      </c>
    </row>
    <row r="3" spans="1:13">
      <c r="A3" s="13" t="s">
        <v>1977</v>
      </c>
      <c r="B3" s="14" t="s">
        <v>337</v>
      </c>
      <c r="C3" s="14" t="s">
        <v>138</v>
      </c>
      <c r="D3">
        <v>1013</v>
      </c>
      <c r="H3" s="13" t="s">
        <v>159</v>
      </c>
      <c r="I3" s="13" t="s">
        <v>211</v>
      </c>
      <c r="J3" s="13" t="s">
        <v>2779</v>
      </c>
      <c r="K3" t="str">
        <f t="shared" ref="K3:K66" si="0">UPPER(TRIM(H3)&amp;TRIM(I3)&amp;TRIM(J3))</f>
        <v>REGION 4B MIMAROPAOCCIDENTAL MINDOROABRA DE ILOG</v>
      </c>
      <c r="L3" s="38">
        <v>5108</v>
      </c>
      <c r="M3" s="14" t="s">
        <v>1219</v>
      </c>
    </row>
    <row r="4" spans="1:13">
      <c r="A4" s="13" t="s">
        <v>1969</v>
      </c>
      <c r="B4" s="14" t="s">
        <v>4145</v>
      </c>
      <c r="C4" s="14" t="s">
        <v>138</v>
      </c>
      <c r="D4">
        <v>1000</v>
      </c>
      <c r="H4" s="13" t="s">
        <v>151</v>
      </c>
      <c r="I4" s="13" t="s">
        <v>188</v>
      </c>
      <c r="J4" s="13" t="s">
        <v>2606</v>
      </c>
      <c r="K4" t="str">
        <f t="shared" si="0"/>
        <v>CENTRAL LUZONBATAANABUCAY</v>
      </c>
      <c r="L4" s="38">
        <v>2114</v>
      </c>
      <c r="M4" s="14" t="s">
        <v>1014</v>
      </c>
    </row>
    <row r="5" spans="1:13">
      <c r="A5" s="13" t="s">
        <v>1970</v>
      </c>
      <c r="B5" s="14" t="s">
        <v>4146</v>
      </c>
      <c r="C5" s="14" t="s">
        <v>138</v>
      </c>
      <c r="D5">
        <v>1002</v>
      </c>
      <c r="H5" s="13" t="s">
        <v>144</v>
      </c>
      <c r="I5" s="13" t="s">
        <v>175</v>
      </c>
      <c r="J5" s="13" t="s">
        <v>2518</v>
      </c>
      <c r="K5" t="str">
        <f t="shared" si="0"/>
        <v>CAGAYAN VALLEYCAGAYANABULUG</v>
      </c>
      <c r="L5" s="38">
        <v>3517</v>
      </c>
      <c r="M5" s="14" t="s">
        <v>910</v>
      </c>
    </row>
    <row r="6" spans="1:13">
      <c r="A6" s="13" t="s">
        <v>1978</v>
      </c>
      <c r="B6" s="14" t="s">
        <v>338</v>
      </c>
      <c r="C6" s="14" t="s">
        <v>138</v>
      </c>
      <c r="D6">
        <v>1420</v>
      </c>
      <c r="H6" s="13" t="s">
        <v>155</v>
      </c>
      <c r="I6" s="13" t="s">
        <v>258</v>
      </c>
      <c r="J6" s="13" t="s">
        <v>3213</v>
      </c>
      <c r="K6" t="str">
        <f t="shared" si="0"/>
        <v>EASTERN VISAYASLEYTEABUYOG</v>
      </c>
      <c r="L6" s="38">
        <v>6510</v>
      </c>
      <c r="M6" s="14" t="s">
        <v>1763</v>
      </c>
    </row>
    <row r="7" spans="1:13">
      <c r="A7" s="13" t="s">
        <v>1979</v>
      </c>
      <c r="B7" s="14" t="s">
        <v>339</v>
      </c>
      <c r="C7" s="14" t="s">
        <v>138</v>
      </c>
      <c r="D7">
        <v>1200</v>
      </c>
      <c r="H7" s="13" t="s">
        <v>143</v>
      </c>
      <c r="I7" s="13" t="s">
        <v>164</v>
      </c>
      <c r="J7" s="13" t="s">
        <v>2184</v>
      </c>
      <c r="K7" t="str">
        <f t="shared" si="0"/>
        <v>ILOCOS REGIONILOCOS NORTEADAMS</v>
      </c>
      <c r="L7" s="38">
        <v>2922</v>
      </c>
      <c r="M7" s="14" t="s">
        <v>547</v>
      </c>
    </row>
    <row r="8" spans="1:13">
      <c r="A8" s="13" t="s">
        <v>1980</v>
      </c>
      <c r="B8" s="14" t="s">
        <v>340</v>
      </c>
      <c r="C8" s="14" t="s">
        <v>138</v>
      </c>
      <c r="D8">
        <v>1471</v>
      </c>
      <c r="H8" s="13" t="s">
        <v>158</v>
      </c>
      <c r="I8" s="13" t="s">
        <v>203</v>
      </c>
      <c r="J8" s="13" t="s">
        <v>4184</v>
      </c>
      <c r="K8" t="str">
        <f t="shared" si="0"/>
        <v>REGION 4A CALABARZONQUEZONAGBANGAN</v>
      </c>
      <c r="L8" s="38">
        <v>4302</v>
      </c>
      <c r="M8" s="14" t="s">
        <v>1281</v>
      </c>
    </row>
    <row r="9" spans="1:13">
      <c r="A9" s="13" t="s">
        <v>1971</v>
      </c>
      <c r="B9" s="14" t="s">
        <v>4147</v>
      </c>
      <c r="C9" s="14" t="s">
        <v>138</v>
      </c>
      <c r="D9">
        <v>1004</v>
      </c>
      <c r="H9" s="13" t="s">
        <v>144</v>
      </c>
      <c r="I9" s="13" t="s">
        <v>178</v>
      </c>
      <c r="J9" s="13" t="s">
        <v>2583</v>
      </c>
      <c r="K9" t="str">
        <f t="shared" si="0"/>
        <v>CAGAYAN VALLEYQUIRINOAGLIPAY</v>
      </c>
      <c r="L9" s="38">
        <v>3403</v>
      </c>
      <c r="M9" s="14" t="s">
        <v>990</v>
      </c>
    </row>
    <row r="10" spans="1:13">
      <c r="A10" s="13" t="s">
        <v>1981</v>
      </c>
      <c r="B10" s="14" t="s">
        <v>341</v>
      </c>
      <c r="C10" s="14" t="s">
        <v>138</v>
      </c>
      <c r="D10">
        <v>1409</v>
      </c>
      <c r="H10" s="13" t="s">
        <v>143</v>
      </c>
      <c r="I10" s="13" t="s">
        <v>167</v>
      </c>
      <c r="J10" s="13" t="s">
        <v>2290</v>
      </c>
      <c r="K10" t="str">
        <f t="shared" si="0"/>
        <v>ILOCOS REGIONPANGASINANAGNO</v>
      </c>
      <c r="L10" s="38">
        <v>2408</v>
      </c>
      <c r="M10" s="14" t="s">
        <v>665</v>
      </c>
    </row>
    <row r="11" spans="1:13">
      <c r="A11" s="13" t="s">
        <v>1982</v>
      </c>
      <c r="B11" s="14" t="s">
        <v>342</v>
      </c>
      <c r="C11" s="14" t="s">
        <v>138</v>
      </c>
      <c r="D11">
        <v>1000</v>
      </c>
      <c r="H11" s="13" t="s">
        <v>158</v>
      </c>
      <c r="I11" s="13" t="s">
        <v>200</v>
      </c>
      <c r="J11" s="13" t="s">
        <v>2705</v>
      </c>
      <c r="K11" t="str">
        <f t="shared" si="0"/>
        <v>REGION 4A CALABARZONBATANGASAGONCILLO</v>
      </c>
      <c r="L11" s="38">
        <v>4211</v>
      </c>
      <c r="M11" s="14" t="s">
        <v>1131</v>
      </c>
    </row>
    <row r="12" spans="1:13">
      <c r="A12" s="13" t="s">
        <v>1983</v>
      </c>
      <c r="B12" s="14" t="s">
        <v>343</v>
      </c>
      <c r="C12" s="14" t="s">
        <v>138</v>
      </c>
      <c r="D12">
        <v>1800</v>
      </c>
      <c r="H12" s="13" t="s">
        <v>143</v>
      </c>
      <c r="I12" s="13" t="s">
        <v>166</v>
      </c>
      <c r="J12" s="13" t="s">
        <v>2236</v>
      </c>
      <c r="K12" t="str">
        <f t="shared" si="0"/>
        <v>ILOCOS REGIONLA UNIONAGOO</v>
      </c>
      <c r="L12" s="38">
        <v>2504</v>
      </c>
      <c r="M12" s="14" t="s">
        <v>603</v>
      </c>
    </row>
    <row r="13" spans="1:13">
      <c r="A13" s="13" t="s">
        <v>1984</v>
      </c>
      <c r="B13" s="14" t="s">
        <v>344</v>
      </c>
      <c r="C13" s="14" t="s">
        <v>138</v>
      </c>
      <c r="D13">
        <v>1770</v>
      </c>
      <c r="H13" s="13" t="s">
        <v>143</v>
      </c>
      <c r="I13" s="13" t="s">
        <v>167</v>
      </c>
      <c r="J13" s="13" t="s">
        <v>2291</v>
      </c>
      <c r="K13" t="str">
        <f t="shared" si="0"/>
        <v>ILOCOS REGIONPANGASINANAGUILAR</v>
      </c>
      <c r="L13" s="38">
        <v>2415</v>
      </c>
      <c r="M13" s="14" t="s">
        <v>666</v>
      </c>
    </row>
    <row r="14" spans="1:13">
      <c r="A14" s="13" t="s">
        <v>1985</v>
      </c>
      <c r="B14" s="14" t="s">
        <v>345</v>
      </c>
      <c r="C14" s="14" t="s">
        <v>138</v>
      </c>
      <c r="D14">
        <v>1411</v>
      </c>
      <c r="H14" s="13" t="s">
        <v>150</v>
      </c>
      <c r="I14" s="13" t="s">
        <v>333</v>
      </c>
      <c r="J14" s="13" t="s">
        <v>2040</v>
      </c>
      <c r="K14" t="str">
        <f t="shared" si="0"/>
        <v>CORDILLERA ADMINISTRATIVE REGIONIFUGAOAGUINALDO</v>
      </c>
      <c r="L14" s="38">
        <v>3606</v>
      </c>
      <c r="M14" s="14" t="s">
        <v>401</v>
      </c>
    </row>
    <row r="15" spans="1:13">
      <c r="A15" s="13" t="s">
        <v>1972</v>
      </c>
      <c r="B15" s="14" t="s">
        <v>4148</v>
      </c>
      <c r="C15" s="14" t="s">
        <v>138</v>
      </c>
      <c r="D15">
        <v>1007</v>
      </c>
      <c r="H15" s="13" t="s">
        <v>159</v>
      </c>
      <c r="I15" s="13" t="s">
        <v>213</v>
      </c>
      <c r="J15" s="13" t="s">
        <v>2800</v>
      </c>
      <c r="K15" t="str">
        <f t="shared" si="0"/>
        <v>REGION 4B MIMAROPAPALAWANAGUTAYA</v>
      </c>
      <c r="L15" s="38">
        <v>5320</v>
      </c>
      <c r="M15" s="14" t="s">
        <v>1247</v>
      </c>
    </row>
    <row r="16" spans="1:13">
      <c r="A16" s="13" t="s">
        <v>1973</v>
      </c>
      <c r="B16" s="14" t="s">
        <v>4149</v>
      </c>
      <c r="C16" s="14" t="s">
        <v>138</v>
      </c>
      <c r="D16">
        <v>1011</v>
      </c>
      <c r="H16" s="13" t="s">
        <v>153</v>
      </c>
      <c r="I16" s="13" t="s">
        <v>238</v>
      </c>
      <c r="J16" s="13" t="s">
        <v>2999</v>
      </c>
      <c r="K16" t="str">
        <f t="shared" si="0"/>
        <v>WESTERN VISAYASILOILOAJUY</v>
      </c>
      <c r="L16" s="38">
        <v>5012</v>
      </c>
      <c r="M16" s="14" t="s">
        <v>1500</v>
      </c>
    </row>
    <row r="17" spans="1:13">
      <c r="A17" s="13" t="s">
        <v>1986</v>
      </c>
      <c r="B17" s="14" t="s">
        <v>346</v>
      </c>
      <c r="C17" s="14" t="s">
        <v>138</v>
      </c>
      <c r="D17">
        <v>1700</v>
      </c>
      <c r="H17" s="13" t="s">
        <v>149</v>
      </c>
      <c r="I17" s="13" t="s">
        <v>318</v>
      </c>
      <c r="J17" s="13" t="s">
        <v>2069</v>
      </c>
      <c r="K17" t="str">
        <f t="shared" si="0"/>
        <v>AUTONOMOUS REGION IN MUSLIM MINDANAOBASILANAKBAR</v>
      </c>
      <c r="L17" s="38">
        <v>7306</v>
      </c>
      <c r="M17" s="14" t="s">
        <v>431</v>
      </c>
    </row>
    <row r="18" spans="1:13">
      <c r="A18" s="13" t="s">
        <v>1987</v>
      </c>
      <c r="B18" s="14" t="s">
        <v>347</v>
      </c>
      <c r="C18" s="14" t="s">
        <v>138</v>
      </c>
      <c r="D18">
        <v>1300</v>
      </c>
      <c r="H18" s="13" t="s">
        <v>158</v>
      </c>
      <c r="I18" s="13" t="s">
        <v>203</v>
      </c>
      <c r="J18" s="13" t="s">
        <v>2824</v>
      </c>
      <c r="K18" t="str">
        <f t="shared" si="0"/>
        <v>REGION 4A CALABARZONQUEZONALABAT</v>
      </c>
      <c r="L18" s="38">
        <v>4332</v>
      </c>
      <c r="M18" s="14" t="s">
        <v>1282</v>
      </c>
    </row>
    <row r="19" spans="1:13">
      <c r="A19" s="13" t="s">
        <v>1988</v>
      </c>
      <c r="B19" s="14" t="s">
        <v>348</v>
      </c>
      <c r="C19" s="14" t="s">
        <v>138</v>
      </c>
      <c r="D19">
        <v>1600</v>
      </c>
      <c r="H19" s="13" t="s">
        <v>146</v>
      </c>
      <c r="I19" s="13" t="s">
        <v>297</v>
      </c>
      <c r="J19" s="13" t="s">
        <v>2440</v>
      </c>
      <c r="K19" t="str">
        <f t="shared" si="0"/>
        <v>SOCSARGENSARANGGANIALABEL</v>
      </c>
      <c r="L19" s="38">
        <v>9501</v>
      </c>
      <c r="M19" s="14" t="s">
        <v>825</v>
      </c>
    </row>
    <row r="20" spans="1:13">
      <c r="A20" s="13" t="s">
        <v>1976</v>
      </c>
      <c r="B20" s="14" t="s">
        <v>336</v>
      </c>
      <c r="C20" s="14" t="s">
        <v>138</v>
      </c>
      <c r="D20">
        <v>1620</v>
      </c>
      <c r="H20" s="13" t="s">
        <v>146</v>
      </c>
      <c r="I20" s="13" t="s">
        <v>296</v>
      </c>
      <c r="J20" s="13" t="s">
        <v>2424</v>
      </c>
      <c r="K20" t="str">
        <f t="shared" si="0"/>
        <v>SOCSARGENCOTABATOALAMADA</v>
      </c>
      <c r="L20" s="38">
        <v>9413</v>
      </c>
      <c r="M20" s="14" t="s">
        <v>808</v>
      </c>
    </row>
    <row r="21" spans="1:13">
      <c r="A21" s="13" t="s">
        <v>1974</v>
      </c>
      <c r="B21" s="14" t="s">
        <v>4138</v>
      </c>
      <c r="C21" s="14" t="s">
        <v>138</v>
      </c>
      <c r="D21">
        <v>1018</v>
      </c>
      <c r="H21" s="13" t="s">
        <v>158</v>
      </c>
      <c r="I21" s="13" t="s">
        <v>202</v>
      </c>
      <c r="J21" s="13" t="s">
        <v>2751</v>
      </c>
      <c r="K21" t="str">
        <f t="shared" si="0"/>
        <v>REGION 4A CALABARZONLAGUNAALAMINOS</v>
      </c>
      <c r="L21" s="38">
        <v>4001</v>
      </c>
      <c r="M21" s="14" t="s">
        <v>1186</v>
      </c>
    </row>
    <row r="22" spans="1:13">
      <c r="A22" s="13" t="s">
        <v>1989</v>
      </c>
      <c r="B22" s="14" t="s">
        <v>349</v>
      </c>
      <c r="C22" s="14" t="s">
        <v>138</v>
      </c>
      <c r="D22">
        <v>1100</v>
      </c>
      <c r="H22" s="13" t="s">
        <v>143</v>
      </c>
      <c r="I22" s="13" t="s">
        <v>167</v>
      </c>
      <c r="J22" s="13" t="s">
        <v>2286</v>
      </c>
      <c r="K22" t="str">
        <f t="shared" si="0"/>
        <v>ILOCOS REGIONPANGASINANALAMINOS CITY</v>
      </c>
      <c r="L22" s="38">
        <v>2404</v>
      </c>
      <c r="M22" s="14" t="s">
        <v>661</v>
      </c>
    </row>
    <row r="23" spans="1:13">
      <c r="A23" s="13" t="s">
        <v>1964</v>
      </c>
      <c r="B23" s="14" t="s">
        <v>4140</v>
      </c>
      <c r="C23" s="14" t="s">
        <v>138</v>
      </c>
      <c r="D23">
        <v>1001</v>
      </c>
      <c r="H23" s="13" t="s">
        <v>155</v>
      </c>
      <c r="I23" s="13" t="s">
        <v>258</v>
      </c>
      <c r="J23" s="13" t="s">
        <v>3214</v>
      </c>
      <c r="K23" t="str">
        <f t="shared" si="0"/>
        <v>EASTERN VISAYASLEYTEALANGALANG</v>
      </c>
      <c r="L23" s="38">
        <v>6517</v>
      </c>
      <c r="M23" s="14" t="s">
        <v>1764</v>
      </c>
    </row>
    <row r="24" spans="1:13">
      <c r="A24" s="13" t="s">
        <v>1967</v>
      </c>
      <c r="B24" s="14" t="s">
        <v>4143</v>
      </c>
      <c r="C24" s="14" t="s">
        <v>138</v>
      </c>
      <c r="D24" t="s">
        <v>4202</v>
      </c>
      <c r="H24" s="13" t="s">
        <v>149</v>
      </c>
      <c r="I24" s="13" t="s">
        <v>318</v>
      </c>
      <c r="J24" s="13" t="s">
        <v>2068</v>
      </c>
      <c r="K24" t="str">
        <f t="shared" si="0"/>
        <v>AUTONOMOUS REGION IN MUSLIM MINDANAOBASILANAL-BARKA</v>
      </c>
      <c r="L24" s="38">
        <v>7304</v>
      </c>
      <c r="M24" s="14" t="s">
        <v>430</v>
      </c>
    </row>
    <row r="25" spans="1:13">
      <c r="A25" s="13" t="s">
        <v>1990</v>
      </c>
      <c r="B25" s="14" t="s">
        <v>350</v>
      </c>
      <c r="C25" s="14" t="s">
        <v>138</v>
      </c>
      <c r="D25">
        <v>1500</v>
      </c>
      <c r="H25" s="13" t="s">
        <v>155</v>
      </c>
      <c r="I25" s="13" t="s">
        <v>258</v>
      </c>
      <c r="J25" s="13" t="s">
        <v>3215</v>
      </c>
      <c r="K25" t="str">
        <f t="shared" si="0"/>
        <v>EASTERN VISAYASLEYTEALBUERA</v>
      </c>
      <c r="L25" s="38">
        <v>6542</v>
      </c>
      <c r="M25" s="14" t="s">
        <v>1765</v>
      </c>
    </row>
    <row r="26" spans="1:13">
      <c r="A26" s="13" t="s">
        <v>1968</v>
      </c>
      <c r="B26" s="14" t="s">
        <v>4144</v>
      </c>
      <c r="C26" s="14" t="s">
        <v>138</v>
      </c>
      <c r="D26">
        <v>1005</v>
      </c>
      <c r="H26" s="13" t="s">
        <v>154</v>
      </c>
      <c r="I26" s="13" t="s">
        <v>245</v>
      </c>
      <c r="J26" s="13" t="s">
        <v>3064</v>
      </c>
      <c r="K26" t="str">
        <f t="shared" si="0"/>
        <v>CENTRAL VISAYASBOHOLALBURQUERQUE</v>
      </c>
      <c r="L26" s="38">
        <v>6302</v>
      </c>
      <c r="M26" s="14" t="s">
        <v>1575</v>
      </c>
    </row>
    <row r="27" spans="1:13">
      <c r="A27" s="13" t="s">
        <v>1965</v>
      </c>
      <c r="B27" s="14" t="s">
        <v>4141</v>
      </c>
      <c r="C27" s="14" t="s">
        <v>138</v>
      </c>
      <c r="D27">
        <v>1010</v>
      </c>
      <c r="H27" s="15" t="s">
        <v>143</v>
      </c>
      <c r="I27" s="15" t="s">
        <v>167</v>
      </c>
      <c r="J27" s="15" t="s">
        <v>2292</v>
      </c>
      <c r="K27" t="str">
        <f t="shared" si="0"/>
        <v>ILOCOS REGIONPANGASINANALCALA</v>
      </c>
      <c r="L27" s="40">
        <v>2425</v>
      </c>
      <c r="M27" s="79" t="s">
        <v>667</v>
      </c>
    </row>
    <row r="28" spans="1:13">
      <c r="A28" s="13" t="s">
        <v>1975</v>
      </c>
      <c r="B28" s="14" t="s">
        <v>4139</v>
      </c>
      <c r="C28" s="14" t="s">
        <v>138</v>
      </c>
      <c r="D28">
        <v>1009</v>
      </c>
      <c r="H28" s="15" t="s">
        <v>144</v>
      </c>
      <c r="I28" s="15" t="s">
        <v>175</v>
      </c>
      <c r="J28" s="15" t="s">
        <v>2292</v>
      </c>
      <c r="K28" t="str">
        <f t="shared" si="0"/>
        <v>CAGAYAN VALLEYCAGAYANALCALA</v>
      </c>
      <c r="L28" s="40">
        <v>3507</v>
      </c>
      <c r="M28" s="79" t="s">
        <v>911</v>
      </c>
    </row>
    <row r="29" spans="1:13">
      <c r="A29" s="13" t="s">
        <v>1966</v>
      </c>
      <c r="B29" s="14" t="s">
        <v>4142</v>
      </c>
      <c r="C29" s="14" t="s">
        <v>138</v>
      </c>
      <c r="D29" t="s">
        <v>4202</v>
      </c>
      <c r="H29" s="15" t="s">
        <v>154</v>
      </c>
      <c r="I29" s="15" t="s">
        <v>246</v>
      </c>
      <c r="J29" s="15" t="s">
        <v>2845</v>
      </c>
      <c r="K29" t="str">
        <f t="shared" si="0"/>
        <v>CENTRAL VISAYASCEBUALCANTARA</v>
      </c>
      <c r="L29" s="40">
        <v>6033</v>
      </c>
      <c r="M29" s="79" t="s">
        <v>1631</v>
      </c>
    </row>
    <row r="30" spans="1:13">
      <c r="A30" s="13" t="s">
        <v>1991</v>
      </c>
      <c r="B30" s="14" t="s">
        <v>351</v>
      </c>
      <c r="C30" s="14" t="s">
        <v>138</v>
      </c>
      <c r="D30">
        <v>1630</v>
      </c>
      <c r="H30" s="15" t="s">
        <v>159</v>
      </c>
      <c r="I30" s="15" t="s">
        <v>214</v>
      </c>
      <c r="J30" s="15" t="s">
        <v>2845</v>
      </c>
      <c r="K30" t="str">
        <f t="shared" si="0"/>
        <v>REGION 4B MIMAROPAROMBLONALCANTARA</v>
      </c>
      <c r="L30" s="40">
        <v>5509</v>
      </c>
      <c r="M30" s="79" t="s">
        <v>1310</v>
      </c>
    </row>
    <row r="31" spans="1:13">
      <c r="A31" s="13" t="s">
        <v>1962</v>
      </c>
      <c r="B31" s="14" t="s">
        <v>4150</v>
      </c>
      <c r="C31" s="14" t="s">
        <v>138</v>
      </c>
      <c r="D31" t="s">
        <v>4202</v>
      </c>
      <c r="H31" s="13" t="s">
        <v>154</v>
      </c>
      <c r="I31" s="13" t="s">
        <v>246</v>
      </c>
      <c r="J31" s="13" t="s">
        <v>3107</v>
      </c>
      <c r="K31" t="str">
        <f t="shared" si="0"/>
        <v>CENTRAL VISAYASCEBUALCOY</v>
      </c>
      <c r="L31" s="38">
        <v>6023</v>
      </c>
      <c r="M31" s="14" t="s">
        <v>1632</v>
      </c>
    </row>
    <row r="32" spans="1:13">
      <c r="A32" s="13" t="s">
        <v>1992</v>
      </c>
      <c r="B32" s="14" t="s">
        <v>352</v>
      </c>
      <c r="C32" s="14" t="s">
        <v>138</v>
      </c>
      <c r="D32">
        <v>1440</v>
      </c>
      <c r="H32" s="15" t="s">
        <v>147</v>
      </c>
      <c r="I32" s="15" t="s">
        <v>307</v>
      </c>
      <c r="J32" s="15" t="s">
        <v>2482</v>
      </c>
      <c r="K32" t="str">
        <f t="shared" si="0"/>
        <v>CARAGASURIGAO DEL NORTEALEGRIA</v>
      </c>
      <c r="L32" s="38">
        <v>8425</v>
      </c>
      <c r="M32" s="79" t="s">
        <v>869</v>
      </c>
    </row>
    <row r="33" spans="1:13">
      <c r="A33" s="13" t="s">
        <v>1993</v>
      </c>
      <c r="B33" s="14" t="s">
        <v>353</v>
      </c>
      <c r="C33" s="14" t="s">
        <v>324</v>
      </c>
      <c r="D33">
        <v>3814</v>
      </c>
      <c r="H33" s="15" t="s">
        <v>154</v>
      </c>
      <c r="I33" s="15" t="s">
        <v>246</v>
      </c>
      <c r="J33" s="15" t="s">
        <v>2482</v>
      </c>
      <c r="K33" t="str">
        <f t="shared" si="0"/>
        <v>CENTRAL VISAYASCEBUALEGRIA</v>
      </c>
      <c r="L33" s="38">
        <v>6030</v>
      </c>
      <c r="M33" s="79" t="s">
        <v>1633</v>
      </c>
    </row>
    <row r="34" spans="1:13">
      <c r="A34" s="13" t="s">
        <v>1994</v>
      </c>
      <c r="B34" s="14" t="s">
        <v>354</v>
      </c>
      <c r="C34" s="14" t="s">
        <v>324</v>
      </c>
      <c r="D34">
        <v>3807</v>
      </c>
      <c r="H34" s="13" t="s">
        <v>146</v>
      </c>
      <c r="I34" s="13" t="s">
        <v>296</v>
      </c>
      <c r="J34" s="13" t="s">
        <v>2425</v>
      </c>
      <c r="K34" t="str">
        <f t="shared" si="0"/>
        <v>SOCSARGENCOTABATOALEOSAN</v>
      </c>
      <c r="L34" s="38">
        <v>9415</v>
      </c>
      <c r="M34" s="14" t="s">
        <v>809</v>
      </c>
    </row>
    <row r="35" spans="1:13">
      <c r="A35" s="13" t="s">
        <v>1995</v>
      </c>
      <c r="B35" s="14" t="s">
        <v>355</v>
      </c>
      <c r="C35" s="14" t="s">
        <v>324</v>
      </c>
      <c r="D35">
        <v>3810</v>
      </c>
      <c r="H35" s="13" t="s">
        <v>158</v>
      </c>
      <c r="I35" s="13" t="s">
        <v>201</v>
      </c>
      <c r="J35" s="13" t="s">
        <v>2729</v>
      </c>
      <c r="K35" t="str">
        <f t="shared" si="0"/>
        <v>REGION 4A CALABARZONCAVITEALFONSO</v>
      </c>
      <c r="L35" s="38">
        <v>4123</v>
      </c>
      <c r="M35" s="14" t="s">
        <v>1163</v>
      </c>
    </row>
    <row r="36" spans="1:13">
      <c r="A36" s="13" t="s">
        <v>1996</v>
      </c>
      <c r="B36" s="14" t="s">
        <v>356</v>
      </c>
      <c r="C36" s="14" t="s">
        <v>324</v>
      </c>
      <c r="D36">
        <v>3809</v>
      </c>
      <c r="H36" s="13" t="s">
        <v>144</v>
      </c>
      <c r="I36" s="13" t="s">
        <v>177</v>
      </c>
      <c r="J36" s="13" t="s">
        <v>2577</v>
      </c>
      <c r="K36" t="str">
        <f t="shared" si="0"/>
        <v>CAGAYAN VALLEYNUEVA VIZCAYAALFONSO CASTANEDA</v>
      </c>
      <c r="L36" s="38">
        <v>3714</v>
      </c>
      <c r="M36" s="14" t="s">
        <v>984</v>
      </c>
    </row>
    <row r="37" spans="1:13">
      <c r="A37" s="13" t="s">
        <v>1997</v>
      </c>
      <c r="B37" s="14" t="s">
        <v>357</v>
      </c>
      <c r="C37" s="14" t="s">
        <v>324</v>
      </c>
      <c r="D37">
        <v>3813</v>
      </c>
      <c r="H37" s="13" t="s">
        <v>150</v>
      </c>
      <c r="I37" s="13" t="s">
        <v>333</v>
      </c>
      <c r="J37" s="13" t="s">
        <v>4171</v>
      </c>
      <c r="K37" t="str">
        <f t="shared" si="0"/>
        <v>CORDILLERA ADMINISTRATIVE REGIONIFUGAOALFONSO LISTA</v>
      </c>
      <c r="L37" s="38">
        <v>3608</v>
      </c>
      <c r="M37" s="14" t="s">
        <v>402</v>
      </c>
    </row>
    <row r="38" spans="1:13">
      <c r="A38" s="13" t="s">
        <v>1998</v>
      </c>
      <c r="B38" s="14" t="s">
        <v>358</v>
      </c>
      <c r="C38" s="14" t="s">
        <v>324</v>
      </c>
      <c r="D38">
        <v>3812</v>
      </c>
      <c r="H38" s="13" t="s">
        <v>151</v>
      </c>
      <c r="I38" s="13" t="s">
        <v>190</v>
      </c>
      <c r="J38" s="13" t="s">
        <v>2652</v>
      </c>
      <c r="K38" t="str">
        <f t="shared" si="0"/>
        <v>CENTRAL LUZONNUEVA ECIJAALIAGA</v>
      </c>
      <c r="L38" s="38">
        <v>3111</v>
      </c>
      <c r="M38" s="14" t="s">
        <v>1069</v>
      </c>
    </row>
    <row r="39" spans="1:13">
      <c r="A39" s="13" t="s">
        <v>1999</v>
      </c>
      <c r="B39" s="14" t="s">
        <v>359</v>
      </c>
      <c r="C39" s="14" t="s">
        <v>324</v>
      </c>
      <c r="D39">
        <v>3811</v>
      </c>
      <c r="H39" s="15" t="s">
        <v>144</v>
      </c>
      <c r="I39" s="15" t="s">
        <v>176</v>
      </c>
      <c r="J39" s="15" t="s">
        <v>2543</v>
      </c>
      <c r="K39" t="str">
        <f t="shared" si="0"/>
        <v>CAGAYAN VALLEYISABELAALICIA</v>
      </c>
      <c r="L39" s="40">
        <v>3306</v>
      </c>
      <c r="M39" s="79" t="s">
        <v>940</v>
      </c>
    </row>
    <row r="40" spans="1:13">
      <c r="A40" s="13" t="s">
        <v>2000</v>
      </c>
      <c r="B40" s="14" t="s">
        <v>360</v>
      </c>
      <c r="C40" s="14" t="s">
        <v>325</v>
      </c>
      <c r="D40">
        <v>2800</v>
      </c>
      <c r="H40" s="15" t="s">
        <v>154</v>
      </c>
      <c r="I40" s="15" t="s">
        <v>245</v>
      </c>
      <c r="J40" s="15" t="s">
        <v>2543</v>
      </c>
      <c r="K40" t="str">
        <f t="shared" si="0"/>
        <v>CENTRAL VISAYASBOHOLALICIA</v>
      </c>
      <c r="L40" s="40">
        <v>6314</v>
      </c>
      <c r="M40" s="79" t="s">
        <v>1576</v>
      </c>
    </row>
    <row r="41" spans="1:13">
      <c r="A41" s="13" t="s">
        <v>2001</v>
      </c>
      <c r="B41" s="14" t="s">
        <v>361</v>
      </c>
      <c r="C41" s="14" t="s">
        <v>325</v>
      </c>
      <c r="D41">
        <v>2815</v>
      </c>
      <c r="H41" s="15" t="s">
        <v>156</v>
      </c>
      <c r="I41" s="15" t="s">
        <v>268</v>
      </c>
      <c r="J41" s="15" t="s">
        <v>2543</v>
      </c>
      <c r="K41" t="str">
        <f t="shared" si="0"/>
        <v>ZAMBOANGA PENINSULAZAMBOANGA SIBUGAYALICIA</v>
      </c>
      <c r="L41" s="40">
        <v>7040</v>
      </c>
      <c r="M41" s="79" t="s">
        <v>1941</v>
      </c>
    </row>
    <row r="42" spans="1:13">
      <c r="A42" s="13" t="s">
        <v>2002</v>
      </c>
      <c r="B42" s="14" t="s">
        <v>362</v>
      </c>
      <c r="C42" s="14" t="s">
        <v>325</v>
      </c>
      <c r="D42">
        <v>2805</v>
      </c>
      <c r="H42" s="13" t="s">
        <v>143</v>
      </c>
      <c r="I42" s="13" t="s">
        <v>165</v>
      </c>
      <c r="J42" s="13" t="s">
        <v>2206</v>
      </c>
      <c r="K42" t="str">
        <f t="shared" si="0"/>
        <v>ILOCOS REGIONILOCOS SURALILEM</v>
      </c>
      <c r="L42" s="38">
        <v>2716</v>
      </c>
      <c r="M42" s="14" t="s">
        <v>570</v>
      </c>
    </row>
    <row r="43" spans="1:13">
      <c r="A43" s="13" t="s">
        <v>2003</v>
      </c>
      <c r="B43" s="14" t="s">
        <v>363</v>
      </c>
      <c r="C43" s="14" t="s">
        <v>325</v>
      </c>
      <c r="D43">
        <v>2817</v>
      </c>
      <c r="H43" s="13" t="s">
        <v>153</v>
      </c>
      <c r="I43" s="13" t="s">
        <v>238</v>
      </c>
      <c r="J43" s="13" t="s">
        <v>3000</v>
      </c>
      <c r="K43" t="str">
        <f t="shared" si="0"/>
        <v>WESTERN VISAYASILOILOALIMODIAN</v>
      </c>
      <c r="L43" s="38">
        <v>5028</v>
      </c>
      <c r="M43" s="14" t="s">
        <v>1501</v>
      </c>
    </row>
    <row r="44" spans="1:13">
      <c r="A44" s="13" t="s">
        <v>2004</v>
      </c>
      <c r="B44" s="14" t="s">
        <v>364</v>
      </c>
      <c r="C44" s="14" t="s">
        <v>325</v>
      </c>
      <c r="D44">
        <v>2816</v>
      </c>
      <c r="H44" s="13" t="s">
        <v>158</v>
      </c>
      <c r="I44" s="13" t="s">
        <v>200</v>
      </c>
      <c r="J44" s="13" t="s">
        <v>2704</v>
      </c>
      <c r="K44" t="str">
        <f t="shared" si="0"/>
        <v>REGION 4A CALABARZONBATANGASALITAGTAG</v>
      </c>
      <c r="L44" s="38">
        <v>4205</v>
      </c>
      <c r="M44" s="14" t="s">
        <v>1130</v>
      </c>
    </row>
    <row r="45" spans="1:13">
      <c r="A45" s="13" t="s">
        <v>2005</v>
      </c>
      <c r="B45" s="14" t="s">
        <v>365</v>
      </c>
      <c r="C45" s="14" t="s">
        <v>325</v>
      </c>
      <c r="D45">
        <v>2825</v>
      </c>
      <c r="H45" s="13" t="s">
        <v>144</v>
      </c>
      <c r="I45" s="13" t="s">
        <v>175</v>
      </c>
      <c r="J45" s="13" t="s">
        <v>2519</v>
      </c>
      <c r="K45" t="str">
        <f t="shared" si="0"/>
        <v>CAGAYAN VALLEYCAGAYANALLACAPAN</v>
      </c>
      <c r="L45" s="38">
        <v>3523</v>
      </c>
      <c r="M45" s="14" t="s">
        <v>912</v>
      </c>
    </row>
    <row r="46" spans="1:13">
      <c r="A46" s="13" t="s">
        <v>2006</v>
      </c>
      <c r="B46" s="14" t="s">
        <v>366</v>
      </c>
      <c r="C46" s="14" t="s">
        <v>325</v>
      </c>
      <c r="D46">
        <v>2801</v>
      </c>
      <c r="H46" s="13" t="s">
        <v>155</v>
      </c>
      <c r="I46" s="13" t="s">
        <v>259</v>
      </c>
      <c r="J46" s="13" t="s">
        <v>3248</v>
      </c>
      <c r="K46" t="str">
        <f t="shared" si="0"/>
        <v>EASTERN VISAYASNORTHERN SAMARALLEN</v>
      </c>
      <c r="L46" s="38">
        <v>6405</v>
      </c>
      <c r="M46" s="14" t="s">
        <v>1803</v>
      </c>
    </row>
    <row r="47" spans="1:13">
      <c r="A47" s="13" t="s">
        <v>2007</v>
      </c>
      <c r="B47" s="14" t="s">
        <v>367</v>
      </c>
      <c r="C47" s="14" t="s">
        <v>325</v>
      </c>
      <c r="D47">
        <v>2826</v>
      </c>
      <c r="H47" s="13" t="s">
        <v>155</v>
      </c>
      <c r="I47" s="13" t="s">
        <v>260</v>
      </c>
      <c r="J47" s="13" t="s">
        <v>3270</v>
      </c>
      <c r="K47" t="str">
        <f t="shared" si="0"/>
        <v>EASTERN VISAYASSAMARALMAGRO</v>
      </c>
      <c r="L47" s="38">
        <v>6724</v>
      </c>
      <c r="M47" s="14" t="s">
        <v>1832</v>
      </c>
    </row>
    <row r="48" spans="1:13">
      <c r="A48" s="13" t="s">
        <v>2008</v>
      </c>
      <c r="B48" s="14" t="s">
        <v>368</v>
      </c>
      <c r="C48" s="14" t="s">
        <v>325</v>
      </c>
      <c r="D48">
        <v>2821</v>
      </c>
      <c r="H48" s="13" t="s">
        <v>155</v>
      </c>
      <c r="I48" s="13" t="s">
        <v>256</v>
      </c>
      <c r="J48" s="13" t="s">
        <v>3182</v>
      </c>
      <c r="K48" t="str">
        <f t="shared" si="0"/>
        <v>EASTERN VISAYASBILIRANALMERIA</v>
      </c>
      <c r="L48" s="38">
        <v>6544</v>
      </c>
      <c r="M48" s="14" t="s">
        <v>1729</v>
      </c>
    </row>
    <row r="49" spans="1:13">
      <c r="A49" s="13" t="s">
        <v>2009</v>
      </c>
      <c r="B49" s="14" t="s">
        <v>369</v>
      </c>
      <c r="C49" s="14" t="s">
        <v>325</v>
      </c>
      <c r="D49">
        <v>2802</v>
      </c>
      <c r="H49" s="13" t="s">
        <v>154</v>
      </c>
      <c r="I49" s="13" t="s">
        <v>246</v>
      </c>
      <c r="J49" s="13" t="s">
        <v>3108</v>
      </c>
      <c r="K49" t="str">
        <f t="shared" si="0"/>
        <v>CENTRAL VISAYASCEBUALOGUINSAN</v>
      </c>
      <c r="L49" s="38">
        <v>6040</v>
      </c>
      <c r="M49" s="14" t="s">
        <v>1634</v>
      </c>
    </row>
    <row r="50" spans="1:13">
      <c r="A50" s="13" t="s">
        <v>2010</v>
      </c>
      <c r="B50" s="14" t="s">
        <v>370</v>
      </c>
      <c r="C50" s="14" t="s">
        <v>325</v>
      </c>
      <c r="D50">
        <v>2824</v>
      </c>
      <c r="H50" s="13" t="s">
        <v>157</v>
      </c>
      <c r="I50" s="13" t="s">
        <v>279</v>
      </c>
      <c r="J50" s="13" t="s">
        <v>2372</v>
      </c>
      <c r="K50" t="str">
        <f t="shared" si="0"/>
        <v>NORTHERN MINDANAOMISAMIS OCCIDENTALALORAN</v>
      </c>
      <c r="L50" s="38">
        <v>7206</v>
      </c>
      <c r="M50" s="14" t="s">
        <v>750</v>
      </c>
    </row>
    <row r="51" spans="1:13">
      <c r="A51" s="13" t="s">
        <v>2011</v>
      </c>
      <c r="B51" s="14" t="s">
        <v>371</v>
      </c>
      <c r="C51" s="14" t="s">
        <v>325</v>
      </c>
      <c r="D51">
        <v>2807</v>
      </c>
      <c r="H51" s="13" t="s">
        <v>153</v>
      </c>
      <c r="I51" s="13" t="s">
        <v>234</v>
      </c>
      <c r="J51" s="13" t="s">
        <v>2950</v>
      </c>
      <c r="K51" t="str">
        <f t="shared" si="0"/>
        <v>WESTERN VISAYASAKLANALTAVAS</v>
      </c>
      <c r="L51" s="38">
        <v>5616</v>
      </c>
      <c r="M51" s="14" t="s">
        <v>1441</v>
      </c>
    </row>
    <row r="52" spans="1:13">
      <c r="A52" s="13" t="s">
        <v>2012</v>
      </c>
      <c r="B52" s="14" t="s">
        <v>372</v>
      </c>
      <c r="C52" s="14" t="s">
        <v>325</v>
      </c>
      <c r="D52">
        <v>2819</v>
      </c>
      <c r="H52" s="13" t="s">
        <v>157</v>
      </c>
      <c r="I52" s="13" t="s">
        <v>278</v>
      </c>
      <c r="J52" s="13" t="s">
        <v>2347</v>
      </c>
      <c r="K52" t="str">
        <f t="shared" si="0"/>
        <v>NORTHERN MINDANAOMISAMIS ORIENTALALUBIJID</v>
      </c>
      <c r="L52" s="38">
        <v>9018</v>
      </c>
      <c r="M52" s="14" t="s">
        <v>723</v>
      </c>
    </row>
    <row r="53" spans="1:13">
      <c r="A53" s="13" t="s">
        <v>2013</v>
      </c>
      <c r="B53" s="14" t="s">
        <v>373</v>
      </c>
      <c r="C53" s="14" t="s">
        <v>325</v>
      </c>
      <c r="D53">
        <v>2813</v>
      </c>
      <c r="H53" s="13" t="s">
        <v>158</v>
      </c>
      <c r="I53" s="13" t="s">
        <v>201</v>
      </c>
      <c r="J53" s="13" t="s">
        <v>2730</v>
      </c>
      <c r="K53" t="str">
        <f t="shared" si="0"/>
        <v>REGION 4A CALABARZONCAVITEAMADEO</v>
      </c>
      <c r="L53" s="38">
        <v>4119</v>
      </c>
      <c r="M53" s="14" t="s">
        <v>1164</v>
      </c>
    </row>
    <row r="54" spans="1:13">
      <c r="A54" s="13" t="s">
        <v>2014</v>
      </c>
      <c r="B54" s="14" t="s">
        <v>374</v>
      </c>
      <c r="C54" s="14" t="s">
        <v>325</v>
      </c>
      <c r="D54">
        <v>2820</v>
      </c>
      <c r="H54" s="13" t="s">
        <v>144</v>
      </c>
      <c r="I54" s="13" t="s">
        <v>177</v>
      </c>
      <c r="J54" s="13" t="s">
        <v>2578</v>
      </c>
      <c r="K54" t="str">
        <f t="shared" si="0"/>
        <v>CAGAYAN VALLEYNUEVA VIZCAYAAMBAGUIO</v>
      </c>
      <c r="L54" s="38">
        <v>3701</v>
      </c>
      <c r="M54" s="14" t="s">
        <v>985</v>
      </c>
    </row>
    <row r="55" spans="1:13">
      <c r="A55" s="13" t="s">
        <v>2015</v>
      </c>
      <c r="B55" s="14" t="s">
        <v>375</v>
      </c>
      <c r="C55" s="14" t="s">
        <v>325</v>
      </c>
      <c r="D55">
        <v>2810</v>
      </c>
      <c r="H55" s="13" t="s">
        <v>154</v>
      </c>
      <c r="I55" s="13" t="s">
        <v>247</v>
      </c>
      <c r="J55" s="13" t="s">
        <v>3146</v>
      </c>
      <c r="K55" t="str">
        <f t="shared" si="0"/>
        <v>CENTRAL VISAYASNEGROS ORIENTALAMLAN</v>
      </c>
      <c r="L55" s="38">
        <v>6203</v>
      </c>
      <c r="M55" s="14" t="s">
        <v>1681</v>
      </c>
    </row>
    <row r="56" spans="1:13">
      <c r="A56" s="13" t="s">
        <v>2016</v>
      </c>
      <c r="B56" s="14" t="s">
        <v>376</v>
      </c>
      <c r="C56" s="14" t="s">
        <v>325</v>
      </c>
      <c r="D56">
        <v>2804</v>
      </c>
      <c r="H56" s="13" t="s">
        <v>149</v>
      </c>
      <c r="I56" s="13" t="s">
        <v>320</v>
      </c>
      <c r="J56" s="13" t="s">
        <v>2120</v>
      </c>
      <c r="K56" t="str">
        <f t="shared" si="0"/>
        <v>AUTONOMOUS REGION IN MUSLIM MINDANAOMAGUINDANAOAMPATUAN</v>
      </c>
      <c r="L56" s="38">
        <v>9609</v>
      </c>
      <c r="M56" s="14" t="s">
        <v>482</v>
      </c>
    </row>
    <row r="57" spans="1:13">
      <c r="A57" s="13" t="s">
        <v>2017</v>
      </c>
      <c r="B57" s="14" t="s">
        <v>377</v>
      </c>
      <c r="C57" s="14" t="s">
        <v>325</v>
      </c>
      <c r="D57">
        <v>2806</v>
      </c>
      <c r="H57" s="13" t="s">
        <v>144</v>
      </c>
      <c r="I57" s="13" t="s">
        <v>175</v>
      </c>
      <c r="J57" s="13" t="s">
        <v>2520</v>
      </c>
      <c r="K57" t="str">
        <f t="shared" si="0"/>
        <v>CAGAYAN VALLEYCAGAYANAMULUNG</v>
      </c>
      <c r="L57" s="38">
        <v>3505</v>
      </c>
      <c r="M57" s="14" t="s">
        <v>913</v>
      </c>
    </row>
    <row r="58" spans="1:13">
      <c r="A58" s="13" t="s">
        <v>2018</v>
      </c>
      <c r="B58" s="14" t="s">
        <v>378</v>
      </c>
      <c r="C58" s="14" t="s">
        <v>325</v>
      </c>
      <c r="D58">
        <v>2812</v>
      </c>
      <c r="H58" s="13" t="s">
        <v>155</v>
      </c>
      <c r="I58" s="13" t="s">
        <v>261</v>
      </c>
      <c r="J58" s="13" t="s">
        <v>3296</v>
      </c>
      <c r="K58" t="str">
        <f t="shared" si="0"/>
        <v>EASTERN VISAYASSOUTHERN LEYTEANAHAWAN</v>
      </c>
      <c r="L58" s="38">
        <v>6610</v>
      </c>
      <c r="M58" s="14" t="s">
        <v>1867</v>
      </c>
    </row>
    <row r="59" spans="1:13">
      <c r="A59" s="13" t="s">
        <v>2019</v>
      </c>
      <c r="B59" s="14" t="s">
        <v>379</v>
      </c>
      <c r="C59" s="14" t="s">
        <v>325</v>
      </c>
      <c r="D59">
        <v>2818</v>
      </c>
      <c r="H59" s="13" t="s">
        <v>151</v>
      </c>
      <c r="I59" s="13" t="s">
        <v>192</v>
      </c>
      <c r="J59" s="13" t="s">
        <v>2675</v>
      </c>
      <c r="K59" t="str">
        <f t="shared" si="0"/>
        <v>CENTRAL LUZONTARLACANAO</v>
      </c>
      <c r="L59" s="38">
        <v>2310</v>
      </c>
      <c r="M59" s="14" t="s">
        <v>1095</v>
      </c>
    </row>
    <row r="60" spans="1:13">
      <c r="A60" s="13" t="s">
        <v>2020</v>
      </c>
      <c r="B60" s="14" t="s">
        <v>380</v>
      </c>
      <c r="C60" s="14" t="s">
        <v>325</v>
      </c>
      <c r="D60">
        <v>2809</v>
      </c>
      <c r="H60" s="15" t="s">
        <v>143</v>
      </c>
      <c r="I60" s="15" t="s">
        <v>167</v>
      </c>
      <c r="J60" s="15" t="s">
        <v>2293</v>
      </c>
      <c r="K60" t="str">
        <f t="shared" si="0"/>
        <v>ILOCOS REGIONPANGASINANANDA</v>
      </c>
      <c r="L60" s="38">
        <v>2405</v>
      </c>
      <c r="M60" s="79" t="s">
        <v>668</v>
      </c>
    </row>
    <row r="61" spans="1:13">
      <c r="A61" s="13" t="s">
        <v>1990</v>
      </c>
      <c r="B61" s="14" t="s">
        <v>381</v>
      </c>
      <c r="C61" s="14" t="s">
        <v>325</v>
      </c>
      <c r="D61">
        <v>2823</v>
      </c>
      <c r="H61" s="15" t="s">
        <v>154</v>
      </c>
      <c r="I61" s="15" t="s">
        <v>245</v>
      </c>
      <c r="J61" s="15" t="s">
        <v>2293</v>
      </c>
      <c r="K61" t="str">
        <f t="shared" si="0"/>
        <v>CENTRAL VISAYASBOHOLANDA</v>
      </c>
      <c r="L61" s="38">
        <v>6311</v>
      </c>
      <c r="M61" s="79" t="s">
        <v>1577</v>
      </c>
    </row>
    <row r="62" spans="1:13">
      <c r="A62" s="13" t="s">
        <v>2021</v>
      </c>
      <c r="B62" s="14" t="s">
        <v>382</v>
      </c>
      <c r="C62" s="14" t="s">
        <v>325</v>
      </c>
      <c r="D62">
        <v>2808</v>
      </c>
      <c r="H62" s="13" t="s">
        <v>144</v>
      </c>
      <c r="I62" s="13" t="s">
        <v>176</v>
      </c>
      <c r="J62" s="13" t="s">
        <v>2544</v>
      </c>
      <c r="K62" t="str">
        <f t="shared" si="0"/>
        <v>CAGAYAN VALLEYISABELAANGADANAN</v>
      </c>
      <c r="L62" s="38">
        <v>3307</v>
      </c>
      <c r="M62" s="14" t="s">
        <v>941</v>
      </c>
    </row>
    <row r="63" spans="1:13">
      <c r="A63" s="13" t="s">
        <v>2022</v>
      </c>
      <c r="B63" s="14" t="s">
        <v>383</v>
      </c>
      <c r="C63" s="14" t="s">
        <v>325</v>
      </c>
      <c r="D63">
        <v>2803</v>
      </c>
      <c r="H63" s="13" t="s">
        <v>151</v>
      </c>
      <c r="I63" s="13" t="s">
        <v>189</v>
      </c>
      <c r="J63" s="13" t="s">
        <v>2611</v>
      </c>
      <c r="K63" t="str">
        <f t="shared" si="0"/>
        <v>CENTRAL LUZONBULACANANGAT</v>
      </c>
      <c r="L63" s="38">
        <v>3012</v>
      </c>
      <c r="M63" s="14" t="s">
        <v>1019</v>
      </c>
    </row>
    <row r="64" spans="1:13">
      <c r="A64" s="13" t="s">
        <v>2023</v>
      </c>
      <c r="B64" s="14" t="s">
        <v>384</v>
      </c>
      <c r="C64" s="14" t="s">
        <v>325</v>
      </c>
      <c r="D64">
        <v>2822</v>
      </c>
      <c r="H64" s="13" t="s">
        <v>151</v>
      </c>
      <c r="I64" s="13" t="s">
        <v>191</v>
      </c>
      <c r="J64" s="13" t="s">
        <v>2655</v>
      </c>
      <c r="K64" t="str">
        <f t="shared" si="0"/>
        <v>CENTRAL LUZONPAMPANGAANGELES CITY</v>
      </c>
      <c r="L64" s="38">
        <v>2009</v>
      </c>
      <c r="M64" s="14" t="s">
        <v>1072</v>
      </c>
    </row>
    <row r="65" spans="1:13">
      <c r="A65" s="13" t="s">
        <v>2024</v>
      </c>
      <c r="B65" s="14" t="s">
        <v>385</v>
      </c>
      <c r="C65" s="14" t="s">
        <v>325</v>
      </c>
      <c r="D65">
        <v>2814</v>
      </c>
      <c r="H65" s="13" t="s">
        <v>158</v>
      </c>
      <c r="I65" s="13" t="s">
        <v>204</v>
      </c>
      <c r="J65" s="13" t="s">
        <v>3308</v>
      </c>
      <c r="K65" t="str">
        <f t="shared" si="0"/>
        <v>REGION 4A CALABARZONRIZALANGONO</v>
      </c>
      <c r="L65" s="38">
        <v>1930</v>
      </c>
      <c r="M65" s="14" t="s">
        <v>1883</v>
      </c>
    </row>
    <row r="66" spans="1:13">
      <c r="A66" s="13" t="s">
        <v>2025</v>
      </c>
      <c r="B66" s="14" t="s">
        <v>386</v>
      </c>
      <c r="C66" s="14" t="s">
        <v>325</v>
      </c>
      <c r="D66">
        <v>2811</v>
      </c>
      <c r="H66" s="13" t="s">
        <v>153</v>
      </c>
      <c r="I66" s="13" t="s">
        <v>238</v>
      </c>
      <c r="J66" s="13" t="s">
        <v>3001</v>
      </c>
      <c r="K66" t="str">
        <f t="shared" si="0"/>
        <v>WESTERN VISAYASILOILOANILAO</v>
      </c>
      <c r="L66" s="38">
        <v>5009</v>
      </c>
      <c r="M66" s="14" t="s">
        <v>1502</v>
      </c>
    </row>
    <row r="67" spans="1:13">
      <c r="A67" s="13" t="s">
        <v>2027</v>
      </c>
      <c r="B67" s="14" t="s">
        <v>388</v>
      </c>
      <c r="C67" s="14" t="s">
        <v>326</v>
      </c>
      <c r="D67">
        <v>2612</v>
      </c>
      <c r="H67" s="13" t="s">
        <v>153</v>
      </c>
      <c r="I67" s="13" t="s">
        <v>235</v>
      </c>
      <c r="J67" s="13" t="s">
        <v>2964</v>
      </c>
      <c r="K67" t="str">
        <f t="shared" ref="K67:K130" si="1">UPPER(TRIM(H67)&amp;TRIM(I67)&amp;TRIM(J67))</f>
        <v>WESTERN VISAYASANTIQUEANINI-Y</v>
      </c>
      <c r="L67" s="38">
        <v>5717</v>
      </c>
      <c r="M67" s="14" t="s">
        <v>1458</v>
      </c>
    </row>
    <row r="68" spans="1:13">
      <c r="A68" s="13" t="s">
        <v>2026</v>
      </c>
      <c r="B68" s="14" t="s">
        <v>387</v>
      </c>
      <c r="C68" s="14" t="s">
        <v>326</v>
      </c>
      <c r="D68">
        <v>2600</v>
      </c>
      <c r="H68" s="13" t="s">
        <v>154</v>
      </c>
      <c r="I68" s="13" t="s">
        <v>245</v>
      </c>
      <c r="J68" s="13" t="s">
        <v>3065</v>
      </c>
      <c r="K68" t="str">
        <f t="shared" si="1"/>
        <v>CENTRAL VISAYASBOHOLANTEQUERA</v>
      </c>
      <c r="L68" s="38">
        <v>6335</v>
      </c>
      <c r="M68" s="14" t="s">
        <v>1578</v>
      </c>
    </row>
    <row r="69" spans="1:13">
      <c r="A69" s="13" t="s">
        <v>2028</v>
      </c>
      <c r="B69" s="14" t="s">
        <v>389</v>
      </c>
      <c r="C69" s="14" t="s">
        <v>326</v>
      </c>
      <c r="D69">
        <v>2610</v>
      </c>
      <c r="H69" s="13" t="s">
        <v>146</v>
      </c>
      <c r="I69" s="13" t="s">
        <v>296</v>
      </c>
      <c r="J69" s="13" t="s">
        <v>2426</v>
      </c>
      <c r="K69" t="str">
        <f t="shared" si="1"/>
        <v>SOCSARGENCOTABATOANTIPAS</v>
      </c>
      <c r="L69" s="38">
        <v>9414</v>
      </c>
      <c r="M69" s="14" t="s">
        <v>810</v>
      </c>
    </row>
    <row r="70" spans="1:13">
      <c r="A70" s="13" t="s">
        <v>2029</v>
      </c>
      <c r="B70" s="14" t="s">
        <v>390</v>
      </c>
      <c r="C70" s="14" t="s">
        <v>326</v>
      </c>
      <c r="D70">
        <v>2605</v>
      </c>
      <c r="H70" s="13" t="s">
        <v>158</v>
      </c>
      <c r="I70" s="13" t="s">
        <v>204</v>
      </c>
      <c r="J70" s="13" t="s">
        <v>3307</v>
      </c>
      <c r="K70" t="str">
        <f t="shared" si="1"/>
        <v>REGION 4A CALABARZONRIZALANTIPOLO CITY</v>
      </c>
      <c r="L70" s="38">
        <v>1870</v>
      </c>
      <c r="M70" s="14" t="s">
        <v>1882</v>
      </c>
    </row>
    <row r="71" spans="1:13">
      <c r="A71" s="13" t="s">
        <v>2030</v>
      </c>
      <c r="B71" s="14" t="s">
        <v>391</v>
      </c>
      <c r="C71" s="14" t="s">
        <v>326</v>
      </c>
      <c r="D71">
        <v>2607</v>
      </c>
      <c r="H71" s="13" t="s">
        <v>151</v>
      </c>
      <c r="I71" s="13" t="s">
        <v>191</v>
      </c>
      <c r="J71" s="13" t="s">
        <v>2665</v>
      </c>
      <c r="K71" t="str">
        <f t="shared" si="1"/>
        <v>CENTRAL LUZONPAMPANGAAPALIT</v>
      </c>
      <c r="L71" s="38">
        <v>2016</v>
      </c>
      <c r="M71" s="14" t="s">
        <v>1085</v>
      </c>
    </row>
    <row r="72" spans="1:13">
      <c r="A72" s="13" t="s">
        <v>2031</v>
      </c>
      <c r="B72" s="14" t="s">
        <v>392</v>
      </c>
      <c r="C72" s="14" t="s">
        <v>326</v>
      </c>
      <c r="D72">
        <v>2604</v>
      </c>
      <c r="H72" s="13" t="s">
        <v>144</v>
      </c>
      <c r="I72" s="13" t="s">
        <v>175</v>
      </c>
      <c r="J72" s="13" t="s">
        <v>2521</v>
      </c>
      <c r="K72" t="str">
        <f t="shared" si="1"/>
        <v>CAGAYAN VALLEYCAGAYANAPARRI</v>
      </c>
      <c r="L72" s="38">
        <v>3515</v>
      </c>
      <c r="M72" s="14" t="s">
        <v>914</v>
      </c>
    </row>
    <row r="73" spans="1:13">
      <c r="A73" s="13" t="s">
        <v>2032</v>
      </c>
      <c r="B73" s="14" t="s">
        <v>393</v>
      </c>
      <c r="C73" s="14" t="s">
        <v>326</v>
      </c>
      <c r="D73">
        <v>2606</v>
      </c>
      <c r="H73" s="13" t="s">
        <v>159</v>
      </c>
      <c r="I73" s="13" t="s">
        <v>213</v>
      </c>
      <c r="J73" s="13" t="s">
        <v>2801</v>
      </c>
      <c r="K73" t="str">
        <f t="shared" si="1"/>
        <v>REGION 4B MIMAROPAPALAWANARACELI</v>
      </c>
      <c r="L73" s="38">
        <v>5311</v>
      </c>
      <c r="M73" s="14" t="s">
        <v>1248</v>
      </c>
    </row>
    <row r="74" spans="1:13">
      <c r="A74" s="13" t="s">
        <v>2033</v>
      </c>
      <c r="B74" s="14" t="s">
        <v>394</v>
      </c>
      <c r="C74" s="14" t="s">
        <v>326</v>
      </c>
      <c r="D74">
        <v>2613</v>
      </c>
      <c r="H74" s="13" t="s">
        <v>146</v>
      </c>
      <c r="I74" s="13" t="s">
        <v>296</v>
      </c>
      <c r="J74" s="13" t="s">
        <v>2427</v>
      </c>
      <c r="K74" t="str">
        <f t="shared" si="1"/>
        <v>SOCSARGENCOTABATOARAKAN</v>
      </c>
      <c r="L74" s="38">
        <v>9417</v>
      </c>
      <c r="M74" s="14" t="s">
        <v>811</v>
      </c>
    </row>
    <row r="75" spans="1:13">
      <c r="A75" s="13" t="s">
        <v>2034</v>
      </c>
      <c r="B75" s="14" t="s">
        <v>395</v>
      </c>
      <c r="C75" s="14" t="s">
        <v>326</v>
      </c>
      <c r="D75">
        <v>2611</v>
      </c>
      <c r="H75" s="13" t="s">
        <v>151</v>
      </c>
      <c r="I75" s="13" t="s">
        <v>191</v>
      </c>
      <c r="J75" s="13" t="s">
        <v>2666</v>
      </c>
      <c r="K75" t="str">
        <f t="shared" si="1"/>
        <v>CENTRAL LUZONPAMPANGAARAYAT</v>
      </c>
      <c r="L75" s="38">
        <v>2012</v>
      </c>
      <c r="M75" s="14" t="s">
        <v>1086</v>
      </c>
    </row>
    <row r="76" spans="1:13">
      <c r="A76" s="13" t="s">
        <v>2035</v>
      </c>
      <c r="B76" s="14" t="s">
        <v>396</v>
      </c>
      <c r="C76" s="14" t="s">
        <v>326</v>
      </c>
      <c r="D76">
        <v>2601</v>
      </c>
      <c r="H76" s="13" t="s">
        <v>154</v>
      </c>
      <c r="I76" s="13" t="s">
        <v>246</v>
      </c>
      <c r="J76" s="13" t="s">
        <v>3109</v>
      </c>
      <c r="K76" t="str">
        <f t="shared" si="1"/>
        <v>CENTRAL VISAYASCEBUARGAO</v>
      </c>
      <c r="L76" s="38">
        <v>6021</v>
      </c>
      <c r="M76" s="14" t="s">
        <v>1635</v>
      </c>
    </row>
    <row r="77" spans="1:13">
      <c r="A77" s="13" t="s">
        <v>2036</v>
      </c>
      <c r="B77" s="14" t="s">
        <v>397</v>
      </c>
      <c r="C77" s="14" t="s">
        <v>326</v>
      </c>
      <c r="D77">
        <v>2608</v>
      </c>
      <c r="H77" s="13" t="s">
        <v>143</v>
      </c>
      <c r="I77" s="13" t="s">
        <v>166</v>
      </c>
      <c r="J77" s="13" t="s">
        <v>2237</v>
      </c>
      <c r="K77" t="str">
        <f t="shared" si="1"/>
        <v>ILOCOS REGIONLA UNIONARINGAY</v>
      </c>
      <c r="L77" s="38">
        <v>2503</v>
      </c>
      <c r="M77" s="14" t="s">
        <v>604</v>
      </c>
    </row>
    <row r="78" spans="1:13">
      <c r="A78" s="13" t="s">
        <v>2037</v>
      </c>
      <c r="B78" s="14" t="s">
        <v>398</v>
      </c>
      <c r="C78" s="14" t="s">
        <v>326</v>
      </c>
      <c r="D78">
        <v>2614</v>
      </c>
      <c r="H78" s="13" t="s">
        <v>144</v>
      </c>
      <c r="I78" s="13" t="s">
        <v>177</v>
      </c>
      <c r="J78" s="13" t="s">
        <v>2579</v>
      </c>
      <c r="K78" t="str">
        <f t="shared" si="1"/>
        <v>CAGAYAN VALLEYNUEVA VIZCAYAARITAO</v>
      </c>
      <c r="L78" s="38">
        <v>3704</v>
      </c>
      <c r="M78" s="14" t="s">
        <v>986</v>
      </c>
    </row>
    <row r="79" spans="1:13">
      <c r="A79" s="13" t="s">
        <v>2038</v>
      </c>
      <c r="B79" s="14" t="s">
        <v>399</v>
      </c>
      <c r="C79" s="14" t="s">
        <v>326</v>
      </c>
      <c r="D79">
        <v>2603</v>
      </c>
      <c r="H79" s="13" t="s">
        <v>152</v>
      </c>
      <c r="I79" s="13" t="s">
        <v>225</v>
      </c>
      <c r="J79" s="13" t="s">
        <v>2924</v>
      </c>
      <c r="K79" t="str">
        <f t="shared" si="1"/>
        <v>BICOL REGIONMASBATEAROROY</v>
      </c>
      <c r="L79" s="38">
        <v>5414</v>
      </c>
      <c r="M79" s="14" t="s">
        <v>1406</v>
      </c>
    </row>
    <row r="80" spans="1:13">
      <c r="A80" s="13" t="s">
        <v>2039</v>
      </c>
      <c r="B80" s="14" t="s">
        <v>400</v>
      </c>
      <c r="C80" s="14" t="s">
        <v>326</v>
      </c>
      <c r="D80">
        <v>2615</v>
      </c>
      <c r="H80" s="13" t="s">
        <v>155</v>
      </c>
      <c r="I80" s="13" t="s">
        <v>257</v>
      </c>
      <c r="J80" s="13" t="s">
        <v>3191</v>
      </c>
      <c r="K80" t="str">
        <f t="shared" si="1"/>
        <v>EASTERN VISAYASEASTERN SAMARARTECHE</v>
      </c>
      <c r="L80" s="38">
        <v>6822</v>
      </c>
      <c r="M80" s="14" t="s">
        <v>1738</v>
      </c>
    </row>
    <row r="81" spans="1:13">
      <c r="A81" s="13" t="s">
        <v>2040</v>
      </c>
      <c r="B81" s="14" t="s">
        <v>401</v>
      </c>
      <c r="C81" s="14" t="s">
        <v>327</v>
      </c>
      <c r="D81">
        <v>3606</v>
      </c>
      <c r="H81" s="13" t="s">
        <v>143</v>
      </c>
      <c r="I81" s="13" t="s">
        <v>167</v>
      </c>
      <c r="J81" s="13" t="s">
        <v>2294</v>
      </c>
      <c r="K81" t="str">
        <f t="shared" si="1"/>
        <v>ILOCOS REGIONPANGASINANASINGAN</v>
      </c>
      <c r="L81" s="38">
        <v>2439</v>
      </c>
      <c r="M81" s="14" t="s">
        <v>669</v>
      </c>
    </row>
    <row r="82" spans="1:13">
      <c r="A82" s="13" t="s">
        <v>4171</v>
      </c>
      <c r="B82" s="14" t="s">
        <v>402</v>
      </c>
      <c r="C82" s="14" t="s">
        <v>327</v>
      </c>
      <c r="D82">
        <v>3608</v>
      </c>
      <c r="H82" s="13" t="s">
        <v>150</v>
      </c>
      <c r="I82" s="13" t="s">
        <v>333</v>
      </c>
      <c r="J82" s="13" t="s">
        <v>2041</v>
      </c>
      <c r="K82" t="str">
        <f t="shared" si="1"/>
        <v>CORDILLERA ADMINISTRATIVE REGIONIFUGAOASIPULO</v>
      </c>
      <c r="L82" s="38">
        <v>3610</v>
      </c>
      <c r="M82" s="14" t="s">
        <v>403</v>
      </c>
    </row>
    <row r="83" spans="1:13">
      <c r="A83" s="13" t="s">
        <v>2041</v>
      </c>
      <c r="B83" s="14" t="s">
        <v>403</v>
      </c>
      <c r="C83" s="14" t="s">
        <v>327</v>
      </c>
      <c r="D83">
        <v>3610</v>
      </c>
      <c r="H83" s="13" t="s">
        <v>154</v>
      </c>
      <c r="I83" s="13" t="s">
        <v>246</v>
      </c>
      <c r="J83" s="13" t="s">
        <v>3110</v>
      </c>
      <c r="K83" t="str">
        <f t="shared" si="1"/>
        <v>CENTRAL VISAYASCEBUASTURIAS</v>
      </c>
      <c r="L83" s="38">
        <v>6042</v>
      </c>
      <c r="M83" s="14" t="s">
        <v>1636</v>
      </c>
    </row>
    <row r="84" spans="1:13">
      <c r="A84" s="13" t="s">
        <v>2042</v>
      </c>
      <c r="B84" s="14" t="s">
        <v>404</v>
      </c>
      <c r="C84" s="14" t="s">
        <v>327</v>
      </c>
      <c r="D84">
        <v>3601</v>
      </c>
      <c r="H84" s="13" t="s">
        <v>145</v>
      </c>
      <c r="I84" s="13" t="s">
        <v>287</v>
      </c>
      <c r="J84" s="13" t="s">
        <v>2399</v>
      </c>
      <c r="K84" t="str">
        <f t="shared" si="1"/>
        <v>DAVAO REGIONDAVAO DEL NORTEASUNCION</v>
      </c>
      <c r="L84" s="38">
        <v>8102</v>
      </c>
      <c r="M84" s="14" t="s">
        <v>778</v>
      </c>
    </row>
    <row r="85" spans="1:13">
      <c r="A85" s="13" t="s">
        <v>2043</v>
      </c>
      <c r="B85" s="14" t="s">
        <v>405</v>
      </c>
      <c r="C85" s="14" t="s">
        <v>327</v>
      </c>
      <c r="D85">
        <v>3607</v>
      </c>
      <c r="H85" s="13" t="s">
        <v>158</v>
      </c>
      <c r="I85" s="13" t="s">
        <v>203</v>
      </c>
      <c r="J85" s="13" t="s">
        <v>2825</v>
      </c>
      <c r="K85" t="str">
        <f t="shared" si="1"/>
        <v>REGION 4A CALABARZONQUEZONATIMONAN</v>
      </c>
      <c r="L85" s="38">
        <v>4331</v>
      </c>
      <c r="M85" s="14" t="s">
        <v>1283</v>
      </c>
    </row>
    <row r="86" spans="1:13">
      <c r="A86" s="13" t="s">
        <v>2044</v>
      </c>
      <c r="B86" s="14" t="s">
        <v>406</v>
      </c>
      <c r="C86" s="14" t="s">
        <v>327</v>
      </c>
      <c r="D86">
        <v>3603</v>
      </c>
      <c r="H86" s="13" t="s">
        <v>150</v>
      </c>
      <c r="I86" s="13" t="s">
        <v>332</v>
      </c>
      <c r="J86" s="13" t="s">
        <v>2027</v>
      </c>
      <c r="K86" t="str">
        <f t="shared" si="1"/>
        <v>CORDILLERA ADMINISTRATIVE REGIONBENGUETATOK</v>
      </c>
      <c r="L86" s="38">
        <v>2612</v>
      </c>
      <c r="M86" s="14" t="s">
        <v>388</v>
      </c>
    </row>
    <row r="87" spans="1:13">
      <c r="A87" s="13" t="s">
        <v>2045</v>
      </c>
      <c r="B87" s="14" t="s">
        <v>407</v>
      </c>
      <c r="C87" s="14" t="s">
        <v>327</v>
      </c>
      <c r="D87">
        <v>3604</v>
      </c>
      <c r="H87" s="15" t="s">
        <v>144</v>
      </c>
      <c r="I87" s="15" t="s">
        <v>176</v>
      </c>
      <c r="J87" s="15" t="s">
        <v>2545</v>
      </c>
      <c r="K87" t="str">
        <f t="shared" si="1"/>
        <v>CAGAYAN VALLEYISABELAAURORA</v>
      </c>
      <c r="L87" s="38">
        <v>3316</v>
      </c>
      <c r="M87" s="79" t="s">
        <v>942</v>
      </c>
    </row>
    <row r="88" spans="1:13">
      <c r="A88" s="13" t="s">
        <v>2046</v>
      </c>
      <c r="B88" s="14" t="s">
        <v>408</v>
      </c>
      <c r="C88" s="14" t="s">
        <v>327</v>
      </c>
      <c r="D88">
        <v>3600</v>
      </c>
      <c r="H88" s="15" t="s">
        <v>156</v>
      </c>
      <c r="I88" s="15" t="s">
        <v>267</v>
      </c>
      <c r="J88" s="15" t="s">
        <v>2545</v>
      </c>
      <c r="K88" t="str">
        <f t="shared" si="1"/>
        <v>ZAMBOANGA PENINSULAZAMBOANGA DEL SURAURORA</v>
      </c>
      <c r="L88" s="38">
        <v>7020</v>
      </c>
      <c r="M88" s="79" t="s">
        <v>1915</v>
      </c>
    </row>
    <row r="89" spans="1:13">
      <c r="A89" s="13" t="s">
        <v>2047</v>
      </c>
      <c r="B89" s="14" t="s">
        <v>409</v>
      </c>
      <c r="C89" s="14" t="s">
        <v>327</v>
      </c>
      <c r="D89">
        <v>3605</v>
      </c>
      <c r="H89" s="13" t="s">
        <v>154</v>
      </c>
      <c r="I89" s="13" t="s">
        <v>247</v>
      </c>
      <c r="J89" s="13" t="s">
        <v>3147</v>
      </c>
      <c r="K89" t="str">
        <f t="shared" si="1"/>
        <v>CENTRAL VISAYASNEGROS ORIENTALAYUNGON</v>
      </c>
      <c r="L89" s="38">
        <v>6210</v>
      </c>
      <c r="M89" s="14" t="s">
        <v>1682</v>
      </c>
    </row>
    <row r="90" spans="1:13">
      <c r="A90" s="13" t="s">
        <v>2048</v>
      </c>
      <c r="B90" s="14" t="s">
        <v>410</v>
      </c>
      <c r="C90" s="14" t="s">
        <v>327</v>
      </c>
      <c r="D90">
        <v>3602</v>
      </c>
      <c r="H90" s="13" t="s">
        <v>152</v>
      </c>
      <c r="I90" s="13" t="s">
        <v>223</v>
      </c>
      <c r="J90" s="13" t="s">
        <v>2883</v>
      </c>
      <c r="K90" t="str">
        <f t="shared" si="1"/>
        <v>BICOL REGIONCAMARINES SURBAAO</v>
      </c>
      <c r="L90" s="38">
        <v>4432</v>
      </c>
      <c r="M90" s="14" t="s">
        <v>1359</v>
      </c>
    </row>
    <row r="91" spans="1:13">
      <c r="A91" s="13" t="s">
        <v>2049</v>
      </c>
      <c r="B91" s="14" t="s">
        <v>411</v>
      </c>
      <c r="C91" s="14" t="s">
        <v>327</v>
      </c>
      <c r="D91">
        <v>3609</v>
      </c>
      <c r="H91" s="13" t="s">
        <v>155</v>
      </c>
      <c r="I91" s="13" t="s">
        <v>258</v>
      </c>
      <c r="J91" s="13" t="s">
        <v>3216</v>
      </c>
      <c r="K91" t="str">
        <f t="shared" si="1"/>
        <v>EASTERN VISAYASLEYTEBABATNGON</v>
      </c>
      <c r="L91" s="38">
        <v>6520</v>
      </c>
      <c r="M91" s="14" t="s">
        <v>1766</v>
      </c>
    </row>
    <row r="92" spans="1:13">
      <c r="A92" s="13" t="s">
        <v>2050</v>
      </c>
      <c r="B92" s="14" t="s">
        <v>412</v>
      </c>
      <c r="C92" s="14" t="s">
        <v>328</v>
      </c>
      <c r="D92">
        <v>2623</v>
      </c>
      <c r="H92" s="13" t="s">
        <v>152</v>
      </c>
      <c r="I92" s="13" t="s">
        <v>221</v>
      </c>
      <c r="J92" s="13" t="s">
        <v>2857</v>
      </c>
      <c r="K92" t="str">
        <f t="shared" si="1"/>
        <v>BICOL REGIONALBAYBACACAY</v>
      </c>
      <c r="L92" s="38">
        <v>4509</v>
      </c>
      <c r="M92" s="14" t="s">
        <v>1330</v>
      </c>
    </row>
    <row r="93" spans="1:13">
      <c r="A93" s="13" t="s">
        <v>4172</v>
      </c>
      <c r="B93" s="14" t="s">
        <v>413</v>
      </c>
      <c r="C93" s="14" t="s">
        <v>328</v>
      </c>
      <c r="D93">
        <v>2621</v>
      </c>
      <c r="H93" s="13" t="s">
        <v>143</v>
      </c>
      <c r="I93" s="13" t="s">
        <v>164</v>
      </c>
      <c r="J93" s="13" t="s">
        <v>2185</v>
      </c>
      <c r="K93" t="str">
        <f t="shared" si="1"/>
        <v>ILOCOS REGIONILOCOS NORTEBACARRA</v>
      </c>
      <c r="L93" s="38">
        <v>2916</v>
      </c>
      <c r="M93" s="14" t="s">
        <v>548</v>
      </c>
    </row>
    <row r="94" spans="1:13">
      <c r="A94" s="13" t="s">
        <v>2051</v>
      </c>
      <c r="B94" s="14" t="s">
        <v>414</v>
      </c>
      <c r="C94" s="14" t="s">
        <v>328</v>
      </c>
      <c r="D94">
        <v>2618</v>
      </c>
      <c r="H94" s="13" t="s">
        <v>154</v>
      </c>
      <c r="I94" s="13" t="s">
        <v>245</v>
      </c>
      <c r="J94" s="13" t="s">
        <v>3066</v>
      </c>
      <c r="K94" t="str">
        <f t="shared" si="1"/>
        <v>CENTRAL VISAYASBOHOLBACLAYON</v>
      </c>
      <c r="L94" s="38">
        <v>6301</v>
      </c>
      <c r="M94" s="14" t="s">
        <v>1579</v>
      </c>
    </row>
    <row r="95" spans="1:13">
      <c r="A95" s="13" t="s">
        <v>2052</v>
      </c>
      <c r="B95" s="14" t="s">
        <v>415</v>
      </c>
      <c r="C95" s="14" t="s">
        <v>328</v>
      </c>
      <c r="D95">
        <v>2616</v>
      </c>
      <c r="H95" s="13" t="s">
        <v>143</v>
      </c>
      <c r="I95" s="13" t="s">
        <v>166</v>
      </c>
      <c r="J95" s="13" t="s">
        <v>2238</v>
      </c>
      <c r="K95" t="str">
        <f t="shared" si="1"/>
        <v>ILOCOS REGIONLA UNIONBACNOTAN</v>
      </c>
      <c r="L95" s="38">
        <v>2515</v>
      </c>
      <c r="M95" s="14" t="s">
        <v>605</v>
      </c>
    </row>
    <row r="96" spans="1:13">
      <c r="A96" s="13" t="s">
        <v>2053</v>
      </c>
      <c r="B96" s="14" t="s">
        <v>416</v>
      </c>
      <c r="C96" s="14" t="s">
        <v>328</v>
      </c>
      <c r="D96">
        <v>2614</v>
      </c>
      <c r="H96" s="13" t="s">
        <v>159</v>
      </c>
      <c r="I96" s="13" t="s">
        <v>212</v>
      </c>
      <c r="J96" s="13" t="s">
        <v>2787</v>
      </c>
      <c r="K96" t="str">
        <f t="shared" si="1"/>
        <v>REGION 4B MIMAROPAORIENTAL MINDOROBACO</v>
      </c>
      <c r="L96" s="38">
        <v>5201</v>
      </c>
      <c r="M96" s="14" t="s">
        <v>1231</v>
      </c>
    </row>
    <row r="97" spans="1:13">
      <c r="A97" s="13" t="s">
        <v>2054</v>
      </c>
      <c r="B97" s="14" t="s">
        <v>417</v>
      </c>
      <c r="C97" s="14" t="s">
        <v>328</v>
      </c>
      <c r="D97">
        <v>2615</v>
      </c>
      <c r="H97" s="13" t="s">
        <v>157</v>
      </c>
      <c r="I97" s="13" t="s">
        <v>277</v>
      </c>
      <c r="J97" s="13" t="s">
        <v>2323</v>
      </c>
      <c r="K97" t="str">
        <f t="shared" si="1"/>
        <v>NORTHERN MINDANAOLANAO DEL NORTEBACOLOD</v>
      </c>
      <c r="L97" s="38">
        <v>9205</v>
      </c>
      <c r="M97" s="14" t="s">
        <v>698</v>
      </c>
    </row>
    <row r="98" spans="1:13">
      <c r="A98" s="13" t="s">
        <v>2055</v>
      </c>
      <c r="B98" s="14" t="s">
        <v>418</v>
      </c>
      <c r="C98" s="14" t="s">
        <v>328</v>
      </c>
      <c r="D98">
        <v>2622</v>
      </c>
      <c r="H98" s="13" t="s">
        <v>153</v>
      </c>
      <c r="I98" s="13" t="s">
        <v>239</v>
      </c>
      <c r="J98" s="13" t="s">
        <v>3055</v>
      </c>
      <c r="K98" t="str">
        <f t="shared" si="1"/>
        <v>WESTERN VISAYASNEGROS OCCIDENTALBACOLOD CITY</v>
      </c>
      <c r="L98" s="38">
        <v>6100</v>
      </c>
      <c r="M98" s="14" t="s">
        <v>1565</v>
      </c>
    </row>
    <row r="99" spans="1:13">
      <c r="A99" s="13" t="s">
        <v>2056</v>
      </c>
      <c r="B99" s="14" t="s">
        <v>419</v>
      </c>
      <c r="C99" s="14" t="s">
        <v>328</v>
      </c>
      <c r="D99">
        <v>2617</v>
      </c>
      <c r="H99" s="13" t="s">
        <v>149</v>
      </c>
      <c r="I99" s="13" t="s">
        <v>319</v>
      </c>
      <c r="J99" s="13" t="s">
        <v>2080</v>
      </c>
      <c r="K99" t="str">
        <f t="shared" si="1"/>
        <v>AUTONOMOUS REGION IN MUSLIM MINDANAOLANAO DEL SURBACOLOD-KALAWI</v>
      </c>
      <c r="L99" s="38">
        <v>9316</v>
      </c>
      <c r="M99" s="14" t="s">
        <v>442</v>
      </c>
    </row>
    <row r="100" spans="1:13">
      <c r="A100" s="13" t="s">
        <v>2057</v>
      </c>
      <c r="B100" s="14" t="s">
        <v>420</v>
      </c>
      <c r="C100" s="14" t="s">
        <v>328</v>
      </c>
      <c r="D100">
        <v>2619</v>
      </c>
      <c r="H100" s="13" t="s">
        <v>151</v>
      </c>
      <c r="I100" s="13" t="s">
        <v>191</v>
      </c>
      <c r="J100" s="13" t="s">
        <v>2667</v>
      </c>
      <c r="K100" t="str">
        <f t="shared" si="1"/>
        <v>CENTRAL LUZONPAMPANGABACOLOR</v>
      </c>
      <c r="L100" s="38">
        <v>2001</v>
      </c>
      <c r="M100" s="14" t="s">
        <v>1087</v>
      </c>
    </row>
    <row r="101" spans="1:13">
      <c r="A101" s="13" t="s">
        <v>2058</v>
      </c>
      <c r="B101" s="14" t="s">
        <v>421</v>
      </c>
      <c r="C101" s="14" t="s">
        <v>328</v>
      </c>
      <c r="D101">
        <v>2620</v>
      </c>
      <c r="H101" s="13" t="s">
        <v>154</v>
      </c>
      <c r="I101" s="13" t="s">
        <v>247</v>
      </c>
      <c r="J101" s="13" t="s">
        <v>3148</v>
      </c>
      <c r="K101" t="str">
        <f t="shared" si="1"/>
        <v>CENTRAL VISAYASNEGROS ORIENTALBACONG</v>
      </c>
      <c r="L101" s="38">
        <v>6216</v>
      </c>
      <c r="M101" s="14" t="s">
        <v>1683</v>
      </c>
    </row>
    <row r="102" spans="1:13">
      <c r="A102" s="13" t="s">
        <v>2060</v>
      </c>
      <c r="B102" s="14" t="s">
        <v>423</v>
      </c>
      <c r="C102" s="14" t="s">
        <v>329</v>
      </c>
      <c r="D102">
        <v>3801</v>
      </c>
      <c r="H102" s="13" t="s">
        <v>158</v>
      </c>
      <c r="I102" s="13" t="s">
        <v>201</v>
      </c>
      <c r="J102" s="13" t="s">
        <v>2731</v>
      </c>
      <c r="K102" t="str">
        <f t="shared" si="1"/>
        <v>REGION 4A CALABARZONCAVITEBACOOR</v>
      </c>
      <c r="L102" s="38">
        <v>4102</v>
      </c>
      <c r="M102" s="14" t="s">
        <v>1165</v>
      </c>
    </row>
    <row r="103" spans="1:13">
      <c r="A103" s="13" t="s">
        <v>2061</v>
      </c>
      <c r="B103" s="14" t="s">
        <v>424</v>
      </c>
      <c r="C103" s="14" t="s">
        <v>329</v>
      </c>
      <c r="D103">
        <v>3802</v>
      </c>
      <c r="H103" s="13" t="s">
        <v>147</v>
      </c>
      <c r="I103" s="13" t="s">
        <v>307</v>
      </c>
      <c r="J103" s="13" t="s">
        <v>2483</v>
      </c>
      <c r="K103" t="str">
        <f t="shared" si="1"/>
        <v>CARAGASURIGAO DEL NORTEBACUAG</v>
      </c>
      <c r="L103" s="38">
        <v>8408</v>
      </c>
      <c r="M103" s="14" t="s">
        <v>870</v>
      </c>
    </row>
    <row r="104" spans="1:13">
      <c r="A104" s="13" t="s">
        <v>2062</v>
      </c>
      <c r="B104" s="14" t="s">
        <v>425</v>
      </c>
      <c r="C104" s="14" t="s">
        <v>329</v>
      </c>
      <c r="D104">
        <v>3803</v>
      </c>
      <c r="H104" s="13" t="s">
        <v>156</v>
      </c>
      <c r="I104" s="13" t="s">
        <v>266</v>
      </c>
      <c r="J104" s="13" t="s">
        <v>3334</v>
      </c>
      <c r="K104" t="str">
        <f t="shared" si="1"/>
        <v>ZAMBOANGA PENINSULAZAMBOANGA DEL NORTEBACUNGAN</v>
      </c>
      <c r="L104" s="38">
        <v>7125</v>
      </c>
      <c r="M104" s="14" t="s">
        <v>1912</v>
      </c>
    </row>
    <row r="105" spans="1:13">
      <c r="A105" s="13" t="s">
        <v>2063</v>
      </c>
      <c r="B105" s="14" t="s">
        <v>426</v>
      </c>
      <c r="C105" s="14" t="s">
        <v>329</v>
      </c>
      <c r="D105">
        <v>3806</v>
      </c>
      <c r="H105" s="13" t="s">
        <v>154</v>
      </c>
      <c r="I105" s="13" t="s">
        <v>246</v>
      </c>
      <c r="J105" s="13" t="s">
        <v>3111</v>
      </c>
      <c r="K105" t="str">
        <f t="shared" si="1"/>
        <v>CENTRAL VISAYASCEBUBADIAN</v>
      </c>
      <c r="L105" s="38">
        <v>6031</v>
      </c>
      <c r="M105" s="14" t="s">
        <v>1637</v>
      </c>
    </row>
    <row r="106" spans="1:13">
      <c r="A106" s="13" t="s">
        <v>2064</v>
      </c>
      <c r="B106" s="14" t="s">
        <v>427</v>
      </c>
      <c r="C106" s="14" t="s">
        <v>329</v>
      </c>
      <c r="D106">
        <v>3808</v>
      </c>
      <c r="H106" s="13" t="s">
        <v>153</v>
      </c>
      <c r="I106" s="13" t="s">
        <v>238</v>
      </c>
      <c r="J106" s="13" t="s">
        <v>3002</v>
      </c>
      <c r="K106" t="str">
        <f t="shared" si="1"/>
        <v>WESTERN VISAYASILOILOBADIANGAN</v>
      </c>
      <c r="L106" s="38">
        <v>5033</v>
      </c>
      <c r="M106" s="14" t="s">
        <v>1503</v>
      </c>
    </row>
    <row r="107" spans="1:13">
      <c r="A107" s="13" t="s">
        <v>2059</v>
      </c>
      <c r="B107" s="14" t="s">
        <v>422</v>
      </c>
      <c r="C107" s="14" t="s">
        <v>329</v>
      </c>
      <c r="D107">
        <v>3800</v>
      </c>
      <c r="H107" s="13" t="s">
        <v>143</v>
      </c>
      <c r="I107" s="13" t="s">
        <v>164</v>
      </c>
      <c r="J107" s="13" t="s">
        <v>2186</v>
      </c>
      <c r="K107" t="str">
        <f t="shared" si="1"/>
        <v>ILOCOS REGIONILOCOS NORTEBADOC</v>
      </c>
      <c r="L107" s="38">
        <v>2904</v>
      </c>
      <c r="M107" s="14" t="s">
        <v>549</v>
      </c>
    </row>
    <row r="108" spans="1:13">
      <c r="A108" s="13" t="s">
        <v>2065</v>
      </c>
      <c r="B108" s="14" t="s">
        <v>428</v>
      </c>
      <c r="C108" s="14" t="s">
        <v>329</v>
      </c>
      <c r="D108">
        <v>3805</v>
      </c>
      <c r="H108" s="13" t="s">
        <v>144</v>
      </c>
      <c r="I108" s="13" t="s">
        <v>177</v>
      </c>
      <c r="J108" s="13" t="s">
        <v>2580</v>
      </c>
      <c r="K108" t="str">
        <f t="shared" si="1"/>
        <v>CAGAYAN VALLEYNUEVA VIZCAYABAGABAG</v>
      </c>
      <c r="L108" s="38">
        <v>3711</v>
      </c>
      <c r="M108" s="14" t="s">
        <v>987</v>
      </c>
    </row>
    <row r="109" spans="1:13">
      <c r="A109" s="13" t="s">
        <v>2066</v>
      </c>
      <c r="B109" s="14" t="s">
        <v>429</v>
      </c>
      <c r="C109" s="14" t="s">
        <v>329</v>
      </c>
      <c r="D109">
        <v>3804</v>
      </c>
      <c r="H109" s="13" t="s">
        <v>151</v>
      </c>
      <c r="I109" s="13" t="s">
        <v>188</v>
      </c>
      <c r="J109" s="13" t="s">
        <v>2598</v>
      </c>
      <c r="K109" t="str">
        <f t="shared" si="1"/>
        <v>CENTRAL LUZONBATAANBAGAC</v>
      </c>
      <c r="L109" s="38">
        <v>2107</v>
      </c>
      <c r="M109" s="14" t="s">
        <v>1005</v>
      </c>
    </row>
    <row r="110" spans="1:13">
      <c r="A110" s="13" t="s">
        <v>2069</v>
      </c>
      <c r="B110" s="14" t="s">
        <v>431</v>
      </c>
      <c r="C110" s="14" t="s">
        <v>313</v>
      </c>
      <c r="D110">
        <v>7306</v>
      </c>
      <c r="H110" s="13" t="s">
        <v>152</v>
      </c>
      <c r="I110" s="13" t="s">
        <v>224</v>
      </c>
      <c r="J110" s="13" t="s">
        <v>2915</v>
      </c>
      <c r="K110" t="str">
        <f t="shared" si="1"/>
        <v>BICOL REGIONCATANDUANESBAGAMANOC</v>
      </c>
      <c r="L110" s="38">
        <v>4807</v>
      </c>
      <c r="M110" s="14" t="s">
        <v>1394</v>
      </c>
    </row>
    <row r="111" spans="1:13">
      <c r="A111" s="13" t="s">
        <v>2068</v>
      </c>
      <c r="B111" s="14" t="s">
        <v>430</v>
      </c>
      <c r="C111" s="14" t="s">
        <v>313</v>
      </c>
      <c r="D111">
        <v>7304</v>
      </c>
      <c r="H111" s="13" t="s">
        <v>145</v>
      </c>
      <c r="I111" s="13" t="s">
        <v>289</v>
      </c>
      <c r="J111" s="13" t="s">
        <v>2414</v>
      </c>
      <c r="K111" t="str">
        <f t="shared" si="1"/>
        <v>DAVAO REGIONDAVAO ORIENTALBAGANGA</v>
      </c>
      <c r="L111" s="38">
        <v>8204</v>
      </c>
      <c r="M111" s="14" t="s">
        <v>797</v>
      </c>
    </row>
    <row r="112" spans="1:13">
      <c r="A112" s="13" t="s">
        <v>2072</v>
      </c>
      <c r="B112" s="14" t="s">
        <v>434</v>
      </c>
      <c r="C112" s="14" t="s">
        <v>313</v>
      </c>
      <c r="D112">
        <v>7306</v>
      </c>
      <c r="H112" s="13" t="s">
        <v>144</v>
      </c>
      <c r="I112" s="13" t="s">
        <v>175</v>
      </c>
      <c r="J112" s="13" t="s">
        <v>2522</v>
      </c>
      <c r="K112" t="str">
        <f t="shared" si="1"/>
        <v>CAGAYAN VALLEYCAGAYANBAGGAO</v>
      </c>
      <c r="L112" s="38">
        <v>3506</v>
      </c>
      <c r="M112" s="14" t="s">
        <v>915</v>
      </c>
    </row>
    <row r="113" spans="1:13">
      <c r="A113" s="13" t="s">
        <v>2070</v>
      </c>
      <c r="B113" s="14" t="s">
        <v>432</v>
      </c>
      <c r="C113" s="14" t="s">
        <v>313</v>
      </c>
      <c r="D113">
        <v>7300</v>
      </c>
      <c r="H113" s="13" t="s">
        <v>153</v>
      </c>
      <c r="I113" s="13" t="s">
        <v>239</v>
      </c>
      <c r="J113" s="13" t="s">
        <v>3056</v>
      </c>
      <c r="K113" t="str">
        <f t="shared" si="1"/>
        <v>WESTERN VISAYASNEGROS OCCIDENTALBAGO CITY</v>
      </c>
      <c r="L113" s="38">
        <v>6101</v>
      </c>
      <c r="M113" s="14" t="s">
        <v>1566</v>
      </c>
    </row>
    <row r="114" spans="1:13">
      <c r="A114" s="13" t="s">
        <v>2071</v>
      </c>
      <c r="B114" s="14" t="s">
        <v>433</v>
      </c>
      <c r="C114" s="14" t="s">
        <v>313</v>
      </c>
      <c r="D114">
        <v>7302</v>
      </c>
      <c r="H114" s="13" t="s">
        <v>150</v>
      </c>
      <c r="I114" s="13" t="s">
        <v>332</v>
      </c>
      <c r="J114" s="13" t="s">
        <v>2026</v>
      </c>
      <c r="K114" t="str">
        <f t="shared" si="1"/>
        <v>CORDILLERA ADMINISTRATIVE REGIONBENGUETBAGUIO CITY</v>
      </c>
      <c r="L114" s="38">
        <v>2600</v>
      </c>
      <c r="M114" s="14" t="s">
        <v>387</v>
      </c>
    </row>
    <row r="115" spans="1:13">
      <c r="A115" s="13" t="s">
        <v>2073</v>
      </c>
      <c r="B115" s="14" t="s">
        <v>435</v>
      </c>
      <c r="C115" s="14" t="s">
        <v>313</v>
      </c>
      <c r="D115">
        <v>7301</v>
      </c>
      <c r="H115" s="13" t="s">
        <v>143</v>
      </c>
      <c r="I115" s="13" t="s">
        <v>166</v>
      </c>
      <c r="J115" s="13" t="s">
        <v>2239</v>
      </c>
      <c r="K115" t="str">
        <f t="shared" si="1"/>
        <v>ILOCOS REGIONLA UNIONBAGULIN</v>
      </c>
      <c r="L115" s="38">
        <v>2512</v>
      </c>
      <c r="M115" s="14" t="s">
        <v>606</v>
      </c>
    </row>
    <row r="116" spans="1:13">
      <c r="A116" s="13" t="s">
        <v>2074</v>
      </c>
      <c r="B116" s="14" t="s">
        <v>436</v>
      </c>
      <c r="C116" s="14" t="s">
        <v>313</v>
      </c>
      <c r="D116">
        <v>7303</v>
      </c>
      <c r="H116" s="13" t="s">
        <v>146</v>
      </c>
      <c r="I116" s="13" t="s">
        <v>299</v>
      </c>
      <c r="J116" s="13" t="s">
        <v>2460</v>
      </c>
      <c r="K116" t="str">
        <f t="shared" si="1"/>
        <v>SOCSARGENSULTAN KUDARATBAGUMBAYAN</v>
      </c>
      <c r="L116" s="38">
        <v>9810</v>
      </c>
      <c r="M116" s="14" t="s">
        <v>845</v>
      </c>
    </row>
    <row r="117" spans="1:13">
      <c r="A117" s="13" t="s">
        <v>2075</v>
      </c>
      <c r="B117" s="14" t="s">
        <v>437</v>
      </c>
      <c r="C117" s="14" t="s">
        <v>313</v>
      </c>
      <c r="D117">
        <v>7305</v>
      </c>
      <c r="H117" s="13" t="s">
        <v>154</v>
      </c>
      <c r="I117" s="13" t="s">
        <v>247</v>
      </c>
      <c r="J117" s="13" t="s">
        <v>3140</v>
      </c>
      <c r="K117" t="str">
        <f t="shared" si="1"/>
        <v>CENTRAL VISAYASNEGROS ORIENTALBAIS</v>
      </c>
      <c r="L117" s="38">
        <v>6206</v>
      </c>
      <c r="M117" s="14" t="s">
        <v>1675</v>
      </c>
    </row>
    <row r="118" spans="1:13">
      <c r="A118" s="13" t="s">
        <v>2067</v>
      </c>
      <c r="B118" s="14" t="s">
        <v>4152</v>
      </c>
      <c r="C118" s="14" t="s">
        <v>313</v>
      </c>
      <c r="D118">
        <v>7305</v>
      </c>
      <c r="H118" s="13" t="s">
        <v>150</v>
      </c>
      <c r="I118" s="13" t="s">
        <v>332</v>
      </c>
      <c r="J118" s="13" t="s">
        <v>2028</v>
      </c>
      <c r="K118" t="str">
        <f t="shared" si="1"/>
        <v>CORDILLERA ADMINISTRATIVE REGIONBENGUETBAKUN</v>
      </c>
      <c r="L118" s="38">
        <v>2610</v>
      </c>
      <c r="M118" s="14" t="s">
        <v>389</v>
      </c>
    </row>
    <row r="119" spans="1:13">
      <c r="A119" s="13" t="s">
        <v>2076</v>
      </c>
      <c r="B119" s="14" t="s">
        <v>438</v>
      </c>
      <c r="C119" s="14" t="s">
        <v>313</v>
      </c>
      <c r="D119">
        <v>7304</v>
      </c>
      <c r="H119" s="13" t="s">
        <v>159</v>
      </c>
      <c r="I119" s="13" t="s">
        <v>213</v>
      </c>
      <c r="J119" s="13" t="s">
        <v>2802</v>
      </c>
      <c r="K119" t="str">
        <f t="shared" si="1"/>
        <v>REGION 4B MIMAROPAPALAWANBALABAC</v>
      </c>
      <c r="L119" s="38">
        <v>5307</v>
      </c>
      <c r="M119" s="14" t="s">
        <v>1249</v>
      </c>
    </row>
    <row r="120" spans="1:13">
      <c r="A120" s="13" t="s">
        <v>2077</v>
      </c>
      <c r="B120" s="14" t="s">
        <v>439</v>
      </c>
      <c r="C120" s="14" t="s">
        <v>313</v>
      </c>
      <c r="D120">
        <v>7306</v>
      </c>
      <c r="H120" s="13" t="s">
        <v>149</v>
      </c>
      <c r="I120" s="13" t="s">
        <v>319</v>
      </c>
      <c r="J120" s="13" t="s">
        <v>2081</v>
      </c>
      <c r="K120" t="str">
        <f t="shared" si="1"/>
        <v>AUTONOMOUS REGION IN MUSLIM MINDANAOLANAO DEL SURBALABAGAN</v>
      </c>
      <c r="L120" s="38">
        <v>9302</v>
      </c>
      <c r="M120" s="14" t="s">
        <v>443</v>
      </c>
    </row>
    <row r="121" spans="1:13">
      <c r="A121" s="13" t="s">
        <v>2078</v>
      </c>
      <c r="B121" s="14" t="s">
        <v>440</v>
      </c>
      <c r="C121" s="14" t="s">
        <v>313</v>
      </c>
      <c r="D121">
        <v>7304</v>
      </c>
      <c r="H121" s="13" t="s">
        <v>151</v>
      </c>
      <c r="I121" s="13" t="s">
        <v>189</v>
      </c>
      <c r="J121" s="13" t="s">
        <v>2612</v>
      </c>
      <c r="K121" t="str">
        <f t="shared" si="1"/>
        <v>CENTRAL LUZONBULACANBALAGTAS</v>
      </c>
      <c r="L121" s="38">
        <v>3016</v>
      </c>
      <c r="M121" s="14" t="s">
        <v>1020</v>
      </c>
    </row>
    <row r="122" spans="1:13">
      <c r="A122" s="13" t="s">
        <v>2080</v>
      </c>
      <c r="B122" s="14" t="s">
        <v>442</v>
      </c>
      <c r="C122" s="14" t="s">
        <v>314</v>
      </c>
      <c r="D122">
        <v>9316</v>
      </c>
      <c r="H122" s="13" t="s">
        <v>154</v>
      </c>
      <c r="I122" s="13" t="s">
        <v>246</v>
      </c>
      <c r="J122" s="13" t="s">
        <v>3112</v>
      </c>
      <c r="K122" t="str">
        <f t="shared" si="1"/>
        <v>CENTRAL VISAYASCEBUBALAMBAN</v>
      </c>
      <c r="L122" s="38">
        <v>6041</v>
      </c>
      <c r="M122" s="14" t="s">
        <v>1638</v>
      </c>
    </row>
    <row r="123" spans="1:13">
      <c r="A123" s="13" t="s">
        <v>2081</v>
      </c>
      <c r="B123" s="14" t="s">
        <v>443</v>
      </c>
      <c r="C123" s="14" t="s">
        <v>314</v>
      </c>
      <c r="D123">
        <v>9302</v>
      </c>
      <c r="H123" s="13" t="s">
        <v>151</v>
      </c>
      <c r="I123" s="13" t="s">
        <v>188</v>
      </c>
      <c r="J123" s="13" t="s">
        <v>2597</v>
      </c>
      <c r="K123" t="str">
        <f t="shared" si="1"/>
        <v>CENTRAL LUZONBATAANBALANGA CITY</v>
      </c>
      <c r="L123" s="38">
        <v>2100</v>
      </c>
      <c r="M123" s="14" t="s">
        <v>1004</v>
      </c>
    </row>
    <row r="124" spans="1:13">
      <c r="A124" s="13" t="s">
        <v>2082</v>
      </c>
      <c r="B124" s="14" t="s">
        <v>444</v>
      </c>
      <c r="C124" s="14" t="s">
        <v>314</v>
      </c>
      <c r="D124">
        <v>9318</v>
      </c>
      <c r="H124" s="13" t="s">
        <v>155</v>
      </c>
      <c r="I124" s="13" t="s">
        <v>257</v>
      </c>
      <c r="J124" s="13" t="s">
        <v>3192</v>
      </c>
      <c r="K124" t="str">
        <f t="shared" si="1"/>
        <v>EASTERN VISAYASEASTERN SAMARBALANGIGA</v>
      </c>
      <c r="L124" s="38">
        <v>6812</v>
      </c>
      <c r="M124" s="14" t="s">
        <v>1739</v>
      </c>
    </row>
    <row r="125" spans="1:13">
      <c r="A125" s="13" t="s">
        <v>2083</v>
      </c>
      <c r="B125" s="14" t="s">
        <v>445</v>
      </c>
      <c r="C125" s="14" t="s">
        <v>314</v>
      </c>
      <c r="D125">
        <v>9309</v>
      </c>
      <c r="H125" s="13" t="s">
        <v>155</v>
      </c>
      <c r="I125" s="13" t="s">
        <v>257</v>
      </c>
      <c r="J125" s="13" t="s">
        <v>3193</v>
      </c>
      <c r="K125" t="str">
        <f t="shared" si="1"/>
        <v>EASTERN VISAYASEASTERN SAMARBALANGKAYAN</v>
      </c>
      <c r="L125" s="38">
        <v>6801</v>
      </c>
      <c r="M125" s="14" t="s">
        <v>1740</v>
      </c>
    </row>
    <row r="126" spans="1:13">
      <c r="A126" s="13" t="s">
        <v>2084</v>
      </c>
      <c r="B126" s="14" t="s">
        <v>446</v>
      </c>
      <c r="C126" s="14" t="s">
        <v>314</v>
      </c>
      <c r="D126">
        <v>9310</v>
      </c>
      <c r="H126" s="13" t="s">
        <v>143</v>
      </c>
      <c r="I126" s="13" t="s">
        <v>166</v>
      </c>
      <c r="J126" s="13" t="s">
        <v>2240</v>
      </c>
      <c r="K126" t="str">
        <f t="shared" si="1"/>
        <v>ILOCOS REGIONLA UNIONBALAOAN</v>
      </c>
      <c r="L126" s="38">
        <v>2517</v>
      </c>
      <c r="M126" s="14" t="s">
        <v>607</v>
      </c>
    </row>
    <row r="127" spans="1:13">
      <c r="A127" s="13" t="s">
        <v>2085</v>
      </c>
      <c r="B127" s="14" t="s">
        <v>447</v>
      </c>
      <c r="C127" s="14" t="s">
        <v>314</v>
      </c>
      <c r="D127">
        <v>9714</v>
      </c>
      <c r="H127" s="13" t="s">
        <v>153</v>
      </c>
      <c r="I127" s="13" t="s">
        <v>238</v>
      </c>
      <c r="J127" s="13" t="s">
        <v>3003</v>
      </c>
      <c r="K127" t="str">
        <f t="shared" si="1"/>
        <v>WESTERN VISAYASILOILOBALASAN</v>
      </c>
      <c r="L127" s="38">
        <v>5018</v>
      </c>
      <c r="M127" s="14" t="s">
        <v>1504</v>
      </c>
    </row>
    <row r="128" spans="1:13">
      <c r="A128" s="13" t="s">
        <v>2086</v>
      </c>
      <c r="B128" s="14" t="s">
        <v>448</v>
      </c>
      <c r="C128" s="14" t="s">
        <v>314</v>
      </c>
      <c r="D128">
        <v>9708</v>
      </c>
      <c r="H128" s="13" t="s">
        <v>152</v>
      </c>
      <c r="I128" s="13" t="s">
        <v>223</v>
      </c>
      <c r="J128" s="13" t="s">
        <v>2884</v>
      </c>
      <c r="K128" t="str">
        <f t="shared" si="1"/>
        <v>BICOL REGIONCAMARINES SURBALATAN</v>
      </c>
      <c r="L128" s="38">
        <v>4436</v>
      </c>
      <c r="M128" s="14" t="s">
        <v>1360</v>
      </c>
    </row>
    <row r="129" spans="1:13">
      <c r="A129" s="13" t="s">
        <v>2087</v>
      </c>
      <c r="B129" s="14" t="s">
        <v>449</v>
      </c>
      <c r="C129" s="14" t="s">
        <v>314</v>
      </c>
      <c r="D129">
        <v>9320</v>
      </c>
      <c r="H129" s="13" t="s">
        <v>158</v>
      </c>
      <c r="I129" s="13" t="s">
        <v>200</v>
      </c>
      <c r="J129" s="13" t="s">
        <v>2703</v>
      </c>
      <c r="K129" t="str">
        <f t="shared" si="1"/>
        <v>REGION 4A CALABARZONBATANGASBALAYAN</v>
      </c>
      <c r="L129" s="38">
        <v>4213</v>
      </c>
      <c r="M129" s="14" t="s">
        <v>1129</v>
      </c>
    </row>
    <row r="130" spans="1:13">
      <c r="A130" s="13" t="s">
        <v>2088</v>
      </c>
      <c r="B130" s="14" t="s">
        <v>450</v>
      </c>
      <c r="C130" s="14" t="s">
        <v>314</v>
      </c>
      <c r="D130">
        <v>9305</v>
      </c>
      <c r="H130" s="13" t="s">
        <v>150</v>
      </c>
      <c r="I130" s="13" t="s">
        <v>335</v>
      </c>
      <c r="J130" s="13" t="s">
        <v>2060</v>
      </c>
      <c r="K130" t="str">
        <f t="shared" si="1"/>
        <v>CORDILLERA ADMINISTRATIVE REGIONKALINGABALBALAN</v>
      </c>
      <c r="L130" s="38">
        <v>3801</v>
      </c>
      <c r="M130" s="14" t="s">
        <v>423</v>
      </c>
    </row>
    <row r="131" spans="1:13">
      <c r="A131" s="13" t="s">
        <v>2089</v>
      </c>
      <c r="B131" s="14" t="s">
        <v>451</v>
      </c>
      <c r="C131" s="14" t="s">
        <v>314</v>
      </c>
      <c r="D131">
        <v>9319</v>
      </c>
      <c r="H131" s="13" t="s">
        <v>152</v>
      </c>
      <c r="I131" s="13" t="s">
        <v>225</v>
      </c>
      <c r="J131" s="13" t="s">
        <v>2925</v>
      </c>
      <c r="K131" t="str">
        <f t="shared" ref="K131:K194" si="2">UPPER(TRIM(H131)&amp;TRIM(I131)&amp;TRIM(J131))</f>
        <v>BICOL REGIONMASBATEBALENO</v>
      </c>
      <c r="L131" s="38">
        <v>5413</v>
      </c>
      <c r="M131" s="14" t="s">
        <v>1407</v>
      </c>
    </row>
    <row r="132" spans="1:13">
      <c r="A132" s="13" t="s">
        <v>2090</v>
      </c>
      <c r="B132" s="14" t="s">
        <v>452</v>
      </c>
      <c r="C132" s="14" t="s">
        <v>314</v>
      </c>
      <c r="D132">
        <v>9713</v>
      </c>
      <c r="H132" s="13" t="s">
        <v>151</v>
      </c>
      <c r="I132" s="13" t="s">
        <v>187</v>
      </c>
      <c r="J132" s="13" t="s">
        <v>2591</v>
      </c>
      <c r="K132" t="str">
        <f t="shared" si="2"/>
        <v>CENTRAL LUZONAURORABALER</v>
      </c>
      <c r="L132" s="38">
        <v>3200</v>
      </c>
      <c r="M132" s="14" t="s">
        <v>998</v>
      </c>
    </row>
    <row r="133" spans="1:13">
      <c r="A133" s="13" t="s">
        <v>2091</v>
      </c>
      <c r="B133" s="14" t="s">
        <v>453</v>
      </c>
      <c r="C133" s="14" t="s">
        <v>314</v>
      </c>
      <c r="D133">
        <v>9311</v>
      </c>
      <c r="H133" s="15" t="s">
        <v>153</v>
      </c>
      <c r="I133" s="15" t="s">
        <v>234</v>
      </c>
      <c r="J133" s="15" t="s">
        <v>2702</v>
      </c>
      <c r="K133" t="str">
        <f t="shared" si="2"/>
        <v>WESTERN VISAYASAKLANBALETE</v>
      </c>
      <c r="L133" s="38">
        <v>5614</v>
      </c>
      <c r="M133" s="79" t="s">
        <v>1442</v>
      </c>
    </row>
    <row r="134" spans="1:13">
      <c r="A134" s="13" t="s">
        <v>2092</v>
      </c>
      <c r="B134" s="14" t="s">
        <v>454</v>
      </c>
      <c r="C134" s="14" t="s">
        <v>314</v>
      </c>
      <c r="D134">
        <v>9709</v>
      </c>
      <c r="H134" s="15" t="s">
        <v>158</v>
      </c>
      <c r="I134" s="15" t="s">
        <v>200</v>
      </c>
      <c r="J134" s="15" t="s">
        <v>2702</v>
      </c>
      <c r="K134" t="str">
        <f t="shared" si="2"/>
        <v>REGION 4A CALABARZONBATANGASBALETE</v>
      </c>
      <c r="L134" s="38">
        <v>4219</v>
      </c>
      <c r="M134" s="79" t="s">
        <v>1128</v>
      </c>
    </row>
    <row r="135" spans="1:13">
      <c r="A135" s="13" t="s">
        <v>2093</v>
      </c>
      <c r="B135" s="14" t="s">
        <v>455</v>
      </c>
      <c r="C135" s="14" t="s">
        <v>314</v>
      </c>
      <c r="D135">
        <v>9700</v>
      </c>
      <c r="H135" s="13" t="s">
        <v>157</v>
      </c>
      <c r="I135" s="13" t="s">
        <v>279</v>
      </c>
      <c r="J135" s="13" t="s">
        <v>2373</v>
      </c>
      <c r="K135" t="str">
        <f t="shared" si="2"/>
        <v>NORTHERN MINDANAOMISAMIS OCCIDENTALBALIANGAO</v>
      </c>
      <c r="L135" s="38">
        <v>7211</v>
      </c>
      <c r="M135" s="14" t="s">
        <v>751</v>
      </c>
    </row>
    <row r="136" spans="1:13">
      <c r="A136" s="13" t="s">
        <v>2094</v>
      </c>
      <c r="B136" s="14" t="s">
        <v>456</v>
      </c>
      <c r="C136" s="14" t="s">
        <v>314</v>
      </c>
      <c r="D136">
        <v>9703</v>
      </c>
      <c r="H136" s="13" t="s">
        <v>156</v>
      </c>
      <c r="I136" s="13" t="s">
        <v>266</v>
      </c>
      <c r="J136" s="13" t="s">
        <v>3323</v>
      </c>
      <c r="K136" t="str">
        <f t="shared" si="2"/>
        <v>ZAMBOANGA PENINSULAZAMBOANGA DEL NORTEBALIGUIAN</v>
      </c>
      <c r="L136" s="38">
        <v>7123</v>
      </c>
      <c r="M136" s="14" t="s">
        <v>1900</v>
      </c>
    </row>
    <row r="137" spans="1:13">
      <c r="A137" s="13" t="s">
        <v>2095</v>
      </c>
      <c r="B137" s="14" t="s">
        <v>457</v>
      </c>
      <c r="C137" s="14" t="s">
        <v>314</v>
      </c>
      <c r="D137">
        <v>9708</v>
      </c>
      <c r="H137" s="13" t="s">
        <v>154</v>
      </c>
      <c r="I137" s="13" t="s">
        <v>245</v>
      </c>
      <c r="J137" s="13" t="s">
        <v>3067</v>
      </c>
      <c r="K137" t="str">
        <f t="shared" si="2"/>
        <v>CENTRAL VISAYASBOHOLBALILIHAN</v>
      </c>
      <c r="L137" s="38">
        <v>6342</v>
      </c>
      <c r="M137" s="14" t="s">
        <v>1580</v>
      </c>
    </row>
    <row r="138" spans="1:13">
      <c r="A138" s="13" t="s">
        <v>2096</v>
      </c>
      <c r="B138" s="14" t="s">
        <v>458</v>
      </c>
      <c r="C138" s="14" t="s">
        <v>314</v>
      </c>
      <c r="D138">
        <v>9307</v>
      </c>
      <c r="H138" s="13" t="s">
        <v>149</v>
      </c>
      <c r="I138" s="13" t="s">
        <v>319</v>
      </c>
      <c r="J138" s="13" t="s">
        <v>2082</v>
      </c>
      <c r="K138" t="str">
        <f t="shared" si="2"/>
        <v>AUTONOMOUS REGION IN MUSLIM MINDANAOLANAO DEL SURBALINDONG</v>
      </c>
      <c r="L138" s="38">
        <v>9318</v>
      </c>
      <c r="M138" s="14" t="s">
        <v>444</v>
      </c>
    </row>
    <row r="139" spans="1:13">
      <c r="A139" s="13" t="s">
        <v>2097</v>
      </c>
      <c r="B139" s="14" t="s">
        <v>459</v>
      </c>
      <c r="C139" s="14" t="s">
        <v>314</v>
      </c>
      <c r="D139">
        <v>9306</v>
      </c>
      <c r="H139" s="13" t="s">
        <v>157</v>
      </c>
      <c r="I139" s="13" t="s">
        <v>278</v>
      </c>
      <c r="J139" s="13" t="s">
        <v>2348</v>
      </c>
      <c r="K139" t="str">
        <f t="shared" si="2"/>
        <v>NORTHERN MINDANAOMISAMIS ORIENTALBALINGASAG</v>
      </c>
      <c r="L139" s="38">
        <v>9005</v>
      </c>
      <c r="M139" s="14" t="s">
        <v>724</v>
      </c>
    </row>
    <row r="140" spans="1:13">
      <c r="A140" s="13" t="s">
        <v>2098</v>
      </c>
      <c r="B140" s="14" t="s">
        <v>460</v>
      </c>
      <c r="C140" s="14" t="s">
        <v>314</v>
      </c>
      <c r="D140">
        <v>9315</v>
      </c>
      <c r="H140" s="13" t="s">
        <v>157</v>
      </c>
      <c r="I140" s="13" t="s">
        <v>278</v>
      </c>
      <c r="J140" s="13" t="s">
        <v>2349</v>
      </c>
      <c r="K140" t="str">
        <f t="shared" si="2"/>
        <v>NORTHERN MINDANAOMISAMIS ORIENTALBALINGOAN</v>
      </c>
      <c r="L140" s="38">
        <v>9011</v>
      </c>
      <c r="M140" s="14" t="s">
        <v>725</v>
      </c>
    </row>
    <row r="141" spans="1:13">
      <c r="A141" s="13" t="s">
        <v>2099</v>
      </c>
      <c r="B141" s="14" t="s">
        <v>461</v>
      </c>
      <c r="C141" s="14" t="s">
        <v>314</v>
      </c>
      <c r="D141">
        <v>9314</v>
      </c>
      <c r="H141" s="13" t="s">
        <v>151</v>
      </c>
      <c r="I141" s="13" t="s">
        <v>189</v>
      </c>
      <c r="J141" s="13" t="s">
        <v>2613</v>
      </c>
      <c r="K141" t="str">
        <f t="shared" si="2"/>
        <v>CENTRAL LUZONBULACANBALIUAG</v>
      </c>
      <c r="L141" s="38">
        <v>3006</v>
      </c>
      <c r="M141" s="14" t="s">
        <v>1021</v>
      </c>
    </row>
    <row r="142" spans="1:13">
      <c r="A142" s="13" t="s">
        <v>2100</v>
      </c>
      <c r="B142" s="14" t="s">
        <v>462</v>
      </c>
      <c r="C142" s="14" t="s">
        <v>314</v>
      </c>
      <c r="D142">
        <v>9715</v>
      </c>
      <c r="H142" s="13" t="s">
        <v>144</v>
      </c>
      <c r="I142" s="13" t="s">
        <v>175</v>
      </c>
      <c r="J142" s="13" t="s">
        <v>2523</v>
      </c>
      <c r="K142" t="str">
        <f t="shared" si="2"/>
        <v>CAGAYAN VALLEYCAGAYANBALLESTEROS</v>
      </c>
      <c r="L142" s="38">
        <v>3516</v>
      </c>
      <c r="M142" s="14" t="s">
        <v>916</v>
      </c>
    </row>
    <row r="143" spans="1:13">
      <c r="A143" s="13" t="s">
        <v>2101</v>
      </c>
      <c r="B143" s="14" t="s">
        <v>463</v>
      </c>
      <c r="C143" s="14" t="s">
        <v>314</v>
      </c>
      <c r="D143">
        <v>9300</v>
      </c>
      <c r="H143" s="13" t="s">
        <v>157</v>
      </c>
      <c r="I143" s="13" t="s">
        <v>277</v>
      </c>
      <c r="J143" s="13" t="s">
        <v>2324</v>
      </c>
      <c r="K143" t="str">
        <f t="shared" si="2"/>
        <v>NORTHERN MINDANAOLANAO DEL NORTEBALOI</v>
      </c>
      <c r="L143" s="38">
        <v>9217</v>
      </c>
      <c r="M143" s="14" t="s">
        <v>699</v>
      </c>
    </row>
    <row r="144" spans="1:13">
      <c r="A144" s="13" t="s">
        <v>2102</v>
      </c>
      <c r="B144" s="14" t="s">
        <v>464</v>
      </c>
      <c r="C144" s="14" t="s">
        <v>314</v>
      </c>
      <c r="D144">
        <v>9711</v>
      </c>
      <c r="H144" s="13" t="s">
        <v>152</v>
      </c>
      <c r="I144" s="13" t="s">
        <v>225</v>
      </c>
      <c r="J144" s="13" t="s">
        <v>2926</v>
      </c>
      <c r="K144" t="str">
        <f t="shared" si="2"/>
        <v>BICOL REGIONMASBATEBALUD</v>
      </c>
      <c r="L144" s="38">
        <v>5412</v>
      </c>
      <c r="M144" s="14" t="s">
        <v>1408</v>
      </c>
    </row>
    <row r="145" spans="1:13">
      <c r="A145" s="13" t="s">
        <v>2079</v>
      </c>
      <c r="B145" s="14" t="s">
        <v>441</v>
      </c>
      <c r="C145" s="14" t="s">
        <v>314</v>
      </c>
      <c r="D145">
        <v>9700</v>
      </c>
      <c r="H145" s="13" t="s">
        <v>143</v>
      </c>
      <c r="I145" s="13" t="s">
        <v>167</v>
      </c>
      <c r="J145" s="13" t="s">
        <v>2277</v>
      </c>
      <c r="K145" t="str">
        <f t="shared" si="2"/>
        <v>ILOCOS REGIONPANGASINANBALUNGAO</v>
      </c>
      <c r="L145" s="38">
        <v>2442</v>
      </c>
      <c r="M145" s="14" t="s">
        <v>651</v>
      </c>
    </row>
    <row r="146" spans="1:13">
      <c r="A146" s="13" t="s">
        <v>2103</v>
      </c>
      <c r="B146" s="14" t="s">
        <v>465</v>
      </c>
      <c r="C146" s="14" t="s">
        <v>314</v>
      </c>
      <c r="D146">
        <v>9303</v>
      </c>
      <c r="H146" s="13" t="s">
        <v>151</v>
      </c>
      <c r="I146" s="13" t="s">
        <v>192</v>
      </c>
      <c r="J146" s="13" t="s">
        <v>2676</v>
      </c>
      <c r="K146" t="str">
        <f t="shared" si="2"/>
        <v>CENTRAL LUZONTARLACBAMBAN</v>
      </c>
      <c r="L146" s="38">
        <v>2317</v>
      </c>
      <c r="M146" s="14" t="s">
        <v>1096</v>
      </c>
    </row>
    <row r="147" spans="1:13">
      <c r="A147" s="13" t="s">
        <v>2104</v>
      </c>
      <c r="B147" s="14" t="s">
        <v>466</v>
      </c>
      <c r="C147" s="14" t="s">
        <v>314</v>
      </c>
      <c r="D147">
        <v>9706</v>
      </c>
      <c r="H147" s="13" t="s">
        <v>144</v>
      </c>
      <c r="I147" s="13" t="s">
        <v>177</v>
      </c>
      <c r="J147" s="13" t="s">
        <v>2581</v>
      </c>
      <c r="K147" t="str">
        <f t="shared" si="2"/>
        <v>CAGAYAN VALLEYNUEVA VIZCAYABAMBANG</v>
      </c>
      <c r="L147" s="38">
        <v>3702</v>
      </c>
      <c r="M147" s="14" t="s">
        <v>988</v>
      </c>
    </row>
    <row r="148" spans="1:13">
      <c r="A148" s="13" t="s">
        <v>2105</v>
      </c>
      <c r="B148" s="14" t="s">
        <v>467</v>
      </c>
      <c r="C148" s="14" t="s">
        <v>314</v>
      </c>
      <c r="D148">
        <v>9702</v>
      </c>
      <c r="H148" s="13" t="s">
        <v>153</v>
      </c>
      <c r="I148" s="13" t="s">
        <v>238</v>
      </c>
      <c r="J148" s="13" t="s">
        <v>3004</v>
      </c>
      <c r="K148" t="str">
        <f t="shared" si="2"/>
        <v>WESTERN VISAYASILOILOBANATE</v>
      </c>
      <c r="L148" s="38">
        <v>5010</v>
      </c>
      <c r="M148" s="14" t="s">
        <v>1505</v>
      </c>
    </row>
    <row r="149" spans="1:13">
      <c r="A149" s="13" t="s">
        <v>2106</v>
      </c>
      <c r="B149" s="14" t="s">
        <v>468</v>
      </c>
      <c r="C149" s="14" t="s">
        <v>314</v>
      </c>
      <c r="D149">
        <v>9312</v>
      </c>
      <c r="H149" s="13" t="s">
        <v>150</v>
      </c>
      <c r="I149" s="13" t="s">
        <v>333</v>
      </c>
      <c r="J149" s="13" t="s">
        <v>2042</v>
      </c>
      <c r="K149" t="str">
        <f t="shared" si="2"/>
        <v>CORDILLERA ADMINISTRATIVE REGIONIFUGAOBANAUE</v>
      </c>
      <c r="L149" s="38">
        <v>3601</v>
      </c>
      <c r="M149" s="14" t="s">
        <v>404</v>
      </c>
    </row>
    <row r="150" spans="1:13">
      <c r="A150" s="13" t="s">
        <v>2107</v>
      </c>
      <c r="B150" s="14" t="s">
        <v>469</v>
      </c>
      <c r="C150" s="14" t="s">
        <v>314</v>
      </c>
      <c r="D150">
        <v>9710</v>
      </c>
      <c r="H150" s="13" t="s">
        <v>145</v>
      </c>
      <c r="I150" s="13" t="s">
        <v>289</v>
      </c>
      <c r="J150" s="13" t="s">
        <v>2415</v>
      </c>
      <c r="K150" t="str">
        <f t="shared" si="2"/>
        <v>DAVAO REGIONDAVAO ORIENTALBANAYBANAY</v>
      </c>
      <c r="L150" s="38">
        <v>8208</v>
      </c>
      <c r="M150" s="14" t="s">
        <v>798</v>
      </c>
    </row>
    <row r="151" spans="1:13">
      <c r="A151" s="13" t="s">
        <v>2112</v>
      </c>
      <c r="B151" s="14" t="s">
        <v>474</v>
      </c>
      <c r="C151" s="14" t="s">
        <v>314</v>
      </c>
      <c r="D151">
        <v>9303</v>
      </c>
      <c r="H151" s="13" t="s">
        <v>143</v>
      </c>
      <c r="I151" s="13" t="s">
        <v>165</v>
      </c>
      <c r="J151" s="13" t="s">
        <v>2207</v>
      </c>
      <c r="K151" t="str">
        <f t="shared" si="2"/>
        <v>ILOCOS REGIONILOCOS SURBANAYOYO</v>
      </c>
      <c r="L151" s="38">
        <v>2708</v>
      </c>
      <c r="M151" s="14" t="s">
        <v>571</v>
      </c>
    </row>
    <row r="152" spans="1:13">
      <c r="A152" s="13" t="s">
        <v>2108</v>
      </c>
      <c r="B152" s="14" t="s">
        <v>470</v>
      </c>
      <c r="C152" s="14" t="s">
        <v>314</v>
      </c>
      <c r="D152">
        <v>9705</v>
      </c>
      <c r="H152" s="15" t="s">
        <v>146</v>
      </c>
      <c r="I152" s="15" t="s">
        <v>298</v>
      </c>
      <c r="J152" s="15" t="s">
        <v>2449</v>
      </c>
      <c r="K152" t="str">
        <f t="shared" si="2"/>
        <v>SOCSARGENSOUTH COTABATOBANGA</v>
      </c>
      <c r="L152" s="38">
        <v>9511</v>
      </c>
      <c r="M152" s="79" t="s">
        <v>834</v>
      </c>
    </row>
    <row r="153" spans="1:13">
      <c r="A153" s="13" t="s">
        <v>2109</v>
      </c>
      <c r="B153" s="14" t="s">
        <v>471</v>
      </c>
      <c r="C153" s="14" t="s">
        <v>314</v>
      </c>
      <c r="D153">
        <v>9313</v>
      </c>
      <c r="H153" s="15" t="s">
        <v>153</v>
      </c>
      <c r="I153" s="15" t="s">
        <v>234</v>
      </c>
      <c r="J153" s="15" t="s">
        <v>2449</v>
      </c>
      <c r="K153" t="str">
        <f t="shared" si="2"/>
        <v>WESTERN VISAYASAKLANBANGA</v>
      </c>
      <c r="L153" s="38">
        <v>5601</v>
      </c>
      <c r="M153" s="79" t="s">
        <v>1443</v>
      </c>
    </row>
    <row r="154" spans="1:13">
      <c r="A154" s="13" t="s">
        <v>2110</v>
      </c>
      <c r="B154" s="14" t="s">
        <v>472</v>
      </c>
      <c r="C154" s="14" t="s">
        <v>314</v>
      </c>
      <c r="D154">
        <v>9701</v>
      </c>
      <c r="H154" s="13" t="s">
        <v>143</v>
      </c>
      <c r="I154" s="13" t="s">
        <v>166</v>
      </c>
      <c r="J154" s="13" t="s">
        <v>2241</v>
      </c>
      <c r="K154" t="str">
        <f t="shared" si="2"/>
        <v>ILOCOS REGIONLA UNIONBANGAR</v>
      </c>
      <c r="L154" s="38">
        <v>2519</v>
      </c>
      <c r="M154" s="14" t="s">
        <v>608</v>
      </c>
    </row>
    <row r="155" spans="1:13">
      <c r="A155" s="13" t="s">
        <v>2111</v>
      </c>
      <c r="B155" s="14" t="s">
        <v>473</v>
      </c>
      <c r="C155" s="14" t="s">
        <v>314</v>
      </c>
      <c r="D155">
        <v>9706</v>
      </c>
      <c r="H155" s="13" t="s">
        <v>150</v>
      </c>
      <c r="I155" s="13" t="s">
        <v>331</v>
      </c>
      <c r="J155" s="13" t="s">
        <v>2000</v>
      </c>
      <c r="K155" t="str">
        <f t="shared" si="2"/>
        <v>CORDILLERA ADMINISTRATIVE REGIONABRABANGUED</v>
      </c>
      <c r="L155" s="38">
        <v>2800</v>
      </c>
      <c r="M155" s="14" t="s">
        <v>360</v>
      </c>
    </row>
    <row r="156" spans="1:13">
      <c r="A156" s="13" t="s">
        <v>2113</v>
      </c>
      <c r="B156" s="14" t="s">
        <v>475</v>
      </c>
      <c r="C156" s="14" t="s">
        <v>314</v>
      </c>
      <c r="D156">
        <v>9321</v>
      </c>
      <c r="H156" s="13" t="s">
        <v>143</v>
      </c>
      <c r="I156" s="13" t="s">
        <v>164</v>
      </c>
      <c r="J156" s="13" t="s">
        <v>2187</v>
      </c>
      <c r="K156" t="str">
        <f t="shared" si="2"/>
        <v>ILOCOS REGIONILOCOS NORTEBANGUI</v>
      </c>
      <c r="L156" s="38">
        <v>2920</v>
      </c>
      <c r="M156" s="14" t="s">
        <v>550</v>
      </c>
    </row>
    <row r="157" spans="1:13">
      <c r="A157" s="13" t="s">
        <v>2114</v>
      </c>
      <c r="B157" s="14" t="s">
        <v>476</v>
      </c>
      <c r="C157" s="14" t="s">
        <v>314</v>
      </c>
      <c r="D157">
        <v>9704</v>
      </c>
      <c r="H157" s="13" t="s">
        <v>143</v>
      </c>
      <c r="I157" s="13" t="s">
        <v>167</v>
      </c>
      <c r="J157" s="13" t="s">
        <v>2278</v>
      </c>
      <c r="K157" t="str">
        <f t="shared" si="2"/>
        <v>ILOCOS REGIONPANGASINANBANI</v>
      </c>
      <c r="L157" s="38">
        <v>2407</v>
      </c>
      <c r="M157" s="14" t="s">
        <v>652</v>
      </c>
    </row>
    <row r="158" spans="1:13">
      <c r="A158" s="13" t="s">
        <v>2115</v>
      </c>
      <c r="B158" s="14" t="s">
        <v>477</v>
      </c>
      <c r="C158" s="14" t="s">
        <v>314</v>
      </c>
      <c r="D158">
        <v>9712</v>
      </c>
      <c r="H158" s="13" t="s">
        <v>146</v>
      </c>
      <c r="I158" s="13" t="s">
        <v>296</v>
      </c>
      <c r="J158" s="13" t="s">
        <v>2428</v>
      </c>
      <c r="K158" t="str">
        <f t="shared" si="2"/>
        <v>SOCSARGENCOTABATOBANISILAN</v>
      </c>
      <c r="L158" s="38">
        <v>9416</v>
      </c>
      <c r="M158" s="14" t="s">
        <v>812</v>
      </c>
    </row>
    <row r="159" spans="1:13">
      <c r="A159" s="13" t="s">
        <v>2116</v>
      </c>
      <c r="B159" s="14" t="s">
        <v>478</v>
      </c>
      <c r="C159" s="14" t="s">
        <v>314</v>
      </c>
      <c r="D159">
        <v>9304</v>
      </c>
      <c r="H159" s="13" t="s">
        <v>143</v>
      </c>
      <c r="I159" s="13" t="s">
        <v>164</v>
      </c>
      <c r="J159" s="13" t="s">
        <v>2188</v>
      </c>
      <c r="K159" t="str">
        <f t="shared" si="2"/>
        <v>ILOCOS REGIONILOCOS NORTEBANNA</v>
      </c>
      <c r="L159" s="38">
        <v>2908</v>
      </c>
      <c r="M159" s="14" t="s">
        <v>551</v>
      </c>
    </row>
    <row r="160" spans="1:13">
      <c r="A160" s="13" t="s">
        <v>2117</v>
      </c>
      <c r="B160" s="14" t="s">
        <v>479</v>
      </c>
      <c r="C160" s="14" t="s">
        <v>314</v>
      </c>
      <c r="D160">
        <v>9317</v>
      </c>
      <c r="H160" s="13" t="s">
        <v>145</v>
      </c>
      <c r="I160" s="13" t="s">
        <v>288</v>
      </c>
      <c r="J160" s="13" t="s">
        <v>2407</v>
      </c>
      <c r="K160" t="str">
        <f t="shared" si="2"/>
        <v>DAVAO REGIONDAVAO DEL SURBANSALAN</v>
      </c>
      <c r="L160" s="38">
        <v>8005</v>
      </c>
      <c r="M160" s="14" t="s">
        <v>788</v>
      </c>
    </row>
    <row r="161" spans="1:13">
      <c r="A161" s="13" t="s">
        <v>2118</v>
      </c>
      <c r="B161" s="14" t="s">
        <v>480</v>
      </c>
      <c r="C161" s="14" t="s">
        <v>314</v>
      </c>
      <c r="D161">
        <v>9716</v>
      </c>
      <c r="H161" s="13" t="s">
        <v>159</v>
      </c>
      <c r="I161" s="13" t="s">
        <v>212</v>
      </c>
      <c r="J161" s="13" t="s">
        <v>2788</v>
      </c>
      <c r="K161" t="str">
        <f t="shared" si="2"/>
        <v>REGION 4B MIMAROPAORIENTAL MINDOROBANSUD</v>
      </c>
      <c r="L161" s="38">
        <v>5210</v>
      </c>
      <c r="M161" s="14" t="s">
        <v>1232</v>
      </c>
    </row>
    <row r="162" spans="1:13">
      <c r="A162" s="13" t="s">
        <v>2120</v>
      </c>
      <c r="B162" s="14" t="s">
        <v>482</v>
      </c>
      <c r="C162" s="14" t="s">
        <v>315</v>
      </c>
      <c r="D162">
        <v>9609</v>
      </c>
      <c r="H162" s="13" t="s">
        <v>143</v>
      </c>
      <c r="I162" s="13" t="s">
        <v>165</v>
      </c>
      <c r="J162" s="13" t="s">
        <v>2208</v>
      </c>
      <c r="K162" t="str">
        <f t="shared" si="2"/>
        <v>ILOCOS REGIONILOCOS SURBANTAY</v>
      </c>
      <c r="L162" s="38">
        <v>2727</v>
      </c>
      <c r="M162" s="14" t="s">
        <v>572</v>
      </c>
    </row>
    <row r="163" spans="1:13">
      <c r="A163" s="13" t="s">
        <v>2141</v>
      </c>
      <c r="B163" s="14" t="s">
        <v>4154</v>
      </c>
      <c r="C163" s="14" t="s">
        <v>315</v>
      </c>
      <c r="D163">
        <v>9614</v>
      </c>
      <c r="H163" s="13" t="s">
        <v>154</v>
      </c>
      <c r="I163" s="13" t="s">
        <v>246</v>
      </c>
      <c r="J163" s="13" t="s">
        <v>3113</v>
      </c>
      <c r="K163" t="str">
        <f t="shared" si="2"/>
        <v>CENTRAL VISAYASCEBUBANTAYAN</v>
      </c>
      <c r="L163" s="38">
        <v>6052</v>
      </c>
      <c r="M163" s="14" t="s">
        <v>1639</v>
      </c>
    </row>
    <row r="164" spans="1:13">
      <c r="A164" s="13" t="s">
        <v>4173</v>
      </c>
      <c r="B164" s="14" t="s">
        <v>504</v>
      </c>
      <c r="C164" s="14" t="s">
        <v>315</v>
      </c>
      <c r="D164">
        <v>9614</v>
      </c>
      <c r="H164" s="13" t="s">
        <v>159</v>
      </c>
      <c r="I164" s="13" t="s">
        <v>214</v>
      </c>
      <c r="J164" s="13" t="s">
        <v>2846</v>
      </c>
      <c r="K164" t="str">
        <f t="shared" si="2"/>
        <v>REGION 4B MIMAROPAROMBLONBANTON</v>
      </c>
      <c r="L164" s="38">
        <v>5515</v>
      </c>
      <c r="M164" s="14" t="s">
        <v>1311</v>
      </c>
    </row>
    <row r="165" spans="1:13">
      <c r="A165" s="13" t="s">
        <v>2142</v>
      </c>
      <c r="B165" s="14" t="s">
        <v>4162</v>
      </c>
      <c r="C165" s="14" t="s">
        <v>315</v>
      </c>
      <c r="D165">
        <v>9615</v>
      </c>
      <c r="H165" s="15" t="s">
        <v>152</v>
      </c>
      <c r="I165" s="15" t="s">
        <v>224</v>
      </c>
      <c r="J165" s="15" t="s">
        <v>2916</v>
      </c>
      <c r="K165" t="str">
        <f t="shared" si="2"/>
        <v>BICOL REGIONCATANDUANESBARAS</v>
      </c>
      <c r="L165" s="38">
        <v>4803</v>
      </c>
      <c r="M165" s="79" t="s">
        <v>1395</v>
      </c>
    </row>
    <row r="166" spans="1:13">
      <c r="A166" s="13" t="s">
        <v>4174</v>
      </c>
      <c r="B166" s="14" t="s">
        <v>505</v>
      </c>
      <c r="C166" s="14" t="s">
        <v>315</v>
      </c>
      <c r="D166">
        <v>9615</v>
      </c>
      <c r="H166" s="15" t="s">
        <v>158</v>
      </c>
      <c r="I166" s="15" t="s">
        <v>204</v>
      </c>
      <c r="J166" s="15" t="s">
        <v>2916</v>
      </c>
      <c r="K166" t="str">
        <f t="shared" si="2"/>
        <v>REGION 4A CALABARZONRIZALBARAS</v>
      </c>
      <c r="L166" s="38">
        <v>1970</v>
      </c>
      <c r="M166" s="79" t="s">
        <v>1884</v>
      </c>
    </row>
    <row r="167" spans="1:13">
      <c r="A167" s="13" t="s">
        <v>2121</v>
      </c>
      <c r="B167" s="14" t="s">
        <v>483</v>
      </c>
      <c r="C167" s="14" t="s">
        <v>315</v>
      </c>
      <c r="D167">
        <v>9616</v>
      </c>
      <c r="H167" s="13" t="s">
        <v>153</v>
      </c>
      <c r="I167" s="13" t="s">
        <v>235</v>
      </c>
      <c r="J167" s="13" t="s">
        <v>2965</v>
      </c>
      <c r="K167" t="str">
        <f t="shared" si="2"/>
        <v>WESTERN VISAYASANTIQUEBARBAZA</v>
      </c>
      <c r="L167" s="38">
        <v>5706</v>
      </c>
      <c r="M167" s="14" t="s">
        <v>1459</v>
      </c>
    </row>
    <row r="168" spans="1:13">
      <c r="A168" s="13" t="s">
        <v>2119</v>
      </c>
      <c r="B168" s="14" t="s">
        <v>481</v>
      </c>
      <c r="C168" s="14" t="s">
        <v>315</v>
      </c>
      <c r="D168">
        <v>9600</v>
      </c>
      <c r="H168" s="13" t="s">
        <v>152</v>
      </c>
      <c r="I168" s="13" t="s">
        <v>226</v>
      </c>
      <c r="J168" s="13" t="s">
        <v>2948</v>
      </c>
      <c r="K168" t="str">
        <f t="shared" si="2"/>
        <v>BICOL REGIONSORSOGONBARCELONA</v>
      </c>
      <c r="L168" s="38">
        <v>4712</v>
      </c>
      <c r="M168" s="14" t="s">
        <v>1439</v>
      </c>
    </row>
    <row r="169" spans="1:13">
      <c r="A169" s="13" t="s">
        <v>2122</v>
      </c>
      <c r="B169" s="14" t="s">
        <v>484</v>
      </c>
      <c r="C169" s="14" t="s">
        <v>315</v>
      </c>
      <c r="D169">
        <v>9621</v>
      </c>
      <c r="H169" s="13" t="s">
        <v>154</v>
      </c>
      <c r="I169" s="13" t="s">
        <v>246</v>
      </c>
      <c r="J169" s="13" t="s">
        <v>3114</v>
      </c>
      <c r="K169" t="str">
        <f t="shared" si="2"/>
        <v>CENTRAL VISAYASCEBUBARILI</v>
      </c>
      <c r="L169" s="38">
        <v>6036</v>
      </c>
      <c r="M169" s="14" t="s">
        <v>1640</v>
      </c>
    </row>
    <row r="170" spans="1:13">
      <c r="A170" s="13" t="s">
        <v>2123</v>
      </c>
      <c r="B170" s="14" t="s">
        <v>485</v>
      </c>
      <c r="C170" s="14" t="s">
        <v>315</v>
      </c>
      <c r="D170">
        <v>9622</v>
      </c>
      <c r="H170" s="15" t="s">
        <v>149</v>
      </c>
      <c r="I170" s="15" t="s">
        <v>320</v>
      </c>
      <c r="J170" s="15" t="s">
        <v>2141</v>
      </c>
      <c r="K170" t="str">
        <f t="shared" si="2"/>
        <v>AUTONOMOUS REGION IN MUSLIM MINDANAOMAGUINDANAOBARIRA</v>
      </c>
      <c r="L170" s="38">
        <v>9614</v>
      </c>
      <c r="M170" s="79" t="s">
        <v>4154</v>
      </c>
    </row>
    <row r="171" spans="1:13">
      <c r="A171" s="13" t="s">
        <v>4175</v>
      </c>
      <c r="B171" s="14" t="s">
        <v>506</v>
      </c>
      <c r="C171" s="14" t="s">
        <v>315</v>
      </c>
      <c r="D171">
        <v>9623</v>
      </c>
      <c r="H171" s="15" t="s">
        <v>149</v>
      </c>
      <c r="I171" s="15" t="s">
        <v>320</v>
      </c>
      <c r="J171" s="15" t="s">
        <v>4173</v>
      </c>
      <c r="K171" t="str">
        <f t="shared" si="2"/>
        <v>AUTONOMOUS REGION IN MUSLIM MINDANAOMAGUINDANAOBARIRA</v>
      </c>
      <c r="L171" s="38">
        <v>9614</v>
      </c>
      <c r="M171" s="79" t="s">
        <v>504</v>
      </c>
    </row>
    <row r="172" spans="1:13">
      <c r="A172" s="13" t="s">
        <v>2149</v>
      </c>
      <c r="B172" s="14" t="s">
        <v>4163</v>
      </c>
      <c r="C172" s="14" t="s">
        <v>315</v>
      </c>
      <c r="D172">
        <v>9624</v>
      </c>
      <c r="H172" s="13" t="s">
        <v>150</v>
      </c>
      <c r="I172" s="13" t="s">
        <v>334</v>
      </c>
      <c r="J172" s="13" t="s">
        <v>2050</v>
      </c>
      <c r="K172" t="str">
        <f t="shared" si="2"/>
        <v>CORDILLERA ADMINISTRATIVE REGIONMOUNTAIN PROVINCEBARLIG</v>
      </c>
      <c r="L172" s="38">
        <v>2623</v>
      </c>
      <c r="M172" s="14" t="s">
        <v>412</v>
      </c>
    </row>
    <row r="173" spans="1:13">
      <c r="A173" s="13" t="s">
        <v>4176</v>
      </c>
      <c r="B173" s="14" t="s">
        <v>507</v>
      </c>
      <c r="C173" s="14" t="s">
        <v>315</v>
      </c>
      <c r="D173">
        <v>9601</v>
      </c>
      <c r="H173" s="13" t="s">
        <v>147</v>
      </c>
      <c r="I173" s="13" t="s">
        <v>308</v>
      </c>
      <c r="J173" s="13" t="s">
        <v>2496</v>
      </c>
      <c r="K173" t="str">
        <f t="shared" si="2"/>
        <v>CARAGASURIGAO DEL SURBAROBO</v>
      </c>
      <c r="L173" s="38">
        <v>8309</v>
      </c>
      <c r="M173" s="14" t="s">
        <v>886</v>
      </c>
    </row>
    <row r="174" spans="1:13">
      <c r="A174" s="13" t="s">
        <v>2152</v>
      </c>
      <c r="B174" s="14" t="s">
        <v>4161</v>
      </c>
      <c r="C174" s="14" t="s">
        <v>315</v>
      </c>
      <c r="D174">
        <v>9601</v>
      </c>
      <c r="H174" s="13" t="s">
        <v>153</v>
      </c>
      <c r="I174" s="13" t="s">
        <v>238</v>
      </c>
      <c r="J174" s="13" t="s">
        <v>3005</v>
      </c>
      <c r="K174" t="str">
        <f t="shared" si="2"/>
        <v>WESTERN VISAYASILOILOBAROTAC NUEVO</v>
      </c>
      <c r="L174" s="38">
        <v>5007</v>
      </c>
      <c r="M174" s="14" t="s">
        <v>1506</v>
      </c>
    </row>
    <row r="175" spans="1:13">
      <c r="A175" s="13" t="s">
        <v>2124</v>
      </c>
      <c r="B175" s="14" t="s">
        <v>486</v>
      </c>
      <c r="C175" s="14" t="s">
        <v>315</v>
      </c>
      <c r="D175">
        <v>9617</v>
      </c>
      <c r="H175" s="13" t="s">
        <v>153</v>
      </c>
      <c r="I175" s="13" t="s">
        <v>238</v>
      </c>
      <c r="J175" s="13" t="s">
        <v>3006</v>
      </c>
      <c r="K175" t="str">
        <f t="shared" si="2"/>
        <v>WESTERN VISAYASILOILOBAROTAC VIEJO</v>
      </c>
      <c r="L175" s="38">
        <v>5011</v>
      </c>
      <c r="M175" s="14" t="s">
        <v>1507</v>
      </c>
    </row>
    <row r="176" spans="1:13">
      <c r="A176" s="13" t="s">
        <v>2125</v>
      </c>
      <c r="B176" s="14" t="s">
        <v>487</v>
      </c>
      <c r="C176" s="14" t="s">
        <v>315</v>
      </c>
      <c r="D176">
        <v>9607</v>
      </c>
      <c r="H176" s="13" t="s">
        <v>157</v>
      </c>
      <c r="I176" s="13" t="s">
        <v>277</v>
      </c>
      <c r="J176" s="13" t="s">
        <v>2325</v>
      </c>
      <c r="K176" t="str">
        <f t="shared" si="2"/>
        <v>NORTHERN MINDANAOLANAO DEL NORTEBAROY</v>
      </c>
      <c r="L176" s="38">
        <v>9210</v>
      </c>
      <c r="M176" s="14" t="s">
        <v>700</v>
      </c>
    </row>
    <row r="177" spans="1:13">
      <c r="A177" s="13" t="s">
        <v>2150</v>
      </c>
      <c r="B177" s="14" t="s">
        <v>4157</v>
      </c>
      <c r="C177" s="14" t="s">
        <v>315</v>
      </c>
      <c r="D177">
        <v>9625</v>
      </c>
      <c r="H177" s="13" t="s">
        <v>155</v>
      </c>
      <c r="I177" s="13" t="s">
        <v>258</v>
      </c>
      <c r="J177" s="13" t="s">
        <v>3217</v>
      </c>
      <c r="K177" t="str">
        <f t="shared" si="2"/>
        <v>EASTERN VISAYASLEYTEBARUGO</v>
      </c>
      <c r="L177" s="38">
        <v>6519</v>
      </c>
      <c r="M177" s="14" t="s">
        <v>1767</v>
      </c>
    </row>
    <row r="178" spans="1:13">
      <c r="A178" s="13" t="s">
        <v>2126</v>
      </c>
      <c r="B178" s="14" t="s">
        <v>488</v>
      </c>
      <c r="C178" s="14" t="s">
        <v>315</v>
      </c>
      <c r="D178">
        <v>9626</v>
      </c>
      <c r="H178" s="13" t="s">
        <v>154</v>
      </c>
      <c r="I178" s="13" t="s">
        <v>247</v>
      </c>
      <c r="J178" s="13" t="s">
        <v>3149</v>
      </c>
      <c r="K178" t="str">
        <f t="shared" si="2"/>
        <v>CENTRAL VISAYASNEGROS ORIENTALBASAY</v>
      </c>
      <c r="L178" s="38">
        <v>6222</v>
      </c>
      <c r="M178" s="14" t="s">
        <v>1684</v>
      </c>
    </row>
    <row r="179" spans="1:13">
      <c r="A179" s="13" t="s">
        <v>2127</v>
      </c>
      <c r="B179" s="14" t="s">
        <v>489</v>
      </c>
      <c r="C179" s="14" t="s">
        <v>315</v>
      </c>
      <c r="D179">
        <v>9627</v>
      </c>
      <c r="H179" s="13" t="s">
        <v>144</v>
      </c>
      <c r="I179" s="13" t="s">
        <v>174</v>
      </c>
      <c r="J179" s="13" t="s">
        <v>2516</v>
      </c>
      <c r="K179" t="str">
        <f t="shared" si="2"/>
        <v>CAGAYAN VALLEYBATANESBASCO</v>
      </c>
      <c r="L179" s="38">
        <v>3900</v>
      </c>
      <c r="M179" s="14" t="s">
        <v>908</v>
      </c>
    </row>
    <row r="180" spans="1:13">
      <c r="A180" s="13" t="s">
        <v>2128</v>
      </c>
      <c r="B180" s="14" t="s">
        <v>490</v>
      </c>
      <c r="C180" s="14" t="s">
        <v>315</v>
      </c>
      <c r="D180">
        <v>9618</v>
      </c>
      <c r="H180" s="13" t="s">
        <v>155</v>
      </c>
      <c r="I180" s="13" t="s">
        <v>260</v>
      </c>
      <c r="J180" s="13" t="s">
        <v>3271</v>
      </c>
      <c r="K180" t="str">
        <f t="shared" si="2"/>
        <v>EASTERN VISAYASSAMARBASEY</v>
      </c>
      <c r="L180" s="38">
        <v>6720</v>
      </c>
      <c r="M180" s="14" t="s">
        <v>1833</v>
      </c>
    </row>
    <row r="181" spans="1:13">
      <c r="A181" s="13" t="s">
        <v>2129</v>
      </c>
      <c r="B181" s="14" t="s">
        <v>491</v>
      </c>
      <c r="C181" s="14" t="s">
        <v>315</v>
      </c>
      <c r="D181">
        <v>9628</v>
      </c>
      <c r="H181" s="13" t="s">
        <v>147</v>
      </c>
      <c r="I181" s="13" t="s">
        <v>306</v>
      </c>
      <c r="J181" s="13" t="s">
        <v>2471</v>
      </c>
      <c r="K181" t="str">
        <f t="shared" si="2"/>
        <v>CARAGADINAGAT ISLANDSBASILISIA (RIZAL)</v>
      </c>
      <c r="L181" s="38">
        <v>8413</v>
      </c>
      <c r="M181" s="14" t="s">
        <v>856</v>
      </c>
    </row>
    <row r="182" spans="1:13">
      <c r="A182" s="13" t="s">
        <v>4177</v>
      </c>
      <c r="B182" s="14" t="s">
        <v>508</v>
      </c>
      <c r="C182" s="14" t="s">
        <v>315</v>
      </c>
      <c r="D182">
        <v>9606</v>
      </c>
      <c r="H182" s="13" t="s">
        <v>143</v>
      </c>
      <c r="I182" s="13" t="s">
        <v>167</v>
      </c>
      <c r="J182" s="13" t="s">
        <v>2279</v>
      </c>
      <c r="K182" t="str">
        <f t="shared" si="2"/>
        <v>ILOCOS REGIONPANGASINANBASISTA</v>
      </c>
      <c r="L182" s="38">
        <v>2422</v>
      </c>
      <c r="M182" s="14" t="s">
        <v>653</v>
      </c>
    </row>
    <row r="183" spans="1:13">
      <c r="A183" s="13" t="s">
        <v>2148</v>
      </c>
      <c r="B183" s="14" t="s">
        <v>4156</v>
      </c>
      <c r="C183" s="14" t="s">
        <v>315</v>
      </c>
      <c r="D183">
        <v>9606</v>
      </c>
      <c r="H183" s="13" t="s">
        <v>152</v>
      </c>
      <c r="I183" s="13" t="s">
        <v>222</v>
      </c>
      <c r="J183" s="13" t="s">
        <v>2871</v>
      </c>
      <c r="K183" t="str">
        <f t="shared" si="2"/>
        <v>BICOL REGIONCAMARINES NORTEBASUD</v>
      </c>
      <c r="L183" s="38">
        <v>4608</v>
      </c>
      <c r="M183" s="14" t="s">
        <v>1345</v>
      </c>
    </row>
    <row r="184" spans="1:13">
      <c r="A184" s="13" t="s">
        <v>2130</v>
      </c>
      <c r="B184" s="14" t="s">
        <v>492</v>
      </c>
      <c r="C184" s="14" t="s">
        <v>315</v>
      </c>
      <c r="D184">
        <v>9629</v>
      </c>
      <c r="H184" s="13" t="s">
        <v>143</v>
      </c>
      <c r="I184" s="13" t="s">
        <v>164</v>
      </c>
      <c r="J184" s="13" t="s">
        <v>2183</v>
      </c>
      <c r="K184" t="str">
        <f t="shared" si="2"/>
        <v>ILOCOS REGIONILOCOS NORTEBATAC CITY</v>
      </c>
      <c r="L184" s="38">
        <v>2906</v>
      </c>
      <c r="M184" s="14" t="s">
        <v>546</v>
      </c>
    </row>
    <row r="185" spans="1:13">
      <c r="A185" s="13" t="s">
        <v>2131</v>
      </c>
      <c r="B185" s="14" t="s">
        <v>493</v>
      </c>
      <c r="C185" s="14" t="s">
        <v>315</v>
      </c>
      <c r="D185">
        <v>9620</v>
      </c>
      <c r="H185" s="13" t="s">
        <v>153</v>
      </c>
      <c r="I185" s="13" t="s">
        <v>238</v>
      </c>
      <c r="J185" s="13" t="s">
        <v>3007</v>
      </c>
      <c r="K185" t="str">
        <f t="shared" si="2"/>
        <v>WESTERN VISAYASILOILOBATAD</v>
      </c>
      <c r="L185" s="38">
        <v>5016</v>
      </c>
      <c r="M185" s="14" t="s">
        <v>1508</v>
      </c>
    </row>
    <row r="186" spans="1:13">
      <c r="A186" s="13" t="s">
        <v>2143</v>
      </c>
      <c r="B186" s="14" t="s">
        <v>4160</v>
      </c>
      <c r="C186" s="14" t="s">
        <v>315</v>
      </c>
      <c r="D186">
        <v>9613</v>
      </c>
      <c r="H186" s="13" t="s">
        <v>153</v>
      </c>
      <c r="I186" s="13" t="s">
        <v>234</v>
      </c>
      <c r="J186" s="13" t="s">
        <v>2951</v>
      </c>
      <c r="K186" t="str">
        <f t="shared" si="2"/>
        <v>WESTERN VISAYASAKLANBATAN</v>
      </c>
      <c r="L186" s="38">
        <v>5615</v>
      </c>
      <c r="M186" s="14" t="s">
        <v>1444</v>
      </c>
    </row>
    <row r="187" spans="1:13">
      <c r="A187" s="13" t="s">
        <v>4178</v>
      </c>
      <c r="B187" s="14" t="s">
        <v>509</v>
      </c>
      <c r="C187" s="14" t="s">
        <v>315</v>
      </c>
      <c r="D187">
        <v>9613</v>
      </c>
      <c r="H187" s="13" t="s">
        <v>158</v>
      </c>
      <c r="I187" s="13" t="s">
        <v>200</v>
      </c>
      <c r="J187" s="13" t="s">
        <v>2725</v>
      </c>
      <c r="K187" t="str">
        <f t="shared" si="2"/>
        <v>REGION 4A CALABARZONBATANGASBATANGAS CITY</v>
      </c>
      <c r="L187" s="38">
        <v>4200</v>
      </c>
      <c r="M187" s="14" t="s">
        <v>1159</v>
      </c>
    </row>
    <row r="188" spans="1:13">
      <c r="A188" s="13" t="s">
        <v>2144</v>
      </c>
      <c r="B188" s="14" t="s">
        <v>4164</v>
      </c>
      <c r="C188" s="14" t="s">
        <v>315</v>
      </c>
      <c r="D188">
        <v>9630</v>
      </c>
      <c r="H188" s="13" t="s">
        <v>159</v>
      </c>
      <c r="I188" s="13" t="s">
        <v>213</v>
      </c>
      <c r="J188" s="13" t="s">
        <v>2803</v>
      </c>
      <c r="K188" t="str">
        <f t="shared" si="2"/>
        <v>REGION 4B MIMAROPAPALAWANBATARAZA</v>
      </c>
      <c r="L188" s="38">
        <v>5306</v>
      </c>
      <c r="M188" s="14" t="s">
        <v>1250</v>
      </c>
    </row>
    <row r="189" spans="1:13">
      <c r="A189" s="13" t="s">
        <v>4179</v>
      </c>
      <c r="B189" s="14" t="s">
        <v>510</v>
      </c>
      <c r="C189" s="14" t="s">
        <v>315</v>
      </c>
      <c r="D189">
        <v>9630</v>
      </c>
      <c r="H189" s="15" t="s">
        <v>152</v>
      </c>
      <c r="I189" s="15" t="s">
        <v>223</v>
      </c>
      <c r="J189" s="15" t="s">
        <v>2885</v>
      </c>
      <c r="K189" t="str">
        <f t="shared" si="2"/>
        <v>BICOL REGIONCAMARINES SURBATO</v>
      </c>
      <c r="L189" s="38">
        <v>4435</v>
      </c>
      <c r="M189" s="79" t="s">
        <v>1361</v>
      </c>
    </row>
    <row r="190" spans="1:13">
      <c r="A190" s="13" t="s">
        <v>2132</v>
      </c>
      <c r="B190" s="14" t="s">
        <v>494</v>
      </c>
      <c r="C190" s="14" t="s">
        <v>315</v>
      </c>
      <c r="D190">
        <v>9631</v>
      </c>
      <c r="H190" s="15" t="s">
        <v>152</v>
      </c>
      <c r="I190" s="15" t="s">
        <v>224</v>
      </c>
      <c r="J190" s="15" t="s">
        <v>2885</v>
      </c>
      <c r="K190" t="str">
        <f t="shared" si="2"/>
        <v>BICOL REGIONCATANDUANESBATO</v>
      </c>
      <c r="L190" s="38">
        <v>4801</v>
      </c>
      <c r="M190" s="79" t="s">
        <v>1396</v>
      </c>
    </row>
    <row r="191" spans="1:13">
      <c r="A191" s="13" t="s">
        <v>2133</v>
      </c>
      <c r="B191" s="14" t="s">
        <v>495</v>
      </c>
      <c r="C191" s="14" t="s">
        <v>315</v>
      </c>
      <c r="D191">
        <v>9610</v>
      </c>
      <c r="H191" s="15" t="s">
        <v>155</v>
      </c>
      <c r="I191" s="15" t="s">
        <v>258</v>
      </c>
      <c r="J191" s="15" t="s">
        <v>2885</v>
      </c>
      <c r="K191" t="str">
        <f t="shared" si="2"/>
        <v>EASTERN VISAYASLEYTEBATO</v>
      </c>
      <c r="L191" s="38">
        <v>6525</v>
      </c>
      <c r="M191" s="79" t="s">
        <v>1768</v>
      </c>
    </row>
    <row r="192" spans="1:13">
      <c r="A192" s="13" t="s">
        <v>2134</v>
      </c>
      <c r="B192" s="14" t="s">
        <v>496</v>
      </c>
      <c r="C192" s="14" t="s">
        <v>315</v>
      </c>
      <c r="D192">
        <v>9632</v>
      </c>
      <c r="H192" s="15" t="s">
        <v>152</v>
      </c>
      <c r="I192" s="15" t="s">
        <v>225</v>
      </c>
      <c r="J192" s="15" t="s">
        <v>2927</v>
      </c>
      <c r="K192" t="str">
        <f t="shared" si="2"/>
        <v>BICOL REGIONMASBATEBATUAN</v>
      </c>
      <c r="L192" s="38">
        <v>5415</v>
      </c>
      <c r="M192" s="79" t="s">
        <v>1409</v>
      </c>
    </row>
    <row r="193" spans="1:13">
      <c r="A193" s="13" t="s">
        <v>2135</v>
      </c>
      <c r="B193" s="14" t="s">
        <v>497</v>
      </c>
      <c r="C193" s="14" t="s">
        <v>315</v>
      </c>
      <c r="D193">
        <v>9633</v>
      </c>
      <c r="H193" s="15" t="s">
        <v>154</v>
      </c>
      <c r="I193" s="15" t="s">
        <v>245</v>
      </c>
      <c r="J193" s="15" t="s">
        <v>2927</v>
      </c>
      <c r="K193" t="str">
        <f t="shared" si="2"/>
        <v>CENTRAL VISAYASBOHOLBATUAN</v>
      </c>
      <c r="L193" s="38">
        <v>6318</v>
      </c>
      <c r="M193" s="79" t="s">
        <v>1581</v>
      </c>
    </row>
    <row r="194" spans="1:13">
      <c r="A194" s="13" t="s">
        <v>2145</v>
      </c>
      <c r="B194" s="14" t="s">
        <v>4159</v>
      </c>
      <c r="C194" s="14" t="s">
        <v>315</v>
      </c>
      <c r="D194">
        <v>9604</v>
      </c>
      <c r="H194" s="13" t="s">
        <v>158</v>
      </c>
      <c r="I194" s="13" t="s">
        <v>200</v>
      </c>
      <c r="J194" s="13" t="s">
        <v>2701</v>
      </c>
      <c r="K194" t="str">
        <f t="shared" si="2"/>
        <v>REGION 4A CALABARZONBATANGASBAUAN</v>
      </c>
      <c r="L194" s="38">
        <v>4201</v>
      </c>
      <c r="M194" s="14" t="s">
        <v>1127</v>
      </c>
    </row>
    <row r="195" spans="1:13">
      <c r="A195" s="13" t="s">
        <v>4180</v>
      </c>
      <c r="B195" s="14" t="s">
        <v>511</v>
      </c>
      <c r="C195" s="14" t="s">
        <v>315</v>
      </c>
      <c r="D195">
        <v>9604</v>
      </c>
      <c r="H195" s="13" t="s">
        <v>143</v>
      </c>
      <c r="I195" s="13" t="s">
        <v>166</v>
      </c>
      <c r="J195" s="13" t="s">
        <v>2242</v>
      </c>
      <c r="K195" t="str">
        <f t="shared" ref="K195:K258" si="3">UPPER(TRIM(H195)&amp;TRIM(I195)&amp;TRIM(J195))</f>
        <v>ILOCOS REGIONLA UNIONBAUANG</v>
      </c>
      <c r="L195" s="38">
        <v>2501</v>
      </c>
      <c r="M195" s="14" t="s">
        <v>609</v>
      </c>
    </row>
    <row r="196" spans="1:13">
      <c r="A196" s="13" t="s">
        <v>2136</v>
      </c>
      <c r="B196" s="14" t="s">
        <v>498</v>
      </c>
      <c r="C196" s="14" t="s">
        <v>315</v>
      </c>
      <c r="D196">
        <v>9634</v>
      </c>
      <c r="H196" s="13" t="s">
        <v>150</v>
      </c>
      <c r="I196" s="13" t="s">
        <v>334</v>
      </c>
      <c r="J196" s="13" t="s">
        <v>4172</v>
      </c>
      <c r="K196" t="str">
        <f t="shared" si="3"/>
        <v>CORDILLERA ADMINISTRATIVE REGIONMOUNTAIN PROVINCEBAUKOD</v>
      </c>
      <c r="L196" s="38">
        <v>2621</v>
      </c>
      <c r="M196" s="14" t="s">
        <v>413</v>
      </c>
    </row>
    <row r="197" spans="1:13">
      <c r="A197" s="13" t="s">
        <v>2137</v>
      </c>
      <c r="B197" s="14" t="s">
        <v>499</v>
      </c>
      <c r="C197" s="14" t="s">
        <v>315</v>
      </c>
      <c r="D197">
        <v>9619</v>
      </c>
      <c r="H197" s="13" t="s">
        <v>157</v>
      </c>
      <c r="I197" s="13" t="s">
        <v>275</v>
      </c>
      <c r="J197" s="13" t="s">
        <v>2297</v>
      </c>
      <c r="K197" t="str">
        <f t="shared" si="3"/>
        <v>NORTHERN MINDANAOBUKIDNONBAUNGON</v>
      </c>
      <c r="L197" s="38">
        <v>8707</v>
      </c>
      <c r="M197" s="14" t="s">
        <v>672</v>
      </c>
    </row>
    <row r="198" spans="1:13">
      <c r="A198" s="13" t="s">
        <v>2138</v>
      </c>
      <c r="B198" s="14" t="s">
        <v>500</v>
      </c>
      <c r="C198" s="14" t="s">
        <v>315</v>
      </c>
      <c r="D198">
        <v>9603</v>
      </c>
      <c r="H198" s="13" t="s">
        <v>143</v>
      </c>
      <c r="I198" s="13" t="s">
        <v>167</v>
      </c>
      <c r="J198" s="13" t="s">
        <v>2280</v>
      </c>
      <c r="K198" t="str">
        <f t="shared" si="3"/>
        <v>ILOCOS REGIONPANGASINANBAUTISTA</v>
      </c>
      <c r="L198" s="38">
        <v>2424</v>
      </c>
      <c r="M198" s="14" t="s">
        <v>654</v>
      </c>
    </row>
    <row r="199" spans="1:13">
      <c r="A199" s="13" t="s">
        <v>299</v>
      </c>
      <c r="B199" s="14" t="s">
        <v>512</v>
      </c>
      <c r="C199" s="14" t="s">
        <v>315</v>
      </c>
      <c r="D199">
        <v>9605</v>
      </c>
      <c r="H199" s="13" t="s">
        <v>158</v>
      </c>
      <c r="I199" s="13" t="s">
        <v>202</v>
      </c>
      <c r="J199" s="13" t="s">
        <v>2752</v>
      </c>
      <c r="K199" t="str">
        <f t="shared" si="3"/>
        <v>REGION 4A CALABARZONLAGUNABAY</v>
      </c>
      <c r="L199" s="38">
        <v>4033</v>
      </c>
      <c r="M199" s="14" t="s">
        <v>1187</v>
      </c>
    </row>
    <row r="200" spans="1:13">
      <c r="A200" s="13" t="s">
        <v>2151</v>
      </c>
      <c r="B200" s="14" t="s">
        <v>4158</v>
      </c>
      <c r="C200" s="14" t="s">
        <v>315</v>
      </c>
      <c r="D200">
        <v>9605</v>
      </c>
      <c r="H200" s="13" t="s">
        <v>147</v>
      </c>
      <c r="I200" s="13" t="s">
        <v>308</v>
      </c>
      <c r="J200" s="13" t="s">
        <v>2497</v>
      </c>
      <c r="K200" t="str">
        <f t="shared" si="3"/>
        <v>CARAGASURIGAO DEL SURBAYABAS</v>
      </c>
      <c r="L200" s="38">
        <v>8303</v>
      </c>
      <c r="M200" s="14" t="s">
        <v>887</v>
      </c>
    </row>
    <row r="201" spans="1:13">
      <c r="A201" s="13" t="s">
        <v>2146</v>
      </c>
      <c r="B201" s="14" t="s">
        <v>4153</v>
      </c>
      <c r="C201" s="14" t="s">
        <v>315</v>
      </c>
      <c r="D201">
        <v>9636</v>
      </c>
      <c r="H201" s="13" t="s">
        <v>143</v>
      </c>
      <c r="I201" s="13" t="s">
        <v>167</v>
      </c>
      <c r="J201" s="13" t="s">
        <v>2281</v>
      </c>
      <c r="K201" t="str">
        <f t="shared" si="3"/>
        <v>ILOCOS REGIONPANGASINANBAYAMBANG</v>
      </c>
      <c r="L201" s="38">
        <v>2423</v>
      </c>
      <c r="M201" s="14" t="s">
        <v>655</v>
      </c>
    </row>
    <row r="202" spans="1:13">
      <c r="A202" s="13" t="s">
        <v>4181</v>
      </c>
      <c r="B202" s="14" t="s">
        <v>513</v>
      </c>
      <c r="C202" s="14" t="s">
        <v>315</v>
      </c>
      <c r="D202">
        <v>9636</v>
      </c>
      <c r="H202" s="13" t="s">
        <v>149</v>
      </c>
      <c r="I202" s="13" t="s">
        <v>319</v>
      </c>
      <c r="J202" s="13" t="s">
        <v>2083</v>
      </c>
      <c r="K202" t="str">
        <f t="shared" si="3"/>
        <v>AUTONOMOUS REGION IN MUSLIM MINDANAOLANAO DEL SURBAYANG</v>
      </c>
      <c r="L202" s="38">
        <v>9309</v>
      </c>
      <c r="M202" s="14" t="s">
        <v>445</v>
      </c>
    </row>
    <row r="203" spans="1:13">
      <c r="A203" s="13" t="s">
        <v>2139</v>
      </c>
      <c r="B203" s="14" t="s">
        <v>501</v>
      </c>
      <c r="C203" s="14" t="s">
        <v>315</v>
      </c>
      <c r="D203">
        <v>9611</v>
      </c>
      <c r="H203" s="13" t="s">
        <v>154</v>
      </c>
      <c r="I203" s="13" t="s">
        <v>247</v>
      </c>
      <c r="J203" s="13" t="s">
        <v>3141</v>
      </c>
      <c r="K203" t="str">
        <f t="shared" si="3"/>
        <v>CENTRAL VISAYASNEGROS ORIENTALBAYAWAN</v>
      </c>
      <c r="L203" s="38">
        <v>6221</v>
      </c>
      <c r="M203" s="14" t="s">
        <v>1676</v>
      </c>
    </row>
    <row r="204" spans="1:13">
      <c r="A204" s="13" t="s">
        <v>4183</v>
      </c>
      <c r="B204" s="14" t="s">
        <v>503</v>
      </c>
      <c r="C204" s="14" t="s">
        <v>315</v>
      </c>
      <c r="D204">
        <v>9637</v>
      </c>
      <c r="H204" s="13" t="s">
        <v>155</v>
      </c>
      <c r="I204" s="13" t="s">
        <v>258</v>
      </c>
      <c r="J204" s="13" t="s">
        <v>3210</v>
      </c>
      <c r="K204" t="str">
        <f t="shared" si="3"/>
        <v>EASTERN VISAYASLEYTEBAYBAY CITY</v>
      </c>
      <c r="L204" s="38">
        <v>6521</v>
      </c>
      <c r="M204" s="14" t="s">
        <v>1760</v>
      </c>
    </row>
    <row r="205" spans="1:13">
      <c r="A205" s="13" t="s">
        <v>2140</v>
      </c>
      <c r="B205" s="14" t="s">
        <v>502</v>
      </c>
      <c r="C205" s="14" t="s">
        <v>315</v>
      </c>
      <c r="D205">
        <v>9612</v>
      </c>
      <c r="H205" s="13" t="s">
        <v>156</v>
      </c>
      <c r="I205" s="13" t="s">
        <v>267</v>
      </c>
      <c r="J205" s="13" t="s">
        <v>3337</v>
      </c>
      <c r="K205" t="str">
        <f t="shared" si="3"/>
        <v>ZAMBOANGA PENINSULAZAMBOANGA DEL SURBAYOG</v>
      </c>
      <c r="L205" s="38">
        <v>7011</v>
      </c>
      <c r="M205" s="14" t="s">
        <v>1916</v>
      </c>
    </row>
    <row r="206" spans="1:13">
      <c r="A206" s="13" t="s">
        <v>2147</v>
      </c>
      <c r="B206" s="14" t="s">
        <v>4155</v>
      </c>
      <c r="C206" s="14" t="s">
        <v>315</v>
      </c>
      <c r="D206">
        <v>9602</v>
      </c>
      <c r="H206" s="13" t="s">
        <v>144</v>
      </c>
      <c r="I206" s="13" t="s">
        <v>177</v>
      </c>
      <c r="J206" s="13" t="s">
        <v>2582</v>
      </c>
      <c r="K206" t="str">
        <f t="shared" si="3"/>
        <v>CAGAYAN VALLEYNUEVA VIZCAYABAYOMBONG</v>
      </c>
      <c r="L206" s="38">
        <v>3700</v>
      </c>
      <c r="M206" s="14" t="s">
        <v>989</v>
      </c>
    </row>
    <row r="207" spans="1:13">
      <c r="A207" s="13" t="s">
        <v>4182</v>
      </c>
      <c r="B207" s="14" t="s">
        <v>514</v>
      </c>
      <c r="C207" s="14" t="s">
        <v>315</v>
      </c>
      <c r="D207">
        <v>9602</v>
      </c>
      <c r="H207" s="13" t="s">
        <v>147</v>
      </c>
      <c r="I207" s="13" t="s">
        <v>310</v>
      </c>
      <c r="J207" s="13" t="s">
        <v>3174</v>
      </c>
      <c r="K207" t="str">
        <f t="shared" si="3"/>
        <v>CARAGAAGUSAN DEL SURBAYUGAN</v>
      </c>
      <c r="L207" s="38">
        <v>8502</v>
      </c>
      <c r="M207" s="14" t="s">
        <v>1718</v>
      </c>
    </row>
    <row r="208" spans="1:13">
      <c r="A208" s="13" t="s">
        <v>2153</v>
      </c>
      <c r="B208" s="14" t="s">
        <v>515</v>
      </c>
      <c r="C208" s="14" t="s">
        <v>316</v>
      </c>
      <c r="D208">
        <v>7413</v>
      </c>
      <c r="H208" s="13" t="s">
        <v>153</v>
      </c>
      <c r="I208" s="13" t="s">
        <v>235</v>
      </c>
      <c r="J208" s="13" t="s">
        <v>2966</v>
      </c>
      <c r="K208" t="str">
        <f t="shared" si="3"/>
        <v>WESTERN VISAYASANTIQUEBELISON</v>
      </c>
      <c r="L208" s="38">
        <v>5701</v>
      </c>
      <c r="M208" s="14" t="s">
        <v>1460</v>
      </c>
    </row>
    <row r="209" spans="1:16">
      <c r="A209" s="13" t="s">
        <v>2154</v>
      </c>
      <c r="B209" s="14" t="s">
        <v>516</v>
      </c>
      <c r="C209" s="14" t="s">
        <v>316</v>
      </c>
      <c r="D209">
        <v>7407</v>
      </c>
      <c r="H209" s="13" t="s">
        <v>144</v>
      </c>
      <c r="I209" s="13" t="s">
        <v>176</v>
      </c>
      <c r="J209" s="13" t="s">
        <v>2546</v>
      </c>
      <c r="K209" t="str">
        <f t="shared" si="3"/>
        <v>CAGAYAN VALLEYISABELABENITO SOLIVEN</v>
      </c>
      <c r="L209" s="38">
        <v>3331</v>
      </c>
      <c r="M209" s="14" t="s">
        <v>943</v>
      </c>
    </row>
    <row r="210" spans="1:16">
      <c r="A210" s="13" t="s">
        <v>2155</v>
      </c>
      <c r="B210" s="14" t="s">
        <v>517</v>
      </c>
      <c r="C210" s="14" t="s">
        <v>316</v>
      </c>
      <c r="D210">
        <v>7400</v>
      </c>
      <c r="H210" s="13" t="s">
        <v>150</v>
      </c>
      <c r="I210" s="13" t="s">
        <v>334</v>
      </c>
      <c r="J210" s="13" t="s">
        <v>2051</v>
      </c>
      <c r="K210" t="str">
        <f t="shared" si="3"/>
        <v>CORDILLERA ADMINISTRATIVE REGIONMOUNTAIN PROVINCEBESAO</v>
      </c>
      <c r="L210" s="38">
        <v>2618</v>
      </c>
      <c r="M210" s="14" t="s">
        <v>414</v>
      </c>
    </row>
    <row r="211" spans="1:16">
      <c r="A211" s="13" t="s">
        <v>2156</v>
      </c>
      <c r="B211" s="14" t="s">
        <v>518</v>
      </c>
      <c r="C211" s="14" t="s">
        <v>316</v>
      </c>
      <c r="D211">
        <v>7416</v>
      </c>
      <c r="H211" s="13" t="s">
        <v>154</v>
      </c>
      <c r="I211" s="13" t="s">
        <v>245</v>
      </c>
      <c r="J211" s="13" t="s">
        <v>3068</v>
      </c>
      <c r="K211" t="str">
        <f t="shared" si="3"/>
        <v>CENTRAL VISAYASBOHOLBIEN UNIDO</v>
      </c>
      <c r="L211" s="38">
        <v>6326</v>
      </c>
      <c r="M211" s="14" t="s">
        <v>1582</v>
      </c>
    </row>
    <row r="212" spans="1:16">
      <c r="A212" s="13" t="s">
        <v>2157</v>
      </c>
      <c r="B212" s="14" t="s">
        <v>519</v>
      </c>
      <c r="C212" s="14" t="s">
        <v>316</v>
      </c>
      <c r="D212">
        <v>7411</v>
      </c>
      <c r="H212" s="13" t="s">
        <v>154</v>
      </c>
      <c r="I212" s="13" t="s">
        <v>245</v>
      </c>
      <c r="J212" s="13" t="s">
        <v>3069</v>
      </c>
      <c r="K212" t="str">
        <f t="shared" si="3"/>
        <v>CENTRAL VISAYASBOHOLBILAR</v>
      </c>
      <c r="L212" s="38">
        <v>6317</v>
      </c>
      <c r="M212" s="14" t="s">
        <v>1583</v>
      </c>
    </row>
    <row r="213" spans="1:16">
      <c r="A213" s="13" t="s">
        <v>2158</v>
      </c>
      <c r="B213" s="14" t="s">
        <v>520</v>
      </c>
      <c r="C213" s="14" t="s">
        <v>316</v>
      </c>
      <c r="D213">
        <v>7404</v>
      </c>
      <c r="H213" s="13" t="s">
        <v>155</v>
      </c>
      <c r="I213" s="13" t="s">
        <v>256</v>
      </c>
      <c r="J213" s="13" t="s">
        <v>3183</v>
      </c>
      <c r="K213" t="str">
        <f t="shared" si="3"/>
        <v>EASTERN VISAYASBILIRANBILIRAN</v>
      </c>
      <c r="L213" s="38">
        <v>6549</v>
      </c>
      <c r="M213" s="14" t="s">
        <v>1730</v>
      </c>
    </row>
    <row r="214" spans="1:16">
      <c r="A214" s="13" t="s">
        <v>2159</v>
      </c>
      <c r="B214" s="14" t="s">
        <v>521</v>
      </c>
      <c r="C214" s="14" t="s">
        <v>316</v>
      </c>
      <c r="D214">
        <v>7409</v>
      </c>
      <c r="H214" s="13" t="s">
        <v>153</v>
      </c>
      <c r="I214" s="13" t="s">
        <v>239</v>
      </c>
      <c r="J214" s="13" t="s">
        <v>3039</v>
      </c>
      <c r="K214" t="str">
        <f t="shared" si="3"/>
        <v>WESTERN VISAYASNEGROS OCCIDENTALBINALBAGAN</v>
      </c>
      <c r="L214" s="38">
        <v>6107</v>
      </c>
      <c r="M214" s="14" t="s">
        <v>1546</v>
      </c>
    </row>
    <row r="215" spans="1:16">
      <c r="A215" s="13" t="s">
        <v>2160</v>
      </c>
      <c r="B215" s="14" t="s">
        <v>522</v>
      </c>
      <c r="C215" s="14" t="s">
        <v>316</v>
      </c>
      <c r="D215">
        <v>7402</v>
      </c>
      <c r="H215" s="13" t="s">
        <v>143</v>
      </c>
      <c r="I215" s="13" t="s">
        <v>167</v>
      </c>
      <c r="J215" s="13" t="s">
        <v>2282</v>
      </c>
      <c r="K215" t="str">
        <f t="shared" si="3"/>
        <v>ILOCOS REGIONPANGASINANBINALONAN</v>
      </c>
      <c r="L215" s="38">
        <v>2436</v>
      </c>
      <c r="M215" s="14" t="s">
        <v>656</v>
      </c>
    </row>
    <row r="216" spans="1:16">
      <c r="A216" s="13" t="s">
        <v>2161</v>
      </c>
      <c r="B216" s="14" t="s">
        <v>523</v>
      </c>
      <c r="C216" s="14" t="s">
        <v>316</v>
      </c>
      <c r="D216">
        <v>7404</v>
      </c>
      <c r="H216" s="13" t="s">
        <v>158</v>
      </c>
      <c r="I216" s="13" t="s">
        <v>202</v>
      </c>
      <c r="J216" s="13" t="s">
        <v>2753</v>
      </c>
      <c r="K216" t="str">
        <f t="shared" si="3"/>
        <v>REGION 4A CALABARZONLAGUNABIÑAN</v>
      </c>
      <c r="L216" s="38">
        <v>4024</v>
      </c>
      <c r="M216" s="14" t="s">
        <v>1188</v>
      </c>
    </row>
    <row r="217" spans="1:16">
      <c r="A217" s="13" t="s">
        <v>2162</v>
      </c>
      <c r="B217" s="14" t="s">
        <v>524</v>
      </c>
      <c r="C217" s="14" t="s">
        <v>316</v>
      </c>
      <c r="D217">
        <v>7400</v>
      </c>
      <c r="H217" s="13" t="s">
        <v>158</v>
      </c>
      <c r="I217" s="13" t="s">
        <v>204</v>
      </c>
      <c r="J217" s="13" t="s">
        <v>3309</v>
      </c>
      <c r="K217" t="str">
        <f t="shared" si="3"/>
        <v>REGION 4A CALABARZONRIZALBINANGONAN</v>
      </c>
      <c r="L217" s="38">
        <v>1940</v>
      </c>
      <c r="M217" s="14" t="s">
        <v>1885</v>
      </c>
    </row>
    <row r="218" spans="1:16">
      <c r="A218" s="13" t="s">
        <v>2163</v>
      </c>
      <c r="B218" s="14" t="s">
        <v>525</v>
      </c>
      <c r="C218" s="14" t="s">
        <v>316</v>
      </c>
      <c r="D218">
        <v>7415</v>
      </c>
      <c r="H218" s="13" t="s">
        <v>154</v>
      </c>
      <c r="I218" s="13" t="s">
        <v>247</v>
      </c>
      <c r="J218" s="13" t="s">
        <v>3150</v>
      </c>
      <c r="K218" t="str">
        <f t="shared" si="3"/>
        <v>CENTRAL VISAYASNEGROS ORIENTALBINDOY</v>
      </c>
      <c r="L218" s="38">
        <v>6209</v>
      </c>
      <c r="M218" s="14" t="s">
        <v>1685</v>
      </c>
    </row>
    <row r="219" spans="1:16">
      <c r="A219" s="13" t="s">
        <v>2164</v>
      </c>
      <c r="B219" s="14" t="s">
        <v>526</v>
      </c>
      <c r="C219" s="14" t="s">
        <v>316</v>
      </c>
      <c r="D219">
        <v>7414</v>
      </c>
      <c r="H219" s="13" t="s">
        <v>153</v>
      </c>
      <c r="I219" s="13" t="s">
        <v>238</v>
      </c>
      <c r="J219" s="13" t="s">
        <v>3008</v>
      </c>
      <c r="K219" t="str">
        <f t="shared" si="3"/>
        <v>WESTERN VISAYASILOILOBINGAWAN</v>
      </c>
      <c r="L219" s="38">
        <v>5041</v>
      </c>
      <c r="M219" s="14" t="s">
        <v>1509</v>
      </c>
    </row>
    <row r="220" spans="1:16">
      <c r="A220" s="13" t="s">
        <v>2145</v>
      </c>
      <c r="B220" s="14" t="s">
        <v>527</v>
      </c>
      <c r="C220" s="14" t="s">
        <v>316</v>
      </c>
      <c r="D220">
        <v>7408</v>
      </c>
      <c r="H220" s="13" t="s">
        <v>149</v>
      </c>
      <c r="I220" s="13" t="s">
        <v>319</v>
      </c>
      <c r="J220" s="13" t="s">
        <v>2084</v>
      </c>
      <c r="K220" t="str">
        <f t="shared" si="3"/>
        <v>AUTONOMOUS REGION IN MUSLIM MINDANAOLANAO DEL SURBINIDAYAN</v>
      </c>
      <c r="L220" s="38">
        <v>9310</v>
      </c>
      <c r="M220" s="14" t="s">
        <v>446</v>
      </c>
    </row>
    <row r="221" spans="1:16">
      <c r="A221" s="13" t="s">
        <v>2165</v>
      </c>
      <c r="B221" s="14" t="s">
        <v>528</v>
      </c>
      <c r="C221" s="14" t="s">
        <v>316</v>
      </c>
      <c r="D221">
        <v>7405</v>
      </c>
      <c r="H221" s="13" t="s">
        <v>143</v>
      </c>
      <c r="I221" s="13" t="s">
        <v>167</v>
      </c>
      <c r="J221" s="13" t="s">
        <v>2283</v>
      </c>
      <c r="K221" t="str">
        <f t="shared" si="3"/>
        <v>ILOCOS REGIONPANGASINANBINMALEY</v>
      </c>
      <c r="L221" s="38">
        <v>2417</v>
      </c>
      <c r="M221" s="14" t="s">
        <v>657</v>
      </c>
      <c r="P221" s="42"/>
    </row>
    <row r="222" spans="1:16">
      <c r="A222" s="13" t="s">
        <v>2166</v>
      </c>
      <c r="B222" s="14" t="s">
        <v>529</v>
      </c>
      <c r="C222" s="14" t="s">
        <v>316</v>
      </c>
      <c r="D222">
        <v>7401</v>
      </c>
      <c r="H222" s="13" t="s">
        <v>148</v>
      </c>
      <c r="I222" s="13" t="s">
        <v>312</v>
      </c>
      <c r="J222" s="13" t="s">
        <v>1963</v>
      </c>
      <c r="K222" t="str">
        <f t="shared" si="3"/>
        <v>NATIONAL CAPITAL REGIONMETRO MANILABINONDO</v>
      </c>
      <c r="L222" s="38">
        <v>1006</v>
      </c>
      <c r="M222" s="14" t="s">
        <v>4151</v>
      </c>
    </row>
    <row r="223" spans="1:16">
      <c r="A223" s="13" t="s">
        <v>2167</v>
      </c>
      <c r="B223" s="14" t="s">
        <v>530</v>
      </c>
      <c r="C223" s="14" t="s">
        <v>316</v>
      </c>
      <c r="D223">
        <v>7412</v>
      </c>
      <c r="H223" s="13" t="s">
        <v>157</v>
      </c>
      <c r="I223" s="13" t="s">
        <v>278</v>
      </c>
      <c r="J223" s="13" t="s">
        <v>2350</v>
      </c>
      <c r="K223" t="str">
        <f t="shared" si="3"/>
        <v>NORTHERN MINDANAOMISAMIS ORIENTALBINUANGAN</v>
      </c>
      <c r="L223" s="38">
        <v>9008</v>
      </c>
      <c r="M223" s="14" t="s">
        <v>726</v>
      </c>
    </row>
    <row r="224" spans="1:16">
      <c r="A224" s="13" t="s">
        <v>2168</v>
      </c>
      <c r="B224" s="14" t="s">
        <v>531</v>
      </c>
      <c r="C224" s="14" t="s">
        <v>316</v>
      </c>
      <c r="D224">
        <v>7403</v>
      </c>
      <c r="H224" s="13" t="s">
        <v>155</v>
      </c>
      <c r="I224" s="13" t="s">
        <v>259</v>
      </c>
      <c r="J224" s="13" t="s">
        <v>3249</v>
      </c>
      <c r="K224" t="str">
        <f t="shared" si="3"/>
        <v>EASTERN VISAYASNORTHERN SAMARBIRI</v>
      </c>
      <c r="L224" s="38">
        <v>6410</v>
      </c>
      <c r="M224" s="14" t="s">
        <v>1804</v>
      </c>
    </row>
    <row r="225" spans="1:16">
      <c r="A225" s="13" t="s">
        <v>2169</v>
      </c>
      <c r="B225" s="14" t="s">
        <v>532</v>
      </c>
      <c r="C225" s="14" t="s">
        <v>316</v>
      </c>
      <c r="D225">
        <v>7410</v>
      </c>
      <c r="H225" s="13" t="s">
        <v>147</v>
      </c>
      <c r="I225" s="13" t="s">
        <v>308</v>
      </c>
      <c r="J225" s="13" t="s">
        <v>2494</v>
      </c>
      <c r="K225" t="str">
        <f t="shared" si="3"/>
        <v>CARAGASURIGAO DEL SURBISLIG CITY</v>
      </c>
      <c r="L225" s="38">
        <v>8311</v>
      </c>
      <c r="M225" s="14" t="s">
        <v>884</v>
      </c>
      <c r="P225" s="43"/>
    </row>
    <row r="226" spans="1:16">
      <c r="A226" s="13" t="s">
        <v>2170</v>
      </c>
      <c r="B226" s="14" t="s">
        <v>533</v>
      </c>
      <c r="C226" s="14" t="s">
        <v>316</v>
      </c>
      <c r="D226">
        <v>7406</v>
      </c>
      <c r="H226" s="13" t="s">
        <v>159</v>
      </c>
      <c r="I226" s="13" t="s">
        <v>210</v>
      </c>
      <c r="J226" s="13" t="s">
        <v>2774</v>
      </c>
      <c r="K226" t="str">
        <f t="shared" si="3"/>
        <v>REGION 4B MIMAROPAMARINDUQUEBOAC</v>
      </c>
      <c r="L226" s="38">
        <v>4900</v>
      </c>
      <c r="M226" s="14" t="s">
        <v>1213</v>
      </c>
    </row>
    <row r="227" spans="1:16">
      <c r="A227" s="13" t="s">
        <v>2171</v>
      </c>
      <c r="B227" s="14" t="s">
        <v>534</v>
      </c>
      <c r="C227" s="14" t="s">
        <v>317</v>
      </c>
      <c r="D227">
        <v>7500</v>
      </c>
      <c r="H227" s="13" t="s">
        <v>155</v>
      </c>
      <c r="I227" s="13" t="s">
        <v>259</v>
      </c>
      <c r="J227" s="13" t="s">
        <v>3250</v>
      </c>
      <c r="K227" t="str">
        <f t="shared" si="3"/>
        <v>EASTERN VISAYASNORTHERN SAMARBOBON</v>
      </c>
      <c r="L227" s="38">
        <v>6401</v>
      </c>
      <c r="M227" s="14" t="s">
        <v>1805</v>
      </c>
    </row>
    <row r="228" spans="1:16">
      <c r="A228" s="13" t="s">
        <v>2172</v>
      </c>
      <c r="B228" s="14" t="s">
        <v>535</v>
      </c>
      <c r="C228" s="14" t="s">
        <v>317</v>
      </c>
      <c r="D228">
        <v>7509</v>
      </c>
      <c r="H228" s="13" t="s">
        <v>151</v>
      </c>
      <c r="I228" s="13" t="s">
        <v>189</v>
      </c>
      <c r="J228" s="13" t="s">
        <v>2614</v>
      </c>
      <c r="K228" t="str">
        <f t="shared" si="3"/>
        <v>CENTRAL LUZONBULACANBOCAUE</v>
      </c>
      <c r="L228" s="38">
        <v>3018</v>
      </c>
      <c r="M228" s="14" t="s">
        <v>1022</v>
      </c>
    </row>
    <row r="229" spans="1:16">
      <c r="A229" s="13" t="s">
        <v>2173</v>
      </c>
      <c r="B229" s="14" t="s">
        <v>536</v>
      </c>
      <c r="C229" s="14" t="s">
        <v>317</v>
      </c>
      <c r="D229">
        <v>7508</v>
      </c>
      <c r="H229" s="13" t="s">
        <v>154</v>
      </c>
      <c r="I229" s="13" t="s">
        <v>246</v>
      </c>
      <c r="J229" s="13" t="s">
        <v>3100</v>
      </c>
      <c r="K229" t="str">
        <f t="shared" si="3"/>
        <v>CENTRAL VISAYASCEBUBOGO CITY</v>
      </c>
      <c r="L229" s="38">
        <v>6010</v>
      </c>
      <c r="M229" s="14" t="s">
        <v>1622</v>
      </c>
    </row>
    <row r="230" spans="1:16">
      <c r="A230" s="13" t="s">
        <v>2174</v>
      </c>
      <c r="B230" s="14" t="s">
        <v>537</v>
      </c>
      <c r="C230" s="14" t="s">
        <v>317</v>
      </c>
      <c r="D230">
        <v>7501</v>
      </c>
      <c r="H230" s="13" t="s">
        <v>150</v>
      </c>
      <c r="I230" s="13" t="s">
        <v>332</v>
      </c>
      <c r="J230" s="13" t="s">
        <v>2029</v>
      </c>
      <c r="K230" t="str">
        <f t="shared" si="3"/>
        <v>CORDILLERA ADMINISTRATIVE REGIONBENGUETBOKOD</v>
      </c>
      <c r="L230" s="38">
        <v>2605</v>
      </c>
      <c r="M230" s="14" t="s">
        <v>390</v>
      </c>
    </row>
    <row r="231" spans="1:16">
      <c r="A231" s="13" t="s">
        <v>2175</v>
      </c>
      <c r="B231" s="14" t="s">
        <v>538</v>
      </c>
      <c r="C231" s="14" t="s">
        <v>317</v>
      </c>
      <c r="D231">
        <v>7503</v>
      </c>
      <c r="H231" s="13" t="s">
        <v>143</v>
      </c>
      <c r="I231" s="13" t="s">
        <v>167</v>
      </c>
      <c r="J231" s="13" t="s">
        <v>2284</v>
      </c>
      <c r="K231" t="str">
        <f t="shared" si="3"/>
        <v>ILOCOS REGIONPANGASINANBOLINAO</v>
      </c>
      <c r="L231" s="38">
        <v>2406</v>
      </c>
      <c r="M231" s="14" t="s">
        <v>658</v>
      </c>
    </row>
    <row r="232" spans="1:16">
      <c r="A232" s="13" t="s">
        <v>2176</v>
      </c>
      <c r="B232" s="14" t="s">
        <v>539</v>
      </c>
      <c r="C232" s="14" t="s">
        <v>317</v>
      </c>
      <c r="D232">
        <v>7510</v>
      </c>
      <c r="H232" s="13" t="s">
        <v>150</v>
      </c>
      <c r="I232" s="13" t="s">
        <v>331</v>
      </c>
      <c r="J232" s="13" t="s">
        <v>2001</v>
      </c>
      <c r="K232" t="str">
        <f t="shared" si="3"/>
        <v>CORDILLERA ADMINISTRATIVE REGIONABRABOLINEY</v>
      </c>
      <c r="L232" s="38">
        <v>2815</v>
      </c>
      <c r="M232" s="14" t="s">
        <v>361</v>
      </c>
    </row>
    <row r="233" spans="1:16">
      <c r="A233" s="13" t="s">
        <v>2177</v>
      </c>
      <c r="B233" s="14" t="s">
        <v>540</v>
      </c>
      <c r="C233" s="14" t="s">
        <v>317</v>
      </c>
      <c r="D233">
        <v>7505</v>
      </c>
      <c r="H233" s="13" t="s">
        <v>154</v>
      </c>
      <c r="I233" s="13" t="s">
        <v>246</v>
      </c>
      <c r="J233" s="13" t="s">
        <v>3115</v>
      </c>
      <c r="K233" t="str">
        <f t="shared" si="3"/>
        <v>CENTRAL VISAYASCEBUBOLJOON</v>
      </c>
      <c r="L233" s="38">
        <v>6024</v>
      </c>
      <c r="M233" s="14" t="s">
        <v>1641</v>
      </c>
    </row>
    <row r="234" spans="1:16">
      <c r="A234" s="13" t="s">
        <v>2178</v>
      </c>
      <c r="B234" s="14" t="s">
        <v>541</v>
      </c>
      <c r="C234" s="14" t="s">
        <v>317</v>
      </c>
      <c r="D234">
        <v>7506</v>
      </c>
      <c r="H234" s="13" t="s">
        <v>152</v>
      </c>
      <c r="I234" s="13" t="s">
        <v>223</v>
      </c>
      <c r="J234" s="13" t="s">
        <v>2886</v>
      </c>
      <c r="K234" t="str">
        <f t="shared" si="3"/>
        <v>BICOL REGIONCAMARINES SURBOMBON</v>
      </c>
      <c r="L234" s="38">
        <v>4404</v>
      </c>
      <c r="M234" s="14" t="s">
        <v>1362</v>
      </c>
    </row>
    <row r="235" spans="1:16">
      <c r="A235" s="13" t="s">
        <v>2179</v>
      </c>
      <c r="B235" s="14" t="s">
        <v>542</v>
      </c>
      <c r="C235" s="14" t="s">
        <v>317</v>
      </c>
      <c r="D235">
        <v>7504</v>
      </c>
      <c r="H235" s="13" t="s">
        <v>151</v>
      </c>
      <c r="I235" s="13" t="s">
        <v>190</v>
      </c>
      <c r="J235" s="13" t="s">
        <v>2653</v>
      </c>
      <c r="K235" t="str">
        <f t="shared" si="3"/>
        <v>CENTRAL LUZONNUEVA ECIJABONGABON</v>
      </c>
      <c r="L235" s="38">
        <v>3128</v>
      </c>
      <c r="M235" s="14" t="s">
        <v>1070</v>
      </c>
    </row>
    <row r="236" spans="1:16">
      <c r="A236" s="13" t="s">
        <v>2180</v>
      </c>
      <c r="B236" s="14" t="s">
        <v>543</v>
      </c>
      <c r="C236" s="14" t="s">
        <v>317</v>
      </c>
      <c r="D236">
        <v>7502</v>
      </c>
      <c r="H236" s="13" t="s">
        <v>159</v>
      </c>
      <c r="I236" s="13" t="s">
        <v>212</v>
      </c>
      <c r="J236" s="13" t="s">
        <v>2789</v>
      </c>
      <c r="K236" t="str">
        <f t="shared" si="3"/>
        <v>REGION 4B MIMAROPAORIENTAL MINDOROBONGABONG</v>
      </c>
      <c r="L236" s="38">
        <v>5211</v>
      </c>
      <c r="M236" s="14" t="s">
        <v>1233</v>
      </c>
    </row>
    <row r="237" spans="1:16">
      <c r="A237" s="13" t="s">
        <v>2181</v>
      </c>
      <c r="B237" s="14" t="s">
        <v>544</v>
      </c>
      <c r="C237" s="14" t="s">
        <v>317</v>
      </c>
      <c r="D237">
        <v>7507</v>
      </c>
      <c r="H237" s="13" t="s">
        <v>149</v>
      </c>
      <c r="I237" s="13" t="s">
        <v>323</v>
      </c>
      <c r="J237" s="13" t="s">
        <v>2171</v>
      </c>
      <c r="K237" t="str">
        <f t="shared" si="3"/>
        <v>AUTONOMOUS REGION IN MUSLIM MINDANAOTAWI-TAWIBONGAO</v>
      </c>
      <c r="L237" s="38">
        <v>7500</v>
      </c>
      <c r="M237" s="14" t="s">
        <v>534</v>
      </c>
    </row>
    <row r="238" spans="1:16">
      <c r="A238" s="13" t="s">
        <v>2184</v>
      </c>
      <c r="B238" s="14" t="s">
        <v>547</v>
      </c>
      <c r="C238" s="14" t="s">
        <v>160</v>
      </c>
      <c r="D238">
        <v>2922</v>
      </c>
      <c r="H238" s="13" t="s">
        <v>157</v>
      </c>
      <c r="I238" s="13" t="s">
        <v>279</v>
      </c>
      <c r="J238" s="13" t="s">
        <v>2374</v>
      </c>
      <c r="K238" t="str">
        <f t="shared" si="3"/>
        <v>NORTHERN MINDANAOMISAMIS OCCIDENTALBONIFACIO</v>
      </c>
      <c r="L238" s="38">
        <v>7215</v>
      </c>
      <c r="M238" s="14" t="s">
        <v>752</v>
      </c>
    </row>
    <row r="239" spans="1:16">
      <c r="A239" s="13" t="s">
        <v>2185</v>
      </c>
      <c r="B239" s="14" t="s">
        <v>548</v>
      </c>
      <c r="C239" s="14" t="s">
        <v>160</v>
      </c>
      <c r="D239">
        <v>2916</v>
      </c>
      <c r="H239" s="15" t="s">
        <v>150</v>
      </c>
      <c r="I239" s="15" t="s">
        <v>334</v>
      </c>
      <c r="J239" s="15" t="s">
        <v>2052</v>
      </c>
      <c r="K239" t="str">
        <f t="shared" si="3"/>
        <v>CORDILLERA ADMINISTRATIVE REGIONMOUNTAIN PROVINCEBONTOC</v>
      </c>
      <c r="L239" s="38">
        <v>2616</v>
      </c>
      <c r="M239" s="79" t="s">
        <v>415</v>
      </c>
    </row>
    <row r="240" spans="1:16">
      <c r="A240" s="13" t="s">
        <v>2186</v>
      </c>
      <c r="B240" s="14" t="s">
        <v>549</v>
      </c>
      <c r="C240" s="14" t="s">
        <v>160</v>
      </c>
      <c r="D240">
        <v>2904</v>
      </c>
      <c r="H240" s="15" t="s">
        <v>155</v>
      </c>
      <c r="I240" s="15" t="s">
        <v>261</v>
      </c>
      <c r="J240" s="15" t="s">
        <v>2052</v>
      </c>
      <c r="K240" t="str">
        <f t="shared" si="3"/>
        <v>EASTERN VISAYASSOUTHERN LEYTEBONTOC</v>
      </c>
      <c r="L240" s="38">
        <v>6604</v>
      </c>
      <c r="M240" s="79" t="s">
        <v>1868</v>
      </c>
    </row>
    <row r="241" spans="1:13">
      <c r="A241" s="13" t="s">
        <v>2187</v>
      </c>
      <c r="B241" s="14" t="s">
        <v>550</v>
      </c>
      <c r="C241" s="14" t="s">
        <v>160</v>
      </c>
      <c r="D241">
        <v>2920</v>
      </c>
      <c r="H241" s="13" t="s">
        <v>154</v>
      </c>
      <c r="I241" s="13" t="s">
        <v>246</v>
      </c>
      <c r="J241" s="13" t="s">
        <v>3116</v>
      </c>
      <c r="K241" t="str">
        <f t="shared" si="3"/>
        <v>CENTRAL VISAYASCEBUBORBON</v>
      </c>
      <c r="L241" s="38">
        <v>6008</v>
      </c>
      <c r="M241" s="14" t="s">
        <v>1642</v>
      </c>
    </row>
    <row r="242" spans="1:13">
      <c r="A242" s="13" t="s">
        <v>2188</v>
      </c>
      <c r="B242" s="14" t="s">
        <v>551</v>
      </c>
      <c r="C242" s="14" t="s">
        <v>160</v>
      </c>
      <c r="D242">
        <v>2908</v>
      </c>
      <c r="H242" s="13" t="s">
        <v>155</v>
      </c>
      <c r="I242" s="13" t="s">
        <v>257</v>
      </c>
      <c r="J242" s="13" t="s">
        <v>3190</v>
      </c>
      <c r="K242" t="str">
        <f t="shared" si="3"/>
        <v>EASTERN VISAYASEASTERN SAMARBORONGAN CITY</v>
      </c>
      <c r="L242" s="38">
        <v>6800</v>
      </c>
      <c r="M242" s="14" t="s">
        <v>1737</v>
      </c>
    </row>
    <row r="243" spans="1:13">
      <c r="A243" s="13" t="s">
        <v>2183</v>
      </c>
      <c r="B243" s="14" t="s">
        <v>546</v>
      </c>
      <c r="C243" s="14" t="s">
        <v>160</v>
      </c>
      <c r="D243">
        <v>2906</v>
      </c>
      <c r="H243" s="13" t="s">
        <v>145</v>
      </c>
      <c r="I243" s="13" t="s">
        <v>289</v>
      </c>
      <c r="J243" s="13" t="s">
        <v>2416</v>
      </c>
      <c r="K243" t="str">
        <f t="shared" si="3"/>
        <v>DAVAO REGIONDAVAO ORIENTALBOSTON</v>
      </c>
      <c r="L243" s="38">
        <v>8206</v>
      </c>
      <c r="M243" s="14" t="s">
        <v>799</v>
      </c>
    </row>
    <row r="244" spans="1:13">
      <c r="A244" s="13" t="s">
        <v>2189</v>
      </c>
      <c r="B244" s="14" t="s">
        <v>552</v>
      </c>
      <c r="C244" s="14" t="s">
        <v>160</v>
      </c>
      <c r="D244">
        <v>2918</v>
      </c>
      <c r="H244" s="13" t="s">
        <v>151</v>
      </c>
      <c r="I244" s="13" t="s">
        <v>193</v>
      </c>
      <c r="J244" s="13" t="s">
        <v>2689</v>
      </c>
      <c r="K244" t="str">
        <f t="shared" si="3"/>
        <v>CENTRAL LUZONZAMBALESBOTOLAN</v>
      </c>
      <c r="L244" s="38">
        <v>2202</v>
      </c>
      <c r="M244" s="14" t="s">
        <v>1113</v>
      </c>
    </row>
    <row r="245" spans="1:13">
      <c r="A245" s="13" t="s">
        <v>2190</v>
      </c>
      <c r="B245" s="14" t="s">
        <v>553</v>
      </c>
      <c r="C245" s="14" t="s">
        <v>160</v>
      </c>
      <c r="D245">
        <v>2911</v>
      </c>
      <c r="H245" s="13" t="s">
        <v>145</v>
      </c>
      <c r="I245" s="13" t="s">
        <v>287</v>
      </c>
      <c r="J245" s="13" t="s">
        <v>2400</v>
      </c>
      <c r="K245" t="str">
        <f t="shared" si="3"/>
        <v>DAVAO REGIONDAVAO DEL NORTEBRAULIO E. DUJALI</v>
      </c>
      <c r="L245" s="38">
        <v>8100</v>
      </c>
      <c r="M245" s="14" t="s">
        <v>779</v>
      </c>
    </row>
    <row r="246" spans="1:13">
      <c r="A246" s="13" t="s">
        <v>2191</v>
      </c>
      <c r="B246" s="14" t="s">
        <v>554</v>
      </c>
      <c r="C246" s="14" t="s">
        <v>160</v>
      </c>
      <c r="D246">
        <v>2903</v>
      </c>
      <c r="H246" s="13" t="s">
        <v>159</v>
      </c>
      <c r="I246" s="13" t="s">
        <v>213</v>
      </c>
      <c r="J246" s="13" t="s">
        <v>2804</v>
      </c>
      <c r="K246" t="str">
        <f t="shared" si="3"/>
        <v>REGION 4B MIMAROPAPALAWANBROOKE'S POINT</v>
      </c>
      <c r="L246" s="38">
        <v>5305</v>
      </c>
      <c r="M246" s="14" t="s">
        <v>1251</v>
      </c>
    </row>
    <row r="247" spans="1:13">
      <c r="A247" s="13" t="s">
        <v>2192</v>
      </c>
      <c r="B247" s="14" t="s">
        <v>555</v>
      </c>
      <c r="C247" s="14" t="s">
        <v>160</v>
      </c>
      <c r="D247">
        <v>2913</v>
      </c>
      <c r="H247" s="13" t="s">
        <v>149</v>
      </c>
      <c r="I247" s="13" t="s">
        <v>319</v>
      </c>
      <c r="J247" s="13" t="s">
        <v>2085</v>
      </c>
      <c r="K247" t="str">
        <f t="shared" si="3"/>
        <v>AUTONOMOUS REGION IN MUSLIM MINDANAOLANAO DEL SURBUADIPOSO-BUNTONG</v>
      </c>
      <c r="L247" s="38">
        <v>9714</v>
      </c>
      <c r="M247" s="14" t="s">
        <v>447</v>
      </c>
    </row>
    <row r="248" spans="1:13">
      <c r="A248" s="13" t="s">
        <v>2193</v>
      </c>
      <c r="B248" s="14" t="s">
        <v>556</v>
      </c>
      <c r="C248" s="14" t="s">
        <v>160</v>
      </c>
      <c r="D248">
        <v>2921</v>
      </c>
      <c r="H248" s="13" t="s">
        <v>149</v>
      </c>
      <c r="I248" s="13" t="s">
        <v>319</v>
      </c>
      <c r="J248" s="13" t="s">
        <v>2086</v>
      </c>
      <c r="K248" t="str">
        <f t="shared" si="3"/>
        <v>AUTONOMOUS REGION IN MUSLIM MINDANAOLANAO DEL SURBUBONG</v>
      </c>
      <c r="L248" s="38">
        <v>9708</v>
      </c>
      <c r="M248" s="14" t="s">
        <v>448</v>
      </c>
    </row>
    <row r="249" spans="1:13">
      <c r="A249" s="13" t="s">
        <v>2182</v>
      </c>
      <c r="B249" s="14" t="s">
        <v>545</v>
      </c>
      <c r="C249" s="14" t="s">
        <v>160</v>
      </c>
      <c r="D249">
        <v>2900</v>
      </c>
      <c r="H249" s="13" t="s">
        <v>150</v>
      </c>
      <c r="I249" s="13" t="s">
        <v>331</v>
      </c>
      <c r="J249" s="13" t="s">
        <v>2002</v>
      </c>
      <c r="K249" t="str">
        <f t="shared" si="3"/>
        <v>CORDILLERA ADMINISTRATIVE REGIONABRABUCAY</v>
      </c>
      <c r="L249" s="38">
        <v>2805</v>
      </c>
      <c r="M249" s="14" t="s">
        <v>362</v>
      </c>
    </row>
    <row r="250" spans="1:13">
      <c r="A250" s="13" t="s">
        <v>2194</v>
      </c>
      <c r="B250" s="14" t="s">
        <v>557</v>
      </c>
      <c r="C250" s="14" t="s">
        <v>160</v>
      </c>
      <c r="D250">
        <v>2907</v>
      </c>
      <c r="H250" s="13" t="s">
        <v>150</v>
      </c>
      <c r="I250" s="13" t="s">
        <v>331</v>
      </c>
      <c r="J250" s="13" t="s">
        <v>2003</v>
      </c>
      <c r="K250" t="str">
        <f t="shared" si="3"/>
        <v>CORDILLERA ADMINISTRATIVE REGIONABRABUCLOC</v>
      </c>
      <c r="L250" s="38">
        <v>2817</v>
      </c>
      <c r="M250" s="14" t="s">
        <v>363</v>
      </c>
    </row>
    <row r="251" spans="1:13">
      <c r="A251" s="13" t="s">
        <v>2195</v>
      </c>
      <c r="B251" s="14" t="s">
        <v>558</v>
      </c>
      <c r="C251" s="14" t="s">
        <v>160</v>
      </c>
      <c r="D251">
        <v>2909</v>
      </c>
      <c r="H251" s="15" t="s">
        <v>147</v>
      </c>
      <c r="I251" s="15" t="s">
        <v>309</v>
      </c>
      <c r="J251" s="15" t="s">
        <v>2775</v>
      </c>
      <c r="K251" t="str">
        <f t="shared" si="3"/>
        <v>CARAGAAGUSAN DEL NORTEBUENAVISTA</v>
      </c>
      <c r="L251" s="38">
        <v>8601</v>
      </c>
      <c r="M251" s="79" t="s">
        <v>1708</v>
      </c>
    </row>
    <row r="252" spans="1:13">
      <c r="A252" s="13" t="s">
        <v>2196</v>
      </c>
      <c r="B252" s="14" t="s">
        <v>559</v>
      </c>
      <c r="C252" s="14" t="s">
        <v>160</v>
      </c>
      <c r="D252">
        <v>2919</v>
      </c>
      <c r="H252" s="15" t="s">
        <v>153</v>
      </c>
      <c r="I252" s="15" t="s">
        <v>237</v>
      </c>
      <c r="J252" s="15" t="s">
        <v>2775</v>
      </c>
      <c r="K252" t="str">
        <f t="shared" si="3"/>
        <v>WESTERN VISAYASGUIMARASBUENAVISTA</v>
      </c>
      <c r="L252" s="38">
        <v>5044</v>
      </c>
      <c r="M252" s="79" t="s">
        <v>1493</v>
      </c>
    </row>
    <row r="253" spans="1:13">
      <c r="A253" s="13" t="s">
        <v>2197</v>
      </c>
      <c r="B253" s="14" t="s">
        <v>560</v>
      </c>
      <c r="C253" s="14" t="s">
        <v>160</v>
      </c>
      <c r="D253">
        <v>2902</v>
      </c>
      <c r="H253" s="15" t="s">
        <v>154</v>
      </c>
      <c r="I253" s="15" t="s">
        <v>245</v>
      </c>
      <c r="J253" s="15" t="s">
        <v>2775</v>
      </c>
      <c r="K253" t="str">
        <f t="shared" si="3"/>
        <v>CENTRAL VISAYASBOHOLBUENAVISTA</v>
      </c>
      <c r="L253" s="38">
        <v>6333</v>
      </c>
      <c r="M253" s="79" t="s">
        <v>1584</v>
      </c>
    </row>
    <row r="254" spans="1:13">
      <c r="A254" s="13" t="s">
        <v>2198</v>
      </c>
      <c r="B254" s="14" t="s">
        <v>561</v>
      </c>
      <c r="C254" s="14" t="s">
        <v>160</v>
      </c>
      <c r="D254">
        <v>2917</v>
      </c>
      <c r="H254" s="15" t="s">
        <v>158</v>
      </c>
      <c r="I254" s="15" t="s">
        <v>203</v>
      </c>
      <c r="J254" s="15" t="s">
        <v>2775</v>
      </c>
      <c r="K254" t="str">
        <f t="shared" si="3"/>
        <v>REGION 4A CALABARZONQUEZONBUENAVISTA</v>
      </c>
      <c r="L254" s="38">
        <v>4320</v>
      </c>
      <c r="M254" s="79" t="s">
        <v>1284</v>
      </c>
    </row>
    <row r="255" spans="1:13">
      <c r="A255" s="13" t="s">
        <v>2199</v>
      </c>
      <c r="B255" s="14" t="s">
        <v>562</v>
      </c>
      <c r="C255" s="14" t="s">
        <v>160</v>
      </c>
      <c r="D255">
        <v>2912</v>
      </c>
      <c r="H255" s="15" t="s">
        <v>159</v>
      </c>
      <c r="I255" s="15" t="s">
        <v>210</v>
      </c>
      <c r="J255" s="15" t="s">
        <v>2775</v>
      </c>
      <c r="K255" t="str">
        <f t="shared" si="3"/>
        <v>REGION 4B MIMAROPAMARINDUQUEBUENAVISTA</v>
      </c>
      <c r="L255" s="38">
        <v>4904</v>
      </c>
      <c r="M255" s="79" t="s">
        <v>1214</v>
      </c>
    </row>
    <row r="256" spans="1:13">
      <c r="A256" s="13" t="s">
        <v>2200</v>
      </c>
      <c r="B256" s="14" t="s">
        <v>563</v>
      </c>
      <c r="C256" s="14" t="s">
        <v>160</v>
      </c>
      <c r="D256">
        <v>2905</v>
      </c>
      <c r="H256" s="13" t="s">
        <v>143</v>
      </c>
      <c r="I256" s="13" t="s">
        <v>167</v>
      </c>
      <c r="J256" s="13" t="s">
        <v>2285</v>
      </c>
      <c r="K256" t="str">
        <f t="shared" si="3"/>
        <v>ILOCOS REGIONPANGASINANBUGALLON</v>
      </c>
      <c r="L256" s="38">
        <v>2416</v>
      </c>
      <c r="M256" s="14" t="s">
        <v>659</v>
      </c>
    </row>
    <row r="257" spans="1:13">
      <c r="A257" s="13" t="s">
        <v>1965</v>
      </c>
      <c r="B257" s="14" t="s">
        <v>564</v>
      </c>
      <c r="C257" s="14" t="s">
        <v>160</v>
      </c>
      <c r="D257">
        <v>2901</v>
      </c>
      <c r="H257" s="13" t="s">
        <v>153</v>
      </c>
      <c r="I257" s="13" t="s">
        <v>235</v>
      </c>
      <c r="J257" s="13" t="s">
        <v>2967</v>
      </c>
      <c r="K257" t="str">
        <f t="shared" si="3"/>
        <v>WESTERN VISAYASANTIQUEBUGASONG</v>
      </c>
      <c r="L257" s="38">
        <v>5704</v>
      </c>
      <c r="M257" s="14" t="s">
        <v>1461</v>
      </c>
    </row>
    <row r="258" spans="1:13">
      <c r="A258" s="13" t="s">
        <v>2201</v>
      </c>
      <c r="B258" s="14" t="s">
        <v>565</v>
      </c>
      <c r="C258" s="14" t="s">
        <v>160</v>
      </c>
      <c r="D258">
        <v>2914</v>
      </c>
      <c r="H258" s="13" t="s">
        <v>144</v>
      </c>
      <c r="I258" s="13" t="s">
        <v>175</v>
      </c>
      <c r="J258" s="13" t="s">
        <v>2524</v>
      </c>
      <c r="K258" t="str">
        <f t="shared" si="3"/>
        <v>CAGAYAN VALLEYCAGAYANBUGUEY</v>
      </c>
      <c r="L258" s="38">
        <v>3511</v>
      </c>
      <c r="M258" s="14" t="s">
        <v>917</v>
      </c>
    </row>
    <row r="259" spans="1:13">
      <c r="A259" s="13" t="s">
        <v>2202</v>
      </c>
      <c r="B259" s="14" t="s">
        <v>566</v>
      </c>
      <c r="C259" s="14" t="s">
        <v>160</v>
      </c>
      <c r="D259">
        <v>2910</v>
      </c>
      <c r="H259" s="13" t="s">
        <v>150</v>
      </c>
      <c r="I259" s="13" t="s">
        <v>332</v>
      </c>
      <c r="J259" s="13" t="s">
        <v>2030</v>
      </c>
      <c r="K259" t="str">
        <f t="shared" ref="K259:K322" si="4">UPPER(TRIM(H259)&amp;TRIM(I259)&amp;TRIM(J259))</f>
        <v>CORDILLERA ADMINISTRATIVE REGIONBENGUETBUGUIAS</v>
      </c>
      <c r="L259" s="38">
        <v>2607</v>
      </c>
      <c r="M259" s="14" t="s">
        <v>391</v>
      </c>
    </row>
    <row r="260" spans="1:13">
      <c r="A260" s="13" t="s">
        <v>2203</v>
      </c>
      <c r="B260" s="14" t="s">
        <v>567</v>
      </c>
      <c r="C260" s="14" t="s">
        <v>160</v>
      </c>
      <c r="D260">
        <v>2915</v>
      </c>
      <c r="H260" s="13" t="s">
        <v>152</v>
      </c>
      <c r="I260" s="13" t="s">
        <v>223</v>
      </c>
      <c r="J260" s="13" t="s">
        <v>2887</v>
      </c>
      <c r="K260" t="str">
        <f t="shared" si="4"/>
        <v>BICOL REGIONCAMARINES SURBUHI</v>
      </c>
      <c r="L260" s="38">
        <v>4433</v>
      </c>
      <c r="M260" s="14" t="s">
        <v>1363</v>
      </c>
    </row>
    <row r="261" spans="1:13">
      <c r="A261" s="13" t="s">
        <v>2206</v>
      </c>
      <c r="B261" s="14" t="s">
        <v>570</v>
      </c>
      <c r="C261" s="14" t="s">
        <v>161</v>
      </c>
      <c r="D261">
        <v>2716</v>
      </c>
      <c r="H261" s="13" t="s">
        <v>152</v>
      </c>
      <c r="I261" s="13" t="s">
        <v>223</v>
      </c>
      <c r="J261" s="13" t="s">
        <v>2888</v>
      </c>
      <c r="K261" t="str">
        <f t="shared" si="4"/>
        <v>BICOL REGIONCAMARINES SURBULA</v>
      </c>
      <c r="L261" s="38">
        <v>4430</v>
      </c>
      <c r="M261" s="14" t="s">
        <v>1364</v>
      </c>
    </row>
    <row r="262" spans="1:13">
      <c r="A262" s="13" t="s">
        <v>2207</v>
      </c>
      <c r="B262" s="14" t="s">
        <v>571</v>
      </c>
      <c r="C262" s="14" t="s">
        <v>161</v>
      </c>
      <c r="D262">
        <v>2708</v>
      </c>
      <c r="H262" s="13" t="s">
        <v>151</v>
      </c>
      <c r="I262" s="13" t="s">
        <v>189</v>
      </c>
      <c r="J262" s="13" t="s">
        <v>2615</v>
      </c>
      <c r="K262" t="str">
        <f t="shared" si="4"/>
        <v>CENTRAL LUZONBULACANBULACAN</v>
      </c>
      <c r="L262" s="38">
        <v>3017</v>
      </c>
      <c r="M262" s="14" t="s">
        <v>1023</v>
      </c>
    </row>
    <row r="263" spans="1:13">
      <c r="A263" s="13" t="s">
        <v>2208</v>
      </c>
      <c r="B263" s="14" t="s">
        <v>572</v>
      </c>
      <c r="C263" s="14" t="s">
        <v>161</v>
      </c>
      <c r="D263">
        <v>2727</v>
      </c>
      <c r="H263" s="13" t="s">
        <v>159</v>
      </c>
      <c r="I263" s="13" t="s">
        <v>212</v>
      </c>
      <c r="J263" s="13" t="s">
        <v>2790</v>
      </c>
      <c r="K263" t="str">
        <f t="shared" si="4"/>
        <v>REGION 4B MIMAROPAORIENTAL MINDOROBULALACAO</v>
      </c>
      <c r="L263" s="38">
        <v>5214</v>
      </c>
      <c r="M263" s="14" t="s">
        <v>1234</v>
      </c>
    </row>
    <row r="264" spans="1:13">
      <c r="A264" s="13" t="s">
        <v>2189</v>
      </c>
      <c r="B264" s="14" t="s">
        <v>573</v>
      </c>
      <c r="C264" s="14" t="s">
        <v>161</v>
      </c>
      <c r="D264">
        <v>2724</v>
      </c>
      <c r="H264" s="13" t="s">
        <v>152</v>
      </c>
      <c r="I264" s="13" t="s">
        <v>226</v>
      </c>
      <c r="J264" s="13" t="s">
        <v>2949</v>
      </c>
      <c r="K264" t="str">
        <f t="shared" si="4"/>
        <v>BICOL REGIONSORSOGONBULAN</v>
      </c>
      <c r="L264" s="38">
        <v>4706</v>
      </c>
      <c r="M264" s="14" t="s">
        <v>1440</v>
      </c>
    </row>
    <row r="265" spans="1:13">
      <c r="A265" s="13" t="s">
        <v>2209</v>
      </c>
      <c r="B265" s="14" t="s">
        <v>574</v>
      </c>
      <c r="C265" s="14" t="s">
        <v>161</v>
      </c>
      <c r="D265">
        <v>2732</v>
      </c>
      <c r="H265" s="13" t="s">
        <v>149</v>
      </c>
      <c r="I265" s="13" t="s">
        <v>320</v>
      </c>
      <c r="J265" s="13" t="s">
        <v>2142</v>
      </c>
      <c r="K265" t="str">
        <f t="shared" si="4"/>
        <v>AUTONOMOUS REGION IN MUSLIM MINDANAOMAGUINDANAOBULDON</v>
      </c>
      <c r="L265" s="38">
        <v>9615</v>
      </c>
      <c r="M265" s="14" t="s">
        <v>4162</v>
      </c>
    </row>
    <row r="266" spans="1:13">
      <c r="A266" s="13" t="s">
        <v>2204</v>
      </c>
      <c r="B266" s="14" t="s">
        <v>568</v>
      </c>
      <c r="C266" s="14" t="s">
        <v>161</v>
      </c>
      <c r="D266">
        <v>2710</v>
      </c>
      <c r="H266" s="13" t="s">
        <v>149</v>
      </c>
      <c r="I266" s="13" t="s">
        <v>320</v>
      </c>
      <c r="J266" s="13" t="s">
        <v>4174</v>
      </c>
      <c r="K266" t="str">
        <f t="shared" si="4"/>
        <v>AUTONOMOUS REGION IN MUSLIM MINDANAOMAGUINDANAOBULDON</v>
      </c>
      <c r="L266" s="38">
        <v>9615</v>
      </c>
      <c r="M266" s="14" t="s">
        <v>505</v>
      </c>
    </row>
    <row r="267" spans="1:13">
      <c r="A267" s="13" t="s">
        <v>2210</v>
      </c>
      <c r="B267" s="14" t="s">
        <v>575</v>
      </c>
      <c r="C267" s="14" t="s">
        <v>161</v>
      </c>
      <c r="D267">
        <v>2702</v>
      </c>
      <c r="H267" s="13" t="s">
        <v>149</v>
      </c>
      <c r="I267" s="13" t="s">
        <v>320</v>
      </c>
      <c r="J267" s="13" t="s">
        <v>2121</v>
      </c>
      <c r="K267" t="str">
        <f t="shared" si="4"/>
        <v>AUTONOMOUS REGION IN MUSLIM MINDANAOMAGUINDANAOBULUAN</v>
      </c>
      <c r="L267" s="38">
        <v>9616</v>
      </c>
      <c r="M267" s="14" t="s">
        <v>483</v>
      </c>
    </row>
    <row r="268" spans="1:13">
      <c r="A268" s="13" t="s">
        <v>2211</v>
      </c>
      <c r="B268" s="14" t="s">
        <v>576</v>
      </c>
      <c r="C268" s="14" t="s">
        <v>161</v>
      </c>
      <c r="D268">
        <v>2718</v>
      </c>
      <c r="H268" s="13" t="s">
        <v>152</v>
      </c>
      <c r="I268" s="13" t="s">
        <v>226</v>
      </c>
      <c r="J268" s="13" t="s">
        <v>2940</v>
      </c>
      <c r="K268" t="str">
        <f t="shared" si="4"/>
        <v>BICOL REGIONSORSOGONBULUSAN</v>
      </c>
      <c r="L268" s="38">
        <v>4704</v>
      </c>
      <c r="M268" s="14" t="s">
        <v>1428</v>
      </c>
    </row>
    <row r="269" spans="1:13">
      <c r="A269" s="13" t="s">
        <v>2212</v>
      </c>
      <c r="B269" s="14" t="s">
        <v>577</v>
      </c>
      <c r="C269" s="14" t="s">
        <v>161</v>
      </c>
      <c r="D269">
        <v>2709</v>
      </c>
      <c r="H269" s="13" t="s">
        <v>149</v>
      </c>
      <c r="I269" s="13" t="s">
        <v>319</v>
      </c>
      <c r="J269" s="13" t="s">
        <v>2087</v>
      </c>
      <c r="K269" t="str">
        <f t="shared" si="4"/>
        <v>AUTONOMOUS REGION IN MUSLIM MINDANAOLANAO DEL SURBUMBARAN</v>
      </c>
      <c r="L269" s="38">
        <v>9320</v>
      </c>
      <c r="M269" s="14" t="s">
        <v>449</v>
      </c>
    </row>
    <row r="270" spans="1:13">
      <c r="A270" s="13" t="s">
        <v>2213</v>
      </c>
      <c r="B270" s="14" t="s">
        <v>578</v>
      </c>
      <c r="C270" s="14" t="s">
        <v>161</v>
      </c>
      <c r="D270">
        <v>2720</v>
      </c>
      <c r="H270" s="13" t="s">
        <v>147</v>
      </c>
      <c r="I270" s="13" t="s">
        <v>310</v>
      </c>
      <c r="J270" s="13" t="s">
        <v>3175</v>
      </c>
      <c r="K270" t="str">
        <f t="shared" si="4"/>
        <v>CARAGAAGUSAN DEL SURBUNAWAN</v>
      </c>
      <c r="L270" s="38">
        <v>8506</v>
      </c>
      <c r="M270" s="14" t="s">
        <v>1719</v>
      </c>
    </row>
    <row r="271" spans="1:13">
      <c r="A271" s="13" t="s">
        <v>2214</v>
      </c>
      <c r="B271" s="14" t="s">
        <v>579</v>
      </c>
      <c r="C271" s="14" t="s">
        <v>161</v>
      </c>
      <c r="D271">
        <v>2723</v>
      </c>
      <c r="H271" s="13" t="s">
        <v>155</v>
      </c>
      <c r="I271" s="13" t="s">
        <v>258</v>
      </c>
      <c r="J271" s="13" t="s">
        <v>3218</v>
      </c>
      <c r="K271" t="str">
        <f t="shared" si="4"/>
        <v>EASTERN VISAYASLEYTEBURAUEN</v>
      </c>
      <c r="L271" s="38">
        <v>6516</v>
      </c>
      <c r="M271" s="14" t="s">
        <v>1769</v>
      </c>
    </row>
    <row r="272" spans="1:13">
      <c r="A272" s="13" t="s">
        <v>2215</v>
      </c>
      <c r="B272" s="14" t="s">
        <v>580</v>
      </c>
      <c r="C272" s="14" t="s">
        <v>161</v>
      </c>
      <c r="D272">
        <v>2730</v>
      </c>
      <c r="H272" s="13" t="s">
        <v>158</v>
      </c>
      <c r="I272" s="13" t="s">
        <v>203</v>
      </c>
      <c r="J272" s="13" t="s">
        <v>2826</v>
      </c>
      <c r="K272" t="str">
        <f t="shared" si="4"/>
        <v>REGION 4A CALABARZONQUEZONBURDEOS</v>
      </c>
      <c r="L272" s="38">
        <v>4340</v>
      </c>
      <c r="M272" s="14" t="s">
        <v>1285</v>
      </c>
    </row>
    <row r="273" spans="1:13">
      <c r="A273" s="13" t="s">
        <v>2216</v>
      </c>
      <c r="B273" s="14" t="s">
        <v>581</v>
      </c>
      <c r="C273" s="14" t="s">
        <v>161</v>
      </c>
      <c r="D273">
        <v>2725</v>
      </c>
      <c r="H273" s="15" t="s">
        <v>143</v>
      </c>
      <c r="I273" s="15" t="s">
        <v>166</v>
      </c>
      <c r="J273" s="15" t="s">
        <v>2189</v>
      </c>
      <c r="K273" t="str">
        <f t="shared" si="4"/>
        <v>ILOCOS REGIONLA UNIONBURGOS</v>
      </c>
      <c r="L273" s="38">
        <v>2510</v>
      </c>
      <c r="M273" s="79" t="s">
        <v>610</v>
      </c>
    </row>
    <row r="274" spans="1:13">
      <c r="A274" s="13" t="s">
        <v>2217</v>
      </c>
      <c r="B274" s="14" t="s">
        <v>582</v>
      </c>
      <c r="C274" s="14" t="s">
        <v>161</v>
      </c>
      <c r="D274">
        <v>2704</v>
      </c>
      <c r="H274" s="15" t="s">
        <v>143</v>
      </c>
      <c r="I274" s="15" t="s">
        <v>167</v>
      </c>
      <c r="J274" s="15" t="s">
        <v>2189</v>
      </c>
      <c r="K274" t="str">
        <f t="shared" si="4"/>
        <v>ILOCOS REGIONPANGASINANBURGOS</v>
      </c>
      <c r="L274" s="38">
        <v>2410</v>
      </c>
      <c r="M274" s="79" t="s">
        <v>660</v>
      </c>
    </row>
    <row r="275" spans="1:13">
      <c r="A275" s="13" t="s">
        <v>2218</v>
      </c>
      <c r="B275" s="14" t="s">
        <v>583</v>
      </c>
      <c r="C275" s="14" t="s">
        <v>161</v>
      </c>
      <c r="D275">
        <v>2721</v>
      </c>
      <c r="H275" s="15" t="s">
        <v>143</v>
      </c>
      <c r="I275" s="15" t="s">
        <v>164</v>
      </c>
      <c r="J275" s="15" t="s">
        <v>2189</v>
      </c>
      <c r="K275" t="str">
        <f t="shared" si="4"/>
        <v>ILOCOS REGIONILOCOS NORTEBURGOS</v>
      </c>
      <c r="L275" s="38">
        <v>2918</v>
      </c>
      <c r="M275" s="79" t="s">
        <v>552</v>
      </c>
    </row>
    <row r="276" spans="1:13">
      <c r="A276" s="13" t="s">
        <v>2219</v>
      </c>
      <c r="B276" s="14" t="s">
        <v>584</v>
      </c>
      <c r="C276" s="14" t="s">
        <v>161</v>
      </c>
      <c r="D276">
        <v>2711</v>
      </c>
      <c r="H276" s="15" t="s">
        <v>143</v>
      </c>
      <c r="I276" s="15" t="s">
        <v>165</v>
      </c>
      <c r="J276" s="15" t="s">
        <v>2189</v>
      </c>
      <c r="K276" t="str">
        <f t="shared" si="4"/>
        <v>ILOCOS REGIONILOCOS SURBURGOS</v>
      </c>
      <c r="L276" s="38">
        <v>2724</v>
      </c>
      <c r="M276" s="79" t="s">
        <v>573</v>
      </c>
    </row>
    <row r="277" spans="1:13">
      <c r="A277" s="13" t="s">
        <v>2220</v>
      </c>
      <c r="B277" s="14" t="s">
        <v>585</v>
      </c>
      <c r="C277" s="14" t="s">
        <v>161</v>
      </c>
      <c r="D277">
        <v>2722</v>
      </c>
      <c r="H277" s="15" t="s">
        <v>147</v>
      </c>
      <c r="I277" s="15" t="s">
        <v>307</v>
      </c>
      <c r="J277" s="15" t="s">
        <v>2189</v>
      </c>
      <c r="K277" t="str">
        <f t="shared" si="4"/>
        <v>CARAGASURIGAO DEL NORTEBURGOS</v>
      </c>
      <c r="L277" s="38">
        <v>8424</v>
      </c>
      <c r="M277" s="79" t="s">
        <v>871</v>
      </c>
    </row>
    <row r="278" spans="1:13">
      <c r="A278" s="13" t="s">
        <v>2221</v>
      </c>
      <c r="B278" s="14" t="s">
        <v>586</v>
      </c>
      <c r="C278" s="14" t="s">
        <v>161</v>
      </c>
      <c r="D278">
        <v>2706</v>
      </c>
      <c r="H278" s="15" t="s">
        <v>144</v>
      </c>
      <c r="I278" s="15" t="s">
        <v>176</v>
      </c>
      <c r="J278" s="15" t="s">
        <v>2189</v>
      </c>
      <c r="K278" t="str">
        <f t="shared" si="4"/>
        <v>CAGAYAN VALLEYISABELABURGOS</v>
      </c>
      <c r="L278" s="38">
        <v>3322</v>
      </c>
      <c r="M278" s="79" t="s">
        <v>944</v>
      </c>
    </row>
    <row r="279" spans="1:13">
      <c r="A279" s="13" t="s">
        <v>2222</v>
      </c>
      <c r="B279" s="14" t="s">
        <v>587</v>
      </c>
      <c r="C279" s="14" t="s">
        <v>161</v>
      </c>
      <c r="D279">
        <v>2728</v>
      </c>
      <c r="H279" s="13" t="s">
        <v>153</v>
      </c>
      <c r="I279" s="13" t="s">
        <v>234</v>
      </c>
      <c r="J279" s="13" t="s">
        <v>2952</v>
      </c>
      <c r="K279" t="str">
        <f t="shared" si="4"/>
        <v>WESTERN VISAYASAKLANBURUANGA</v>
      </c>
      <c r="L279" s="38">
        <v>5609</v>
      </c>
      <c r="M279" s="14" t="s">
        <v>1445</v>
      </c>
    </row>
    <row r="280" spans="1:13">
      <c r="A280" s="13" t="s">
        <v>1990</v>
      </c>
      <c r="B280" s="14" t="s">
        <v>588</v>
      </c>
      <c r="C280" s="14" t="s">
        <v>161</v>
      </c>
      <c r="D280">
        <v>2731</v>
      </c>
      <c r="H280" s="13" t="s">
        <v>151</v>
      </c>
      <c r="I280" s="13" t="s">
        <v>189</v>
      </c>
      <c r="J280" s="13" t="s">
        <v>2616</v>
      </c>
      <c r="K280" t="str">
        <f t="shared" si="4"/>
        <v>CENTRAL LUZONBULACANBUSTOS</v>
      </c>
      <c r="L280" s="38">
        <v>3007</v>
      </c>
      <c r="M280" s="14" t="s">
        <v>1024</v>
      </c>
    </row>
    <row r="281" spans="1:13">
      <c r="A281" s="13" t="s">
        <v>2223</v>
      </c>
      <c r="B281" s="14" t="s">
        <v>589</v>
      </c>
      <c r="C281" s="14" t="s">
        <v>161</v>
      </c>
      <c r="D281">
        <v>2726</v>
      </c>
      <c r="H281" s="13" t="s">
        <v>159</v>
      </c>
      <c r="I281" s="13" t="s">
        <v>213</v>
      </c>
      <c r="J281" s="13" t="s">
        <v>2805</v>
      </c>
      <c r="K281" t="str">
        <f t="shared" si="4"/>
        <v>REGION 4B MIMAROPAPALAWANBUSUANGA</v>
      </c>
      <c r="L281" s="38">
        <v>5317</v>
      </c>
      <c r="M281" s="14" t="s">
        <v>1252</v>
      </c>
    </row>
    <row r="282" spans="1:13">
      <c r="A282" s="13" t="s">
        <v>2224</v>
      </c>
      <c r="B282" s="14" t="s">
        <v>590</v>
      </c>
      <c r="C282" s="14" t="s">
        <v>161</v>
      </c>
      <c r="D282">
        <v>2703</v>
      </c>
      <c r="H282" s="13" t="s">
        <v>149</v>
      </c>
      <c r="I282" s="13" t="s">
        <v>319</v>
      </c>
      <c r="J282" s="13" t="s">
        <v>2088</v>
      </c>
      <c r="K282" t="str">
        <f t="shared" si="4"/>
        <v>AUTONOMOUS REGION IN MUSLIM MINDANAOLANAO DEL SURBUTIG</v>
      </c>
      <c r="L282" s="38">
        <v>9305</v>
      </c>
      <c r="M282" s="14" t="s">
        <v>450</v>
      </c>
    </row>
    <row r="283" spans="1:13">
      <c r="A283" s="13" t="s">
        <v>2225</v>
      </c>
      <c r="B283" s="14" t="s">
        <v>591</v>
      </c>
      <c r="C283" s="14" t="s">
        <v>161</v>
      </c>
      <c r="D283">
        <v>2701</v>
      </c>
      <c r="H283" s="13" t="s">
        <v>147</v>
      </c>
      <c r="I283" s="13" t="s">
        <v>309</v>
      </c>
      <c r="J283" s="13" t="s">
        <v>3166</v>
      </c>
      <c r="K283" t="str">
        <f t="shared" si="4"/>
        <v>CARAGAAGUSAN DEL NORTEBUTUAN CITY</v>
      </c>
      <c r="L283" s="38">
        <v>8600</v>
      </c>
      <c r="M283" s="14" t="s">
        <v>1706</v>
      </c>
    </row>
    <row r="284" spans="1:13">
      <c r="A284" s="13" t="s">
        <v>1966</v>
      </c>
      <c r="B284" s="14" t="s">
        <v>592</v>
      </c>
      <c r="C284" s="14" t="s">
        <v>161</v>
      </c>
      <c r="D284">
        <v>2713</v>
      </c>
      <c r="H284" s="13" t="s">
        <v>156</v>
      </c>
      <c r="I284" s="13" t="s">
        <v>268</v>
      </c>
      <c r="J284" s="13" t="s">
        <v>3357</v>
      </c>
      <c r="K284" t="str">
        <f t="shared" si="4"/>
        <v>ZAMBOANGA PENINSULAZAMBOANGA SIBUGAYBUUG</v>
      </c>
      <c r="L284" s="38">
        <v>7009</v>
      </c>
      <c r="M284" s="14" t="s">
        <v>1942</v>
      </c>
    </row>
    <row r="285" spans="1:13">
      <c r="A285" s="13" t="s">
        <v>2226</v>
      </c>
      <c r="B285" s="14" t="s">
        <v>593</v>
      </c>
      <c r="C285" s="14" t="s">
        <v>161</v>
      </c>
      <c r="D285">
        <v>2712</v>
      </c>
      <c r="H285" s="13" t="s">
        <v>143</v>
      </c>
      <c r="I285" s="13" t="s">
        <v>166</v>
      </c>
      <c r="J285" s="13" t="s">
        <v>2243</v>
      </c>
      <c r="K285" t="str">
        <f t="shared" si="4"/>
        <v>ILOCOS REGIONLA UNIONCABA</v>
      </c>
      <c r="L285" s="38">
        <v>2502</v>
      </c>
      <c r="M285" s="14" t="s">
        <v>611</v>
      </c>
    </row>
    <row r="286" spans="1:13">
      <c r="A286" s="13" t="s">
        <v>2227</v>
      </c>
      <c r="B286" s="14" t="s">
        <v>594</v>
      </c>
      <c r="C286" s="14" t="s">
        <v>161</v>
      </c>
      <c r="D286">
        <v>2705</v>
      </c>
      <c r="H286" s="13" t="s">
        <v>147</v>
      </c>
      <c r="I286" s="13" t="s">
        <v>309</v>
      </c>
      <c r="J286" s="13" t="s">
        <v>3167</v>
      </c>
      <c r="K286" t="str">
        <f t="shared" si="4"/>
        <v>CARAGAAGUSAN DEL NORTECABADBARAN CITY</v>
      </c>
      <c r="L286" s="38">
        <v>8605</v>
      </c>
      <c r="M286" s="14" t="s">
        <v>1707</v>
      </c>
    </row>
    <row r="287" spans="1:13">
      <c r="A287" s="13" t="s">
        <v>2228</v>
      </c>
      <c r="B287" s="14" t="s">
        <v>595</v>
      </c>
      <c r="C287" s="14" t="s">
        <v>161</v>
      </c>
      <c r="D287">
        <v>2707</v>
      </c>
      <c r="H287" s="13" t="s">
        <v>144</v>
      </c>
      <c r="I287" s="13" t="s">
        <v>176</v>
      </c>
      <c r="J287" s="13" t="s">
        <v>2547</v>
      </c>
      <c r="K287" t="str">
        <f t="shared" si="4"/>
        <v>CAGAYAN VALLEYISABELACABAGAN</v>
      </c>
      <c r="L287" s="38">
        <v>3328</v>
      </c>
      <c r="M287" s="14" t="s">
        <v>945</v>
      </c>
    </row>
    <row r="288" spans="1:13">
      <c r="A288" s="13" t="s">
        <v>2229</v>
      </c>
      <c r="B288" s="14" t="s">
        <v>596</v>
      </c>
      <c r="C288" s="14" t="s">
        <v>161</v>
      </c>
      <c r="D288">
        <v>2729</v>
      </c>
      <c r="H288" s="13" t="s">
        <v>151</v>
      </c>
      <c r="I288" s="13" t="s">
        <v>190</v>
      </c>
      <c r="J288" s="13" t="s">
        <v>2647</v>
      </c>
      <c r="K288" t="str">
        <f t="shared" si="4"/>
        <v>CENTRAL LUZONNUEVA ECIJACABANATUAN CITY</v>
      </c>
      <c r="L288" s="38">
        <v>3100</v>
      </c>
      <c r="M288" s="14" t="s">
        <v>1064</v>
      </c>
    </row>
    <row r="289" spans="1:13">
      <c r="A289" s="13" t="s">
        <v>2230</v>
      </c>
      <c r="B289" s="14" t="s">
        <v>597</v>
      </c>
      <c r="C289" s="14" t="s">
        <v>161</v>
      </c>
      <c r="D289">
        <v>2719</v>
      </c>
      <c r="H289" s="13" t="s">
        <v>151</v>
      </c>
      <c r="I289" s="13" t="s">
        <v>193</v>
      </c>
      <c r="J289" s="13" t="s">
        <v>2690</v>
      </c>
      <c r="K289" t="str">
        <f t="shared" si="4"/>
        <v>CENTRAL LUZONZAMBALESCABANGAN</v>
      </c>
      <c r="L289" s="38">
        <v>2203</v>
      </c>
      <c r="M289" s="14" t="s">
        <v>1114</v>
      </c>
    </row>
    <row r="290" spans="1:13">
      <c r="A290" s="13" t="s">
        <v>2231</v>
      </c>
      <c r="B290" s="14" t="s">
        <v>598</v>
      </c>
      <c r="C290" s="14" t="s">
        <v>161</v>
      </c>
      <c r="D290">
        <v>2733</v>
      </c>
      <c r="H290" s="13" t="s">
        <v>157</v>
      </c>
      <c r="I290" s="13" t="s">
        <v>275</v>
      </c>
      <c r="J290" s="13" t="s">
        <v>2298</v>
      </c>
      <c r="K290" t="str">
        <f t="shared" si="4"/>
        <v>NORTHERN MINDANAOBUKIDNONCABANGLASAN</v>
      </c>
      <c r="L290" s="38">
        <v>8723</v>
      </c>
      <c r="M290" s="14" t="s">
        <v>673</v>
      </c>
    </row>
    <row r="291" spans="1:13">
      <c r="A291" s="13" t="s">
        <v>2232</v>
      </c>
      <c r="B291" s="14" t="s">
        <v>599</v>
      </c>
      <c r="C291" s="14" t="s">
        <v>161</v>
      </c>
      <c r="D291">
        <v>2717</v>
      </c>
      <c r="H291" s="13" t="s">
        <v>144</v>
      </c>
      <c r="I291" s="13" t="s">
        <v>178</v>
      </c>
      <c r="J291" s="13" t="s">
        <v>2584</v>
      </c>
      <c r="K291" t="str">
        <f t="shared" si="4"/>
        <v>CAGAYAN VALLEYQUIRINOCABARROGUIS</v>
      </c>
      <c r="L291" s="38">
        <v>3400</v>
      </c>
      <c r="M291" s="14" t="s">
        <v>991</v>
      </c>
    </row>
    <row r="292" spans="1:13">
      <c r="A292" s="13" t="s">
        <v>2233</v>
      </c>
      <c r="B292" s="14" t="s">
        <v>600</v>
      </c>
      <c r="C292" s="14" t="s">
        <v>161</v>
      </c>
      <c r="D292">
        <v>2715</v>
      </c>
      <c r="H292" s="15" t="s">
        <v>144</v>
      </c>
      <c r="I292" s="15" t="s">
        <v>176</v>
      </c>
      <c r="J292" s="15" t="s">
        <v>2548</v>
      </c>
      <c r="K292" t="str">
        <f t="shared" si="4"/>
        <v>CAGAYAN VALLEYISABELACABATUAN</v>
      </c>
      <c r="L292" s="38">
        <v>3315</v>
      </c>
      <c r="M292" s="79" t="s">
        <v>946</v>
      </c>
    </row>
    <row r="293" spans="1:13">
      <c r="A293" s="13" t="s">
        <v>2234</v>
      </c>
      <c r="B293" s="14" t="s">
        <v>601</v>
      </c>
      <c r="C293" s="14" t="s">
        <v>161</v>
      </c>
      <c r="D293">
        <v>2714</v>
      </c>
      <c r="H293" s="15" t="s">
        <v>153</v>
      </c>
      <c r="I293" s="15" t="s">
        <v>238</v>
      </c>
      <c r="J293" s="15" t="s">
        <v>2548</v>
      </c>
      <c r="K293" t="str">
        <f t="shared" si="4"/>
        <v>WESTERN VISAYASILOILOCABATUAN</v>
      </c>
      <c r="L293" s="38">
        <v>5031</v>
      </c>
      <c r="M293" s="79" t="s">
        <v>1510</v>
      </c>
    </row>
    <row r="294" spans="1:13">
      <c r="A294" s="13" t="s">
        <v>2205</v>
      </c>
      <c r="B294" s="14" t="s">
        <v>569</v>
      </c>
      <c r="C294" s="14" t="s">
        <v>161</v>
      </c>
      <c r="D294">
        <v>2700</v>
      </c>
      <c r="H294" s="13" t="s">
        <v>151</v>
      </c>
      <c r="I294" s="13" t="s">
        <v>190</v>
      </c>
      <c r="J294" s="13" t="s">
        <v>2654</v>
      </c>
      <c r="K294" t="str">
        <f t="shared" si="4"/>
        <v>CENTRAL LUZONNUEVA ECIJACABIAO</v>
      </c>
      <c r="L294" s="38">
        <v>3107</v>
      </c>
      <c r="M294" s="14" t="s">
        <v>1071</v>
      </c>
    </row>
    <row r="295" spans="1:13">
      <c r="A295" s="13" t="s">
        <v>2236</v>
      </c>
      <c r="B295" s="14" t="s">
        <v>603</v>
      </c>
      <c r="C295" s="14" t="s">
        <v>162</v>
      </c>
      <c r="D295">
        <v>2504</v>
      </c>
      <c r="H295" s="13" t="s">
        <v>155</v>
      </c>
      <c r="I295" s="13" t="s">
        <v>256</v>
      </c>
      <c r="J295" s="13" t="s">
        <v>3184</v>
      </c>
      <c r="K295" t="str">
        <f t="shared" si="4"/>
        <v>EASTERN VISAYASBILIRANCABUCGAYAN</v>
      </c>
      <c r="L295" s="38">
        <v>6550</v>
      </c>
      <c r="M295" s="14" t="s">
        <v>1731</v>
      </c>
    </row>
    <row r="296" spans="1:13">
      <c r="A296" s="13" t="s">
        <v>2237</v>
      </c>
      <c r="B296" s="14" t="s">
        <v>604</v>
      </c>
      <c r="C296" s="14" t="s">
        <v>162</v>
      </c>
      <c r="D296">
        <v>2503</v>
      </c>
      <c r="H296" s="13" t="s">
        <v>143</v>
      </c>
      <c r="I296" s="13" t="s">
        <v>165</v>
      </c>
      <c r="J296" s="13" t="s">
        <v>2209</v>
      </c>
      <c r="K296" t="str">
        <f t="shared" si="4"/>
        <v>ILOCOS REGIONILOCOS SURCABUGAO</v>
      </c>
      <c r="L296" s="38">
        <v>2732</v>
      </c>
      <c r="M296" s="14" t="s">
        <v>574</v>
      </c>
    </row>
    <row r="297" spans="1:13">
      <c r="A297" s="13" t="s">
        <v>2238</v>
      </c>
      <c r="B297" s="14" t="s">
        <v>605</v>
      </c>
      <c r="C297" s="14" t="s">
        <v>162</v>
      </c>
      <c r="D297">
        <v>2515</v>
      </c>
      <c r="H297" s="13" t="s">
        <v>152</v>
      </c>
      <c r="I297" s="13" t="s">
        <v>223</v>
      </c>
      <c r="J297" s="13" t="s">
        <v>2889</v>
      </c>
      <c r="K297" t="str">
        <f t="shared" si="4"/>
        <v>BICOL REGIONCAMARINES SURCABUSAO</v>
      </c>
      <c r="L297" s="38">
        <v>4406</v>
      </c>
      <c r="M297" s="14" t="s">
        <v>1365</v>
      </c>
    </row>
    <row r="298" spans="1:13">
      <c r="A298" s="13" t="s">
        <v>2239</v>
      </c>
      <c r="B298" s="14" t="s">
        <v>606</v>
      </c>
      <c r="C298" s="14" t="s">
        <v>162</v>
      </c>
      <c r="D298">
        <v>2512</v>
      </c>
      <c r="H298" s="13" t="s">
        <v>158</v>
      </c>
      <c r="I298" s="13" t="s">
        <v>202</v>
      </c>
      <c r="J298" s="13" t="s">
        <v>2754</v>
      </c>
      <c r="K298" t="str">
        <f t="shared" si="4"/>
        <v>REGION 4A CALABARZONLAGUNACABUYAO</v>
      </c>
      <c r="L298" s="38">
        <v>4025</v>
      </c>
      <c r="M298" s="14" t="s">
        <v>1189</v>
      </c>
    </row>
    <row r="299" spans="1:13">
      <c r="A299" s="13" t="s">
        <v>2240</v>
      </c>
      <c r="B299" s="14" t="s">
        <v>607</v>
      </c>
      <c r="C299" s="14" t="s">
        <v>162</v>
      </c>
      <c r="D299">
        <v>2517</v>
      </c>
      <c r="H299" s="13" t="s">
        <v>153</v>
      </c>
      <c r="I299" s="13" t="s">
        <v>239</v>
      </c>
      <c r="J299" s="13" t="s">
        <v>3057</v>
      </c>
      <c r="K299" t="str">
        <f t="shared" si="4"/>
        <v>WESTERN VISAYASNEGROS OCCIDENTALCADIZ CITY</v>
      </c>
      <c r="L299" s="38">
        <v>6121</v>
      </c>
      <c r="M299" s="14" t="s">
        <v>1567</v>
      </c>
    </row>
    <row r="300" spans="1:13">
      <c r="A300" s="13" t="s">
        <v>2241</v>
      </c>
      <c r="B300" s="14" t="s">
        <v>608</v>
      </c>
      <c r="C300" s="14" t="s">
        <v>162</v>
      </c>
      <c r="D300">
        <v>2519</v>
      </c>
      <c r="H300" s="13" t="s">
        <v>157</v>
      </c>
      <c r="I300" s="13" t="s">
        <v>278</v>
      </c>
      <c r="J300" s="13" t="s">
        <v>2344</v>
      </c>
      <c r="K300" t="str">
        <f t="shared" si="4"/>
        <v>NORTHERN MINDANAOMISAMIS ORIENTALCAGAYAN DE ORO</v>
      </c>
      <c r="L300" s="38">
        <v>9000</v>
      </c>
      <c r="M300" s="14" t="s">
        <v>720</v>
      </c>
    </row>
    <row r="301" spans="1:13">
      <c r="A301" s="13" t="s">
        <v>2242</v>
      </c>
      <c r="B301" s="14" t="s">
        <v>609</v>
      </c>
      <c r="C301" s="14" t="s">
        <v>162</v>
      </c>
      <c r="D301">
        <v>2501</v>
      </c>
      <c r="H301" s="13" t="s">
        <v>159</v>
      </c>
      <c r="I301" s="13" t="s">
        <v>213</v>
      </c>
      <c r="J301" s="13" t="s">
        <v>2806</v>
      </c>
      <c r="K301" t="str">
        <f t="shared" si="4"/>
        <v>REGION 4B MIMAROPAPALAWANCAGAYANCILLO</v>
      </c>
      <c r="L301" s="38">
        <v>5321</v>
      </c>
      <c r="M301" s="14" t="s">
        <v>1253</v>
      </c>
    </row>
    <row r="302" spans="1:13">
      <c r="A302" s="30" t="s">
        <v>2189</v>
      </c>
      <c r="B302" s="31" t="s">
        <v>610</v>
      </c>
      <c r="C302" s="31" t="s">
        <v>162</v>
      </c>
      <c r="D302" s="32">
        <v>2510</v>
      </c>
      <c r="H302" s="13" t="s">
        <v>147</v>
      </c>
      <c r="I302" s="13" t="s">
        <v>306</v>
      </c>
      <c r="J302" s="13" t="s">
        <v>2472</v>
      </c>
      <c r="K302" t="str">
        <f t="shared" si="4"/>
        <v>CARAGADINAGAT ISLANDSCAGDIANAO</v>
      </c>
      <c r="L302" s="38">
        <v>8411</v>
      </c>
      <c r="M302" s="14" t="s">
        <v>857</v>
      </c>
    </row>
    <row r="303" spans="1:13">
      <c r="A303" s="13" t="s">
        <v>2243</v>
      </c>
      <c r="B303" s="14" t="s">
        <v>611</v>
      </c>
      <c r="C303" s="14" t="s">
        <v>162</v>
      </c>
      <c r="D303">
        <v>2502</v>
      </c>
      <c r="H303" s="13" t="s">
        <v>147</v>
      </c>
      <c r="I303" s="13" t="s">
        <v>308</v>
      </c>
      <c r="J303" s="13" t="s">
        <v>2498</v>
      </c>
      <c r="K303" t="str">
        <f t="shared" si="4"/>
        <v>CARAGASURIGAO DEL SURCAGWAIT</v>
      </c>
      <c r="L303" s="38">
        <v>8304</v>
      </c>
      <c r="M303" s="14" t="s">
        <v>888</v>
      </c>
    </row>
    <row r="304" spans="1:13">
      <c r="A304" s="13" t="s">
        <v>1997</v>
      </c>
      <c r="B304" s="14" t="s">
        <v>612</v>
      </c>
      <c r="C304" s="14" t="s">
        <v>162</v>
      </c>
      <c r="D304">
        <v>2518</v>
      </c>
      <c r="H304" s="13" t="s">
        <v>155</v>
      </c>
      <c r="I304" s="13" t="s">
        <v>256</v>
      </c>
      <c r="J304" s="13" t="s">
        <v>3185</v>
      </c>
      <c r="K304" t="str">
        <f t="shared" si="4"/>
        <v>EASTERN VISAYASBILIRANCAIBIRAN</v>
      </c>
      <c r="L304" s="38">
        <v>6548</v>
      </c>
      <c r="M304" s="14" t="s">
        <v>1732</v>
      </c>
    </row>
    <row r="305" spans="1:13">
      <c r="A305" s="13" t="s">
        <v>2244</v>
      </c>
      <c r="B305" s="14" t="s">
        <v>613</v>
      </c>
      <c r="C305" s="14" t="s">
        <v>162</v>
      </c>
      <c r="D305">
        <v>2511</v>
      </c>
      <c r="H305" s="13" t="s">
        <v>158</v>
      </c>
      <c r="I305" s="13" t="s">
        <v>204</v>
      </c>
      <c r="J305" s="13" t="s">
        <v>3300</v>
      </c>
      <c r="K305" t="str">
        <f t="shared" si="4"/>
        <v>REGION 4A CALABARZONRIZALCAINTA</v>
      </c>
      <c r="L305" s="38">
        <v>1900</v>
      </c>
      <c r="M305" s="14" t="s">
        <v>1872</v>
      </c>
    </row>
    <row r="306" spans="1:13">
      <c r="A306" s="13" t="s">
        <v>2245</v>
      </c>
      <c r="B306" s="14" t="s">
        <v>614</v>
      </c>
      <c r="C306" s="14" t="s">
        <v>162</v>
      </c>
      <c r="D306">
        <v>2508</v>
      </c>
      <c r="H306" s="13" t="s">
        <v>159</v>
      </c>
      <c r="I306" s="13" t="s">
        <v>214</v>
      </c>
      <c r="J306" s="13" t="s">
        <v>2847</v>
      </c>
      <c r="K306" t="str">
        <f t="shared" si="4"/>
        <v>REGION 4B MIMAROPAROMBLONCAJIDIOCAN</v>
      </c>
      <c r="L306" s="38">
        <v>5512</v>
      </c>
      <c r="M306" s="14" t="s">
        <v>1312</v>
      </c>
    </row>
    <row r="307" spans="1:13">
      <c r="A307" s="13" t="s">
        <v>2246</v>
      </c>
      <c r="B307" s="14" t="s">
        <v>615</v>
      </c>
      <c r="C307" s="14" t="s">
        <v>162</v>
      </c>
      <c r="D307">
        <v>2506</v>
      </c>
      <c r="H307" s="13" t="s">
        <v>152</v>
      </c>
      <c r="I307" s="13" t="s">
        <v>223</v>
      </c>
      <c r="J307" s="13" t="s">
        <v>2890</v>
      </c>
      <c r="K307" t="str">
        <f t="shared" si="4"/>
        <v>BICOL REGIONCAMARINES SURCALABANGA</v>
      </c>
      <c r="L307" s="38">
        <v>4405</v>
      </c>
      <c r="M307" s="14" t="s">
        <v>1366</v>
      </c>
    </row>
    <row r="308" spans="1:13">
      <c r="A308" s="13" t="s">
        <v>2235</v>
      </c>
      <c r="B308" s="14" t="s">
        <v>602</v>
      </c>
      <c r="C308" s="14" t="s">
        <v>162</v>
      </c>
      <c r="D308">
        <v>2500</v>
      </c>
      <c r="H308" s="13" t="s">
        <v>158</v>
      </c>
      <c r="I308" s="13" t="s">
        <v>200</v>
      </c>
      <c r="J308" s="13" t="s">
        <v>2700</v>
      </c>
      <c r="K308" t="str">
        <f t="shared" si="4"/>
        <v>REGION 4A CALABARZONBATANGASCALACA</v>
      </c>
      <c r="L308" s="38">
        <v>4212</v>
      </c>
      <c r="M308" s="14" t="s">
        <v>1126</v>
      </c>
    </row>
    <row r="309" spans="1:13">
      <c r="A309" s="13" t="s">
        <v>2247</v>
      </c>
      <c r="B309" s="14" t="s">
        <v>616</v>
      </c>
      <c r="C309" s="14" t="s">
        <v>162</v>
      </c>
      <c r="D309">
        <v>2513</v>
      </c>
      <c r="H309" s="13" t="s">
        <v>157</v>
      </c>
      <c r="I309" s="13" t="s">
        <v>279</v>
      </c>
      <c r="J309" s="13" t="s">
        <v>2375</v>
      </c>
      <c r="K309" t="str">
        <f t="shared" si="4"/>
        <v>NORTHERN MINDANAOMISAMIS OCCIDENTALCALAMBA</v>
      </c>
      <c r="L309" s="38">
        <v>7210</v>
      </c>
      <c r="M309" s="14" t="s">
        <v>753</v>
      </c>
    </row>
    <row r="310" spans="1:13">
      <c r="A310" s="13" t="s">
        <v>1990</v>
      </c>
      <c r="B310" s="14" t="s">
        <v>617</v>
      </c>
      <c r="C310" s="14" t="s">
        <v>162</v>
      </c>
      <c r="D310">
        <v>2514</v>
      </c>
      <c r="H310" s="13" t="s">
        <v>158</v>
      </c>
      <c r="I310" s="13" t="s">
        <v>202</v>
      </c>
      <c r="J310" s="13" t="s">
        <v>2748</v>
      </c>
      <c r="K310" t="str">
        <f t="shared" si="4"/>
        <v>REGION 4A CALABARZONLAGUNACALAMBA CITY</v>
      </c>
      <c r="L310" s="38">
        <v>4027</v>
      </c>
      <c r="M310" s="14" t="s">
        <v>1183</v>
      </c>
    </row>
    <row r="311" spans="1:13">
      <c r="A311" s="13" t="s">
        <v>2248</v>
      </c>
      <c r="B311" s="14" t="s">
        <v>618</v>
      </c>
      <c r="C311" s="14" t="s">
        <v>162</v>
      </c>
      <c r="D311">
        <v>2505</v>
      </c>
      <c r="H311" s="13" t="s">
        <v>150</v>
      </c>
      <c r="I311" s="13" t="s">
        <v>330</v>
      </c>
      <c r="J311" s="13" t="s">
        <v>1993</v>
      </c>
      <c r="K311" t="str">
        <f t="shared" si="4"/>
        <v>CORDILLERA ADMINISTRATIVE REGIONAPAYAOCALANASAN</v>
      </c>
      <c r="L311" s="38">
        <v>3814</v>
      </c>
      <c r="M311" s="14" t="s">
        <v>353</v>
      </c>
    </row>
    <row r="312" spans="1:13">
      <c r="A312" s="13" t="s">
        <v>2249</v>
      </c>
      <c r="B312" s="14" t="s">
        <v>619</v>
      </c>
      <c r="C312" s="14" t="s">
        <v>162</v>
      </c>
      <c r="D312">
        <v>2516</v>
      </c>
      <c r="H312" s="13" t="s">
        <v>149</v>
      </c>
      <c r="I312" s="13" t="s">
        <v>319</v>
      </c>
      <c r="J312" s="13" t="s">
        <v>2089</v>
      </c>
      <c r="K312" t="str">
        <f t="shared" si="4"/>
        <v>AUTONOMOUS REGION IN MUSLIM MINDANAOLANAO DEL SURCALANOGAS</v>
      </c>
      <c r="L312" s="38">
        <v>9319</v>
      </c>
      <c r="M312" s="14" t="s">
        <v>451</v>
      </c>
    </row>
    <row r="313" spans="1:13">
      <c r="A313" s="13" t="s">
        <v>2250</v>
      </c>
      <c r="B313" s="14" t="s">
        <v>620</v>
      </c>
      <c r="C313" s="14" t="s">
        <v>162</v>
      </c>
      <c r="D313">
        <v>2520</v>
      </c>
      <c r="H313" s="13" t="s">
        <v>159</v>
      </c>
      <c r="I313" s="13" t="s">
        <v>212</v>
      </c>
      <c r="J313" s="13" t="s">
        <v>2786</v>
      </c>
      <c r="K313" t="str">
        <f t="shared" si="4"/>
        <v>REGION 4B MIMAROPAORIENTAL MINDOROCALAPAN CITY</v>
      </c>
      <c r="L313" s="38">
        <v>5200</v>
      </c>
      <c r="M313" s="14" t="s">
        <v>1230</v>
      </c>
    </row>
    <row r="314" spans="1:13">
      <c r="A314" s="13" t="s">
        <v>2251</v>
      </c>
      <c r="B314" s="14" t="s">
        <v>621</v>
      </c>
      <c r="C314" s="14" t="s">
        <v>162</v>
      </c>
      <c r="D314">
        <v>2509</v>
      </c>
      <c r="H314" s="13" t="s">
        <v>154</v>
      </c>
      <c r="I314" s="13" t="s">
        <v>245</v>
      </c>
      <c r="J314" s="13" t="s">
        <v>3070</v>
      </c>
      <c r="K314" t="str">
        <f t="shared" si="4"/>
        <v>CENTRAL VISAYASBOHOLCALAPE</v>
      </c>
      <c r="L314" s="38">
        <v>6328</v>
      </c>
      <c r="M314" s="14" t="s">
        <v>1585</v>
      </c>
    </row>
    <row r="315" spans="1:13">
      <c r="A315" s="13" t="s">
        <v>2290</v>
      </c>
      <c r="B315" s="14" t="s">
        <v>665</v>
      </c>
      <c r="C315" s="14" t="s">
        <v>163</v>
      </c>
      <c r="D315">
        <v>2408</v>
      </c>
      <c r="H315" s="13" t="s">
        <v>143</v>
      </c>
      <c r="I315" s="13" t="s">
        <v>167</v>
      </c>
      <c r="J315" s="13" t="s">
        <v>2267</v>
      </c>
      <c r="K315" t="str">
        <f t="shared" si="4"/>
        <v>ILOCOS REGIONPANGASINANCALASIAO</v>
      </c>
      <c r="L315" s="38">
        <v>2418</v>
      </c>
      <c r="M315" s="14" t="s">
        <v>641</v>
      </c>
    </row>
    <row r="316" spans="1:13">
      <c r="A316" s="13" t="s">
        <v>2291</v>
      </c>
      <c r="B316" s="14" t="s">
        <v>666</v>
      </c>
      <c r="C316" s="14" t="s">
        <v>163</v>
      </c>
      <c r="D316">
        <v>2415</v>
      </c>
      <c r="H316" s="13" t="s">
        <v>158</v>
      </c>
      <c r="I316" s="13" t="s">
        <v>200</v>
      </c>
      <c r="J316" s="13" t="s">
        <v>2707</v>
      </c>
      <c r="K316" t="str">
        <f t="shared" si="4"/>
        <v>REGION 4A CALABARZONBATANGASCALATAGAN</v>
      </c>
      <c r="L316" s="38">
        <v>4215</v>
      </c>
      <c r="M316" s="14" t="s">
        <v>1133</v>
      </c>
    </row>
    <row r="317" spans="1:13">
      <c r="A317" s="13" t="s">
        <v>2286</v>
      </c>
      <c r="B317" s="14" t="s">
        <v>661</v>
      </c>
      <c r="C317" s="14" t="s">
        <v>163</v>
      </c>
      <c r="D317">
        <v>2404</v>
      </c>
      <c r="H317" s="13" t="s">
        <v>153</v>
      </c>
      <c r="I317" s="13" t="s">
        <v>239</v>
      </c>
      <c r="J317" s="13" t="s">
        <v>2848</v>
      </c>
      <c r="K317" t="str">
        <f t="shared" si="4"/>
        <v>WESTERN VISAYASNEGROS OCCIDENTALCALATRAVA</v>
      </c>
      <c r="L317" s="38">
        <v>6126</v>
      </c>
      <c r="M317" s="14" t="s">
        <v>1547</v>
      </c>
    </row>
    <row r="318" spans="1:13">
      <c r="A318" s="13" t="s">
        <v>2292</v>
      </c>
      <c r="B318" s="14" t="s">
        <v>667</v>
      </c>
      <c r="C318" s="14" t="s">
        <v>163</v>
      </c>
      <c r="D318">
        <v>2425</v>
      </c>
      <c r="H318" s="13" t="s">
        <v>159</v>
      </c>
      <c r="I318" s="13" t="s">
        <v>214</v>
      </c>
      <c r="J318" s="13" t="s">
        <v>2848</v>
      </c>
      <c r="K318" t="str">
        <f t="shared" si="4"/>
        <v>REGION 4B MIMAROPAROMBLONCALATRAVA</v>
      </c>
      <c r="L318" s="38">
        <v>5503</v>
      </c>
      <c r="M318" s="14" t="s">
        <v>1313</v>
      </c>
    </row>
    <row r="319" spans="1:13">
      <c r="A319" s="13" t="s">
        <v>2293</v>
      </c>
      <c r="B319" s="14" t="s">
        <v>668</v>
      </c>
      <c r="C319" s="14" t="s">
        <v>163</v>
      </c>
      <c r="D319">
        <v>2405</v>
      </c>
      <c r="H319" s="13" t="s">
        <v>158</v>
      </c>
      <c r="I319" s="13" t="s">
        <v>203</v>
      </c>
      <c r="J319" s="13" t="s">
        <v>2827</v>
      </c>
      <c r="K319" t="str">
        <f t="shared" si="4"/>
        <v>REGION 4A CALABARZONQUEZONCALAUAG</v>
      </c>
      <c r="L319" s="38">
        <v>4318</v>
      </c>
      <c r="M319" s="14" t="s">
        <v>1286</v>
      </c>
    </row>
    <row r="320" spans="1:13">
      <c r="A320" s="30" t="s">
        <v>2294</v>
      </c>
      <c r="B320" s="31" t="s">
        <v>669</v>
      </c>
      <c r="C320" s="31" t="s">
        <v>163</v>
      </c>
      <c r="D320" s="32">
        <v>2439</v>
      </c>
      <c r="H320" s="13" t="s">
        <v>158</v>
      </c>
      <c r="I320" s="13" t="s">
        <v>202</v>
      </c>
      <c r="J320" s="13" t="s">
        <v>2755</v>
      </c>
      <c r="K320" t="str">
        <f t="shared" si="4"/>
        <v>REGION 4A CALABARZONLAGUNACALAUAN</v>
      </c>
      <c r="L320" s="38">
        <v>4012</v>
      </c>
      <c r="M320" s="14" t="s">
        <v>1190</v>
      </c>
    </row>
    <row r="321" spans="1:13">
      <c r="A321" s="13" t="s">
        <v>2277</v>
      </c>
      <c r="B321" s="14" t="s">
        <v>651</v>
      </c>
      <c r="C321" s="14" t="s">
        <v>163</v>
      </c>
      <c r="D321">
        <v>2442</v>
      </c>
      <c r="H321" s="13" t="s">
        <v>144</v>
      </c>
      <c r="I321" s="13" t="s">
        <v>175</v>
      </c>
      <c r="J321" s="13" t="s">
        <v>2525</v>
      </c>
      <c r="K321" t="str">
        <f t="shared" si="4"/>
        <v>CAGAYAN VALLEYCAGAYANCALAYAN</v>
      </c>
      <c r="L321" s="38">
        <v>3520</v>
      </c>
      <c r="M321" s="14" t="s">
        <v>918</v>
      </c>
    </row>
    <row r="322" spans="1:13">
      <c r="A322" s="13" t="s">
        <v>2278</v>
      </c>
      <c r="B322" s="14" t="s">
        <v>652</v>
      </c>
      <c r="C322" s="14" t="s">
        <v>163</v>
      </c>
      <c r="D322">
        <v>2407</v>
      </c>
      <c r="H322" s="13" t="s">
        <v>155</v>
      </c>
      <c r="I322" s="13" t="s">
        <v>260</v>
      </c>
      <c r="J322" s="13" t="s">
        <v>3269</v>
      </c>
      <c r="K322" t="str">
        <f t="shared" si="4"/>
        <v>EASTERN VISAYASSAMARCALBAYOG CITY</v>
      </c>
      <c r="L322" s="38">
        <v>6710</v>
      </c>
      <c r="M322" s="14" t="s">
        <v>1831</v>
      </c>
    </row>
    <row r="323" spans="1:13">
      <c r="A323" s="13" t="s">
        <v>2279</v>
      </c>
      <c r="B323" s="14" t="s">
        <v>653</v>
      </c>
      <c r="C323" s="14" t="s">
        <v>163</v>
      </c>
      <c r="D323">
        <v>2422</v>
      </c>
      <c r="H323" s="13" t="s">
        <v>155</v>
      </c>
      <c r="I323" s="13" t="s">
        <v>260</v>
      </c>
      <c r="J323" s="13" t="s">
        <v>3272</v>
      </c>
      <c r="K323" t="str">
        <f t="shared" ref="K323:K386" si="5">UPPER(TRIM(H323)&amp;TRIM(I323)&amp;TRIM(J323))</f>
        <v>EASTERN VISAYASSAMARCALBIGA</v>
      </c>
      <c r="L323" s="38">
        <v>6715</v>
      </c>
      <c r="M323" s="14" t="s">
        <v>1834</v>
      </c>
    </row>
    <row r="324" spans="1:13">
      <c r="A324" s="13" t="s">
        <v>2280</v>
      </c>
      <c r="B324" s="14" t="s">
        <v>654</v>
      </c>
      <c r="C324" s="14" t="s">
        <v>163</v>
      </c>
      <c r="D324">
        <v>2424</v>
      </c>
      <c r="H324" s="13" t="s">
        <v>153</v>
      </c>
      <c r="I324" s="13" t="s">
        <v>238</v>
      </c>
      <c r="J324" s="13" t="s">
        <v>3009</v>
      </c>
      <c r="K324" t="str">
        <f t="shared" si="5"/>
        <v>WESTERN VISAYASILOILOCALINOG</v>
      </c>
      <c r="L324" s="38">
        <v>5040</v>
      </c>
      <c r="M324" s="14" t="s">
        <v>1511</v>
      </c>
    </row>
    <row r="325" spans="1:13">
      <c r="A325" s="13" t="s">
        <v>2281</v>
      </c>
      <c r="B325" s="14" t="s">
        <v>655</v>
      </c>
      <c r="C325" s="14" t="s">
        <v>163</v>
      </c>
      <c r="D325">
        <v>2423</v>
      </c>
      <c r="H325" s="13" t="s">
        <v>159</v>
      </c>
      <c r="I325" s="13" t="s">
        <v>211</v>
      </c>
      <c r="J325" s="13" t="s">
        <v>2780</v>
      </c>
      <c r="K325" t="str">
        <f t="shared" si="5"/>
        <v>REGION 4B MIMAROPAOCCIDENTAL MINDOROCALINTAAN</v>
      </c>
      <c r="L325" s="38">
        <v>5102</v>
      </c>
      <c r="M325" s="14" t="s">
        <v>1220</v>
      </c>
    </row>
    <row r="326" spans="1:13">
      <c r="A326" s="13" t="s">
        <v>2282</v>
      </c>
      <c r="B326" s="14" t="s">
        <v>656</v>
      </c>
      <c r="C326" s="14" t="s">
        <v>163</v>
      </c>
      <c r="D326">
        <v>2436</v>
      </c>
      <c r="H326" s="13" t="s">
        <v>148</v>
      </c>
      <c r="I326" s="13" t="s">
        <v>312</v>
      </c>
      <c r="J326" s="13" t="s">
        <v>1977</v>
      </c>
      <c r="K326" t="str">
        <f t="shared" si="5"/>
        <v>NATIONAL CAPITAL REGIONMETRO MANILACALOOCAN</v>
      </c>
      <c r="L326" s="38">
        <v>1013</v>
      </c>
      <c r="M326" s="14" t="s">
        <v>337</v>
      </c>
    </row>
    <row r="327" spans="1:13">
      <c r="A327" s="13" t="s">
        <v>2283</v>
      </c>
      <c r="B327" s="14" t="s">
        <v>657</v>
      </c>
      <c r="C327" s="14" t="s">
        <v>163</v>
      </c>
      <c r="D327">
        <v>2417</v>
      </c>
      <c r="H327" s="13" t="s">
        <v>155</v>
      </c>
      <c r="I327" s="13" t="s">
        <v>258</v>
      </c>
      <c r="J327" s="13" t="s">
        <v>3219</v>
      </c>
      <c r="K327" t="str">
        <f t="shared" si="5"/>
        <v>EASTERN VISAYASLEYTECALUBIAN</v>
      </c>
      <c r="L327" s="38">
        <v>6534</v>
      </c>
      <c r="M327" s="14" t="s">
        <v>1770</v>
      </c>
    </row>
    <row r="328" spans="1:13">
      <c r="A328" s="13" t="s">
        <v>2284</v>
      </c>
      <c r="B328" s="14" t="s">
        <v>658</v>
      </c>
      <c r="C328" s="14" t="s">
        <v>163</v>
      </c>
      <c r="D328">
        <v>2406</v>
      </c>
      <c r="H328" s="13" t="s">
        <v>151</v>
      </c>
      <c r="I328" s="13" t="s">
        <v>189</v>
      </c>
      <c r="J328" s="13" t="s">
        <v>2617</v>
      </c>
      <c r="K328" t="str">
        <f t="shared" si="5"/>
        <v>CENTRAL LUZONBULACANCALUMPIT</v>
      </c>
      <c r="L328" s="38">
        <v>3003</v>
      </c>
      <c r="M328" s="14" t="s">
        <v>1025</v>
      </c>
    </row>
    <row r="329" spans="1:13">
      <c r="A329" s="13" t="s">
        <v>2285</v>
      </c>
      <c r="B329" s="14" t="s">
        <v>659</v>
      </c>
      <c r="C329" s="14" t="s">
        <v>163</v>
      </c>
      <c r="D329">
        <v>2416</v>
      </c>
      <c r="H329" s="13" t="s">
        <v>153</v>
      </c>
      <c r="I329" s="13" t="s">
        <v>235</v>
      </c>
      <c r="J329" s="13" t="s">
        <v>2968</v>
      </c>
      <c r="K329" t="str">
        <f t="shared" si="5"/>
        <v>WESTERN VISAYASANTIQUECALUYA</v>
      </c>
      <c r="L329" s="38">
        <v>5711</v>
      </c>
      <c r="M329" s="14" t="s">
        <v>1462</v>
      </c>
    </row>
    <row r="330" spans="1:13">
      <c r="A330" s="13" t="s">
        <v>2189</v>
      </c>
      <c r="B330" s="14" t="s">
        <v>660</v>
      </c>
      <c r="C330" s="14" t="s">
        <v>163</v>
      </c>
      <c r="D330">
        <v>2410</v>
      </c>
      <c r="H330" s="13" t="s">
        <v>144</v>
      </c>
      <c r="I330" s="13" t="s">
        <v>175</v>
      </c>
      <c r="J330" s="13" t="s">
        <v>2526</v>
      </c>
      <c r="K330" t="str">
        <f t="shared" si="5"/>
        <v>CAGAYAN VALLEYCAGAYANCAMALANIUGAN</v>
      </c>
      <c r="L330" s="38">
        <v>3510</v>
      </c>
      <c r="M330" s="14" t="s">
        <v>919</v>
      </c>
    </row>
    <row r="331" spans="1:13">
      <c r="A331" s="13" t="s">
        <v>2267</v>
      </c>
      <c r="B331" s="14" t="s">
        <v>641</v>
      </c>
      <c r="C331" s="14" t="s">
        <v>163</v>
      </c>
      <c r="D331">
        <v>2418</v>
      </c>
      <c r="H331" s="13" t="s">
        <v>152</v>
      </c>
      <c r="I331" s="13" t="s">
        <v>221</v>
      </c>
      <c r="J331" s="13" t="s">
        <v>2858</v>
      </c>
      <c r="K331" t="str">
        <f t="shared" si="5"/>
        <v>BICOL REGIONALBAYCAMALIG</v>
      </c>
      <c r="L331" s="38">
        <v>4502</v>
      </c>
      <c r="M331" s="14" t="s">
        <v>1331</v>
      </c>
    </row>
    <row r="332" spans="1:13">
      <c r="A332" s="13" t="s">
        <v>2287</v>
      </c>
      <c r="B332" s="14" t="s">
        <v>662</v>
      </c>
      <c r="C332" s="14" t="s">
        <v>163</v>
      </c>
      <c r="D332">
        <v>2400</v>
      </c>
      <c r="H332" s="13" t="s">
        <v>152</v>
      </c>
      <c r="I332" s="13" t="s">
        <v>223</v>
      </c>
      <c r="J332" s="13" t="s">
        <v>2891</v>
      </c>
      <c r="K332" t="str">
        <f t="shared" si="5"/>
        <v>BICOL REGIONCAMARINES SURCAMALIGAN</v>
      </c>
      <c r="L332" s="38">
        <v>4401</v>
      </c>
      <c r="M332" s="14" t="s">
        <v>1367</v>
      </c>
    </row>
    <row r="333" spans="1:13">
      <c r="A333" s="13" t="s">
        <v>2268</v>
      </c>
      <c r="B333" s="14" t="s">
        <v>642</v>
      </c>
      <c r="C333" s="14" t="s">
        <v>163</v>
      </c>
      <c r="D333">
        <v>2411</v>
      </c>
      <c r="H333" s="13" t="s">
        <v>151</v>
      </c>
      <c r="I333" s="13" t="s">
        <v>192</v>
      </c>
      <c r="J333" s="13" t="s">
        <v>2677</v>
      </c>
      <c r="K333" t="str">
        <f t="shared" si="5"/>
        <v>CENTRAL LUZONTARLACCAMILING</v>
      </c>
      <c r="L333" s="38">
        <v>2306</v>
      </c>
      <c r="M333" s="14" t="s">
        <v>1097</v>
      </c>
    </row>
    <row r="334" spans="1:13">
      <c r="A334" s="13" t="s">
        <v>2269</v>
      </c>
      <c r="B334" s="14" t="s">
        <v>643</v>
      </c>
      <c r="C334" s="14" t="s">
        <v>163</v>
      </c>
      <c r="D334">
        <v>2412</v>
      </c>
      <c r="H334" s="13" t="s">
        <v>152</v>
      </c>
      <c r="I334" s="13" t="s">
        <v>223</v>
      </c>
      <c r="J334" s="13" t="s">
        <v>2892</v>
      </c>
      <c r="K334" t="str">
        <f t="shared" si="5"/>
        <v>BICOL REGIONCAMARINES SURCANAMAN</v>
      </c>
      <c r="L334" s="38">
        <v>4402</v>
      </c>
      <c r="M334" s="14" t="s">
        <v>1368</v>
      </c>
    </row>
    <row r="335" spans="1:13">
      <c r="A335" s="13" t="s">
        <v>2270</v>
      </c>
      <c r="B335" s="14" t="s">
        <v>644</v>
      </c>
      <c r="C335" s="14" t="s">
        <v>163</v>
      </c>
      <c r="D335">
        <v>2402</v>
      </c>
      <c r="H335" s="13" t="s">
        <v>155</v>
      </c>
      <c r="I335" s="13" t="s">
        <v>257</v>
      </c>
      <c r="J335" s="13" t="s">
        <v>3194</v>
      </c>
      <c r="K335" t="str">
        <f t="shared" si="5"/>
        <v>EASTERN VISAYASEASTERN SAMARCAN-AVID</v>
      </c>
      <c r="L335" s="38">
        <v>6806</v>
      </c>
      <c r="M335" s="14" t="s">
        <v>1741</v>
      </c>
    </row>
    <row r="336" spans="1:13">
      <c r="A336" s="13" t="s">
        <v>2271</v>
      </c>
      <c r="B336" s="14" t="s">
        <v>645</v>
      </c>
      <c r="C336" s="14" t="s">
        <v>163</v>
      </c>
      <c r="D336">
        <v>2437</v>
      </c>
      <c r="H336" s="13" t="s">
        <v>151</v>
      </c>
      <c r="I336" s="13" t="s">
        <v>191</v>
      </c>
      <c r="J336" s="13" t="s">
        <v>2668</v>
      </c>
      <c r="K336" t="str">
        <f t="shared" si="5"/>
        <v>CENTRAL LUZONPAMPANGACANDABA</v>
      </c>
      <c r="L336" s="38">
        <v>2013</v>
      </c>
      <c r="M336" s="14" t="s">
        <v>1088</v>
      </c>
    </row>
    <row r="337" spans="1:13">
      <c r="A337" s="13" t="s">
        <v>2272</v>
      </c>
      <c r="B337" s="14" t="s">
        <v>646</v>
      </c>
      <c r="C337" s="14" t="s">
        <v>163</v>
      </c>
      <c r="D337">
        <v>2401</v>
      </c>
      <c r="H337" s="15" t="s">
        <v>151</v>
      </c>
      <c r="I337" s="15" t="s">
        <v>193</v>
      </c>
      <c r="J337" s="15" t="s">
        <v>2691</v>
      </c>
      <c r="K337" t="str">
        <f t="shared" si="5"/>
        <v>CENTRAL LUZONZAMBALESCANDELARIA</v>
      </c>
      <c r="L337" s="38">
        <v>2212</v>
      </c>
      <c r="M337" s="79" t="s">
        <v>1115</v>
      </c>
    </row>
    <row r="338" spans="1:13">
      <c r="A338" s="13" t="s">
        <v>2273</v>
      </c>
      <c r="B338" s="14" t="s">
        <v>647</v>
      </c>
      <c r="C338" s="14" t="s">
        <v>163</v>
      </c>
      <c r="D338">
        <v>2409</v>
      </c>
      <c r="H338" s="15" t="s">
        <v>158</v>
      </c>
      <c r="I338" s="15" t="s">
        <v>203</v>
      </c>
      <c r="J338" s="15" t="s">
        <v>2691</v>
      </c>
      <c r="K338" t="str">
        <f t="shared" si="5"/>
        <v>REGION 4A CALABARZONQUEZONCANDELARIA</v>
      </c>
      <c r="L338" s="38">
        <v>4323</v>
      </c>
      <c r="M338" s="79" t="s">
        <v>1287</v>
      </c>
    </row>
    <row r="339" spans="1:13">
      <c r="A339" s="13" t="s">
        <v>2274</v>
      </c>
      <c r="B339" s="14" t="s">
        <v>648</v>
      </c>
      <c r="C339" s="14" t="s">
        <v>163</v>
      </c>
      <c r="D339">
        <v>2421</v>
      </c>
      <c r="H339" s="13" t="s">
        <v>154</v>
      </c>
      <c r="I339" s="13" t="s">
        <v>245</v>
      </c>
      <c r="J339" s="13" t="s">
        <v>3071</v>
      </c>
      <c r="K339" t="str">
        <f t="shared" si="5"/>
        <v>CENTRAL VISAYASBOHOLCANDIJAY</v>
      </c>
      <c r="L339" s="38">
        <v>6312</v>
      </c>
      <c r="M339" s="14" t="s">
        <v>1586</v>
      </c>
    </row>
    <row r="340" spans="1:13">
      <c r="A340" s="13" t="s">
        <v>2275</v>
      </c>
      <c r="B340" s="14" t="s">
        <v>649</v>
      </c>
      <c r="C340" s="14" t="s">
        <v>163</v>
      </c>
      <c r="D340">
        <v>2430</v>
      </c>
      <c r="H340" s="13" t="s">
        <v>143</v>
      </c>
      <c r="I340" s="13" t="s">
        <v>165</v>
      </c>
      <c r="J340" s="13" t="s">
        <v>2204</v>
      </c>
      <c r="K340" t="str">
        <f t="shared" si="5"/>
        <v>ILOCOS REGIONILOCOS SURCANDON CITY</v>
      </c>
      <c r="L340" s="38">
        <v>2710</v>
      </c>
      <c r="M340" s="14" t="s">
        <v>568</v>
      </c>
    </row>
    <row r="341" spans="1:13">
      <c r="A341" s="13" t="s">
        <v>2276</v>
      </c>
      <c r="B341" s="14" t="s">
        <v>650</v>
      </c>
      <c r="C341" s="14" t="s">
        <v>163</v>
      </c>
      <c r="D341">
        <v>2432</v>
      </c>
      <c r="H341" s="13" t="s">
        <v>153</v>
      </c>
      <c r="I341" s="13" t="s">
        <v>239</v>
      </c>
      <c r="J341" s="13" t="s">
        <v>3040</v>
      </c>
      <c r="K341" t="str">
        <f t="shared" si="5"/>
        <v>WESTERN VISAYASNEGROS OCCIDENTALCANDONI</v>
      </c>
      <c r="L341" s="38">
        <v>6110</v>
      </c>
      <c r="M341" s="14" t="s">
        <v>1548</v>
      </c>
    </row>
    <row r="342" spans="1:13">
      <c r="A342" s="13" t="s">
        <v>2259</v>
      </c>
      <c r="B342" s="14" t="s">
        <v>631</v>
      </c>
      <c r="C342" s="14" t="s">
        <v>163</v>
      </c>
      <c r="D342">
        <v>2413</v>
      </c>
      <c r="H342" s="13" t="s">
        <v>154</v>
      </c>
      <c r="I342" s="13" t="s">
        <v>247</v>
      </c>
      <c r="J342" s="13" t="s">
        <v>3142</v>
      </c>
      <c r="K342" t="str">
        <f t="shared" si="5"/>
        <v>CENTRAL VISAYASNEGROS ORIENTALCANLAON</v>
      </c>
      <c r="L342" s="38">
        <v>6223</v>
      </c>
      <c r="M342" s="14" t="s">
        <v>1677</v>
      </c>
    </row>
    <row r="343" spans="1:13">
      <c r="A343" s="13" t="s">
        <v>2260</v>
      </c>
      <c r="B343" s="14" t="s">
        <v>632</v>
      </c>
      <c r="C343" s="14" t="s">
        <v>163</v>
      </c>
      <c r="D343">
        <v>2429</v>
      </c>
      <c r="H343" s="13" t="s">
        <v>147</v>
      </c>
      <c r="I343" s="13" t="s">
        <v>308</v>
      </c>
      <c r="J343" s="13" t="s">
        <v>2499</v>
      </c>
      <c r="K343" t="str">
        <f t="shared" si="5"/>
        <v>CARAGASURIGAO DEL SURCANTILAN</v>
      </c>
      <c r="L343" s="38">
        <v>8317</v>
      </c>
      <c r="M343" s="14" t="s">
        <v>889</v>
      </c>
    </row>
    <row r="344" spans="1:13">
      <c r="A344" s="13" t="s">
        <v>2261</v>
      </c>
      <c r="B344" s="14" t="s">
        <v>633</v>
      </c>
      <c r="C344" s="14" t="s">
        <v>163</v>
      </c>
      <c r="D344">
        <v>2446</v>
      </c>
      <c r="H344" s="13" t="s">
        <v>143</v>
      </c>
      <c r="I344" s="13" t="s">
        <v>165</v>
      </c>
      <c r="J344" s="13" t="s">
        <v>2210</v>
      </c>
      <c r="K344" t="str">
        <f t="shared" si="5"/>
        <v>ILOCOS REGIONILOCOS SURCAOAYAN</v>
      </c>
      <c r="L344" s="38">
        <v>2702</v>
      </c>
      <c r="M344" s="14" t="s">
        <v>575</v>
      </c>
    </row>
    <row r="345" spans="1:13">
      <c r="A345" s="13" t="s">
        <v>2262</v>
      </c>
      <c r="B345" s="14" t="s">
        <v>634</v>
      </c>
      <c r="C345" s="14" t="s">
        <v>163</v>
      </c>
      <c r="D345">
        <v>2435</v>
      </c>
      <c r="H345" s="13" t="s">
        <v>152</v>
      </c>
      <c r="I345" s="13" t="s">
        <v>222</v>
      </c>
      <c r="J345" s="13" t="s">
        <v>2872</v>
      </c>
      <c r="K345" t="str">
        <f t="shared" si="5"/>
        <v>BICOL REGIONCAMARINES NORTECAPALONGA</v>
      </c>
      <c r="L345" s="38">
        <v>4607</v>
      </c>
      <c r="M345" s="14" t="s">
        <v>1346</v>
      </c>
    </row>
    <row r="346" spans="1:13">
      <c r="A346" s="13" t="s">
        <v>2263</v>
      </c>
      <c r="B346" s="14" t="s">
        <v>635</v>
      </c>
      <c r="C346" s="14" t="s">
        <v>163</v>
      </c>
      <c r="D346">
        <v>2441</v>
      </c>
      <c r="H346" s="13" t="s">
        <v>151</v>
      </c>
      <c r="I346" s="13" t="s">
        <v>192</v>
      </c>
      <c r="J346" s="13" t="s">
        <v>2678</v>
      </c>
      <c r="K346" t="str">
        <f t="shared" si="5"/>
        <v>CENTRAL LUZONTARLACCAPAS</v>
      </c>
      <c r="L346" s="38">
        <v>2315</v>
      </c>
      <c r="M346" s="14" t="s">
        <v>1098</v>
      </c>
    </row>
    <row r="347" spans="1:13">
      <c r="A347" s="13" t="s">
        <v>2288</v>
      </c>
      <c r="B347" s="14" t="s">
        <v>663</v>
      </c>
      <c r="C347" s="14" t="s">
        <v>163</v>
      </c>
      <c r="D347">
        <v>2420</v>
      </c>
      <c r="H347" s="13" t="s">
        <v>155</v>
      </c>
      <c r="I347" s="13" t="s">
        <v>258</v>
      </c>
      <c r="J347" s="13" t="s">
        <v>3220</v>
      </c>
      <c r="K347" t="str">
        <f t="shared" si="5"/>
        <v>EASTERN VISAYASLEYTECAPOOCAN</v>
      </c>
      <c r="L347" s="38">
        <v>6530</v>
      </c>
      <c r="M347" s="14" t="s">
        <v>1771</v>
      </c>
    </row>
    <row r="348" spans="1:13">
      <c r="A348" s="13" t="s">
        <v>2264</v>
      </c>
      <c r="B348" s="14" t="s">
        <v>636</v>
      </c>
      <c r="C348" s="14" t="s">
        <v>163</v>
      </c>
      <c r="D348">
        <v>2433</v>
      </c>
      <c r="H348" s="13" t="s">
        <v>155</v>
      </c>
      <c r="I348" s="13" t="s">
        <v>259</v>
      </c>
      <c r="J348" s="13" t="s">
        <v>3251</v>
      </c>
      <c r="K348" t="str">
        <f t="shared" si="5"/>
        <v>EASTERN VISAYASNORTHERN SAMARCAPUL</v>
      </c>
      <c r="L348" s="38">
        <v>6408</v>
      </c>
      <c r="M348" s="14" t="s">
        <v>1806</v>
      </c>
    </row>
    <row r="349" spans="1:13">
      <c r="A349" s="13" t="s">
        <v>2265</v>
      </c>
      <c r="B349" s="14" t="s">
        <v>637</v>
      </c>
      <c r="C349" s="14" t="s">
        <v>163</v>
      </c>
      <c r="D349">
        <v>2431</v>
      </c>
      <c r="H349" s="13" t="s">
        <v>145</v>
      </c>
      <c r="I349" s="13" t="s">
        <v>289</v>
      </c>
      <c r="J349" s="13" t="s">
        <v>147</v>
      </c>
      <c r="K349" t="str">
        <f t="shared" si="5"/>
        <v>DAVAO REGIONDAVAO ORIENTALCARAGA</v>
      </c>
      <c r="L349" s="38">
        <v>8203</v>
      </c>
      <c r="M349" s="14" t="s">
        <v>800</v>
      </c>
    </row>
    <row r="350" spans="1:13">
      <c r="A350" s="13" t="s">
        <v>2266</v>
      </c>
      <c r="B350" s="14" t="s">
        <v>638</v>
      </c>
      <c r="C350" s="14" t="s">
        <v>163</v>
      </c>
      <c r="D350">
        <v>2438</v>
      </c>
      <c r="H350" s="13" t="s">
        <v>152</v>
      </c>
      <c r="I350" s="13" t="s">
        <v>223</v>
      </c>
      <c r="J350" s="13" t="s">
        <v>2893</v>
      </c>
      <c r="K350" t="str">
        <f t="shared" si="5"/>
        <v>BICOL REGIONCAMARINES SURCARAMOAN</v>
      </c>
      <c r="L350" s="38">
        <v>4429</v>
      </c>
      <c r="M350" s="14" t="s">
        <v>1369</v>
      </c>
    </row>
    <row r="351" spans="1:13">
      <c r="A351" s="13" t="s">
        <v>1965</v>
      </c>
      <c r="B351" s="14" t="s">
        <v>639</v>
      </c>
      <c r="C351" s="14" t="s">
        <v>163</v>
      </c>
      <c r="D351">
        <v>2447</v>
      </c>
      <c r="H351" s="13" t="s">
        <v>152</v>
      </c>
      <c r="I351" s="13" t="s">
        <v>224</v>
      </c>
      <c r="J351" s="13" t="s">
        <v>2917</v>
      </c>
      <c r="K351" t="str">
        <f t="shared" si="5"/>
        <v>BICOL REGIONCATANDUANESCARAMORAN</v>
      </c>
      <c r="L351" s="38">
        <v>4808</v>
      </c>
      <c r="M351" s="14" t="s">
        <v>1397</v>
      </c>
    </row>
    <row r="352" spans="1:13">
      <c r="A352" s="13" t="s">
        <v>2021</v>
      </c>
      <c r="B352" s="14" t="s">
        <v>640</v>
      </c>
      <c r="C352" s="14" t="s">
        <v>163</v>
      </c>
      <c r="D352">
        <v>2444</v>
      </c>
      <c r="H352" s="13" t="s">
        <v>143</v>
      </c>
      <c r="I352" s="13" t="s">
        <v>164</v>
      </c>
      <c r="J352" s="13" t="s">
        <v>2190</v>
      </c>
      <c r="K352" t="str">
        <f t="shared" si="5"/>
        <v>ILOCOS REGIONILOCOS NORTECARASI</v>
      </c>
      <c r="L352" s="38">
        <v>2911</v>
      </c>
      <c r="M352" s="14" t="s">
        <v>553</v>
      </c>
    </row>
    <row r="353" spans="1:13">
      <c r="A353" s="13" t="s">
        <v>2252</v>
      </c>
      <c r="B353" s="14" t="s">
        <v>622</v>
      </c>
      <c r="C353" s="14" t="s">
        <v>163</v>
      </c>
      <c r="D353">
        <v>2419</v>
      </c>
      <c r="H353" s="13" t="s">
        <v>154</v>
      </c>
      <c r="I353" s="13" t="s">
        <v>246</v>
      </c>
      <c r="J353" s="13" t="s">
        <v>3101</v>
      </c>
      <c r="K353" t="str">
        <f t="shared" si="5"/>
        <v>CENTRAL VISAYASCEBUCARCAR CITY</v>
      </c>
      <c r="L353" s="38">
        <v>6019</v>
      </c>
      <c r="M353" s="14" t="s">
        <v>1623</v>
      </c>
    </row>
    <row r="354" spans="1:13">
      <c r="A354" s="13" t="s">
        <v>2227</v>
      </c>
      <c r="B354" s="14" t="s">
        <v>623</v>
      </c>
      <c r="C354" s="14" t="s">
        <v>163</v>
      </c>
      <c r="D354">
        <v>2440</v>
      </c>
      <c r="H354" s="13" t="s">
        <v>158</v>
      </c>
      <c r="I354" s="13" t="s">
        <v>204</v>
      </c>
      <c r="J354" s="13" t="s">
        <v>3301</v>
      </c>
      <c r="K354" t="str">
        <f t="shared" si="5"/>
        <v>REGION 4A CALABARZONRIZALCARDONA</v>
      </c>
      <c r="L354" s="38">
        <v>1950</v>
      </c>
      <c r="M354" s="14" t="s">
        <v>1873</v>
      </c>
    </row>
    <row r="355" spans="1:13">
      <c r="A355" s="13" t="s">
        <v>2248</v>
      </c>
      <c r="B355" s="14" t="s">
        <v>624</v>
      </c>
      <c r="C355" s="14" t="s">
        <v>163</v>
      </c>
      <c r="D355">
        <v>2426</v>
      </c>
      <c r="H355" s="13" t="s">
        <v>155</v>
      </c>
      <c r="I355" s="13" t="s">
        <v>258</v>
      </c>
      <c r="J355" s="13" t="s">
        <v>3221</v>
      </c>
      <c r="K355" t="str">
        <f t="shared" si="5"/>
        <v>EASTERN VISAYASLEYTECARIGARA</v>
      </c>
      <c r="L355" s="38">
        <v>6529</v>
      </c>
      <c r="M355" s="14" t="s">
        <v>1772</v>
      </c>
    </row>
    <row r="356" spans="1:13">
      <c r="A356" s="13" t="s">
        <v>2253</v>
      </c>
      <c r="B356" s="14" t="s">
        <v>625</v>
      </c>
      <c r="C356" s="14" t="s">
        <v>163</v>
      </c>
      <c r="D356">
        <v>2434</v>
      </c>
      <c r="H356" s="13" t="s">
        <v>153</v>
      </c>
      <c r="I356" s="13" t="s">
        <v>238</v>
      </c>
      <c r="J356" s="13" t="s">
        <v>3010</v>
      </c>
      <c r="K356" t="str">
        <f t="shared" si="5"/>
        <v>WESTERN VISAYASILOILOCARLES</v>
      </c>
      <c r="L356" s="38">
        <v>5019</v>
      </c>
      <c r="M356" s="14" t="s">
        <v>1512</v>
      </c>
    </row>
    <row r="357" spans="1:13">
      <c r="A357" s="13" t="s">
        <v>2254</v>
      </c>
      <c r="B357" s="14" t="s">
        <v>626</v>
      </c>
      <c r="C357" s="14" t="s">
        <v>163</v>
      </c>
      <c r="D357">
        <v>2403</v>
      </c>
      <c r="H357" s="15" t="s">
        <v>145</v>
      </c>
      <c r="I357" s="15" t="s">
        <v>287</v>
      </c>
      <c r="J357" s="15" t="s">
        <v>2401</v>
      </c>
      <c r="K357" t="str">
        <f t="shared" si="5"/>
        <v>DAVAO REGIONDAVAO DEL NORTECARMEN</v>
      </c>
      <c r="L357" s="38">
        <v>8101</v>
      </c>
      <c r="M357" s="79" t="s">
        <v>780</v>
      </c>
    </row>
    <row r="358" spans="1:13">
      <c r="A358" s="13" t="s">
        <v>2255</v>
      </c>
      <c r="B358" s="14" t="s">
        <v>627</v>
      </c>
      <c r="C358" s="14" t="s">
        <v>163</v>
      </c>
      <c r="D358">
        <v>2445</v>
      </c>
      <c r="H358" s="15" t="s">
        <v>146</v>
      </c>
      <c r="I358" s="15" t="s">
        <v>296</v>
      </c>
      <c r="J358" s="15" t="s">
        <v>2401</v>
      </c>
      <c r="K358" t="str">
        <f t="shared" si="5"/>
        <v>SOCSARGENCOTABATOCARMEN</v>
      </c>
      <c r="L358" s="38">
        <v>9408</v>
      </c>
      <c r="M358" s="79" t="s">
        <v>813</v>
      </c>
    </row>
    <row r="359" spans="1:13">
      <c r="A359" s="13" t="s">
        <v>2256</v>
      </c>
      <c r="B359" s="14" t="s">
        <v>628</v>
      </c>
      <c r="C359" s="14" t="s">
        <v>163</v>
      </c>
      <c r="D359">
        <v>2443</v>
      </c>
      <c r="H359" s="15" t="s">
        <v>147</v>
      </c>
      <c r="I359" s="15" t="s">
        <v>309</v>
      </c>
      <c r="J359" s="15" t="s">
        <v>2401</v>
      </c>
      <c r="K359" t="str">
        <f t="shared" si="5"/>
        <v>CARAGAAGUSAN DEL NORTECARMEN</v>
      </c>
      <c r="L359" s="38">
        <v>8603</v>
      </c>
      <c r="M359" s="79" t="s">
        <v>1709</v>
      </c>
    </row>
    <row r="360" spans="1:13">
      <c r="A360" s="13" t="s">
        <v>2257</v>
      </c>
      <c r="B360" s="14" t="s">
        <v>629</v>
      </c>
      <c r="C360" s="14" t="s">
        <v>163</v>
      </c>
      <c r="D360">
        <v>2414</v>
      </c>
      <c r="H360" s="15" t="s">
        <v>147</v>
      </c>
      <c r="I360" s="15" t="s">
        <v>308</v>
      </c>
      <c r="J360" s="15" t="s">
        <v>2401</v>
      </c>
      <c r="K360" t="str">
        <f t="shared" si="5"/>
        <v>CARAGASURIGAO DEL SURCARMEN</v>
      </c>
      <c r="L360" s="38">
        <v>8315</v>
      </c>
      <c r="M360" s="79" t="s">
        <v>890</v>
      </c>
    </row>
    <row r="361" spans="1:13">
      <c r="A361" s="13" t="s">
        <v>2289</v>
      </c>
      <c r="B361" s="14" t="s">
        <v>664</v>
      </c>
      <c r="C361" s="14" t="s">
        <v>163</v>
      </c>
      <c r="D361">
        <v>2428</v>
      </c>
      <c r="H361" s="15" t="s">
        <v>154</v>
      </c>
      <c r="I361" s="15" t="s">
        <v>246</v>
      </c>
      <c r="J361" s="15" t="s">
        <v>2401</v>
      </c>
      <c r="K361" t="str">
        <f t="shared" si="5"/>
        <v>CENTRAL VISAYASCEBUCARMEN</v>
      </c>
      <c r="L361" s="38">
        <v>6005</v>
      </c>
      <c r="M361" s="79" t="s">
        <v>1643</v>
      </c>
    </row>
    <row r="362" spans="1:13">
      <c r="A362" s="13" t="s">
        <v>2258</v>
      </c>
      <c r="B362" s="14" t="s">
        <v>630</v>
      </c>
      <c r="C362" s="14" t="s">
        <v>163</v>
      </c>
      <c r="D362">
        <v>2427</v>
      </c>
      <c r="H362" s="15" t="s">
        <v>154</v>
      </c>
      <c r="I362" s="15" t="s">
        <v>245</v>
      </c>
      <c r="J362" s="15" t="s">
        <v>2401</v>
      </c>
      <c r="K362" t="str">
        <f t="shared" si="5"/>
        <v>CENTRAL VISAYASBOHOLCARMEN</v>
      </c>
      <c r="L362" s="38">
        <v>6319</v>
      </c>
      <c r="M362" s="79" t="s">
        <v>1587</v>
      </c>
    </row>
    <row r="363" spans="1:13">
      <c r="A363" s="13" t="s">
        <v>2297</v>
      </c>
      <c r="B363" s="14" t="s">
        <v>672</v>
      </c>
      <c r="C363" s="14" t="s">
        <v>270</v>
      </c>
      <c r="D363">
        <v>8707</v>
      </c>
      <c r="H363" s="13" t="s">
        <v>158</v>
      </c>
      <c r="I363" s="13" t="s">
        <v>201</v>
      </c>
      <c r="J363" s="13" t="s">
        <v>2732</v>
      </c>
      <c r="K363" t="str">
        <f t="shared" si="5"/>
        <v>REGION 4A CALABARZONCAVITECARMONA</v>
      </c>
      <c r="L363" s="38">
        <v>4116</v>
      </c>
      <c r="M363" s="14" t="s">
        <v>1166</v>
      </c>
    </row>
    <row r="364" spans="1:13">
      <c r="A364" s="13" t="s">
        <v>2298</v>
      </c>
      <c r="B364" s="14" t="s">
        <v>673</v>
      </c>
      <c r="C364" s="14" t="s">
        <v>270</v>
      </c>
      <c r="D364">
        <v>8723</v>
      </c>
      <c r="H364" s="13" t="s">
        <v>151</v>
      </c>
      <c r="I364" s="13" t="s">
        <v>190</v>
      </c>
      <c r="J364" s="13" t="s">
        <v>2634</v>
      </c>
      <c r="K364" t="str">
        <f t="shared" si="5"/>
        <v>CENTRAL LUZONNUEVA ECIJACARRANGLAN</v>
      </c>
      <c r="L364" s="38">
        <v>3123</v>
      </c>
      <c r="M364" s="14" t="s">
        <v>1050</v>
      </c>
    </row>
    <row r="365" spans="1:13">
      <c r="A365" s="13" t="s">
        <v>2299</v>
      </c>
      <c r="B365" s="14" t="s">
        <v>674</v>
      </c>
      <c r="C365" s="14" t="s">
        <v>270</v>
      </c>
      <c r="D365">
        <v>8721</v>
      </c>
      <c r="H365" s="13" t="s">
        <v>147</v>
      </c>
      <c r="I365" s="13" t="s">
        <v>308</v>
      </c>
      <c r="J365" s="13" t="s">
        <v>2500</v>
      </c>
      <c r="K365" t="str">
        <f t="shared" si="5"/>
        <v>CARAGASURIGAO DEL SURCARRASCAL</v>
      </c>
      <c r="L365" s="38">
        <v>8318</v>
      </c>
      <c r="M365" s="14" t="s">
        <v>891</v>
      </c>
    </row>
    <row r="366" spans="1:13">
      <c r="A366" s="13" t="s">
        <v>2300</v>
      </c>
      <c r="B366" s="14" t="s">
        <v>675</v>
      </c>
      <c r="C366" s="14" t="s">
        <v>270</v>
      </c>
      <c r="D366">
        <v>8719</v>
      </c>
      <c r="H366" s="15" t="s">
        <v>151</v>
      </c>
      <c r="I366" s="15" t="s">
        <v>187</v>
      </c>
      <c r="J366" s="15" t="s">
        <v>2592</v>
      </c>
      <c r="K366" t="str">
        <f t="shared" si="5"/>
        <v>CENTRAL LUZONAURORACASIGURAN</v>
      </c>
      <c r="L366" s="38">
        <v>3204</v>
      </c>
      <c r="M366" s="79" t="s">
        <v>999</v>
      </c>
    </row>
    <row r="367" spans="1:13">
      <c r="A367" s="13" t="s">
        <v>2301</v>
      </c>
      <c r="B367" s="14" t="s">
        <v>676</v>
      </c>
      <c r="C367" s="14" t="s">
        <v>270</v>
      </c>
      <c r="D367">
        <v>8712</v>
      </c>
      <c r="H367" s="15" t="s">
        <v>152</v>
      </c>
      <c r="I367" s="15" t="s">
        <v>226</v>
      </c>
      <c r="J367" s="15" t="s">
        <v>2592</v>
      </c>
      <c r="K367" t="str">
        <f t="shared" si="5"/>
        <v>BICOL REGIONSORSOGONCASIGURAN</v>
      </c>
      <c r="L367" s="38">
        <v>4702</v>
      </c>
      <c r="M367" s="79" t="s">
        <v>1429</v>
      </c>
    </row>
    <row r="368" spans="1:13">
      <c r="A368" s="13" t="s">
        <v>2302</v>
      </c>
      <c r="B368" s="14" t="s">
        <v>677</v>
      </c>
      <c r="C368" s="14" t="s">
        <v>270</v>
      </c>
      <c r="D368">
        <v>8702</v>
      </c>
      <c r="H368" s="13" t="s">
        <v>152</v>
      </c>
      <c r="I368" s="13" t="s">
        <v>226</v>
      </c>
      <c r="J368" s="13" t="s">
        <v>2941</v>
      </c>
      <c r="K368" t="str">
        <f t="shared" si="5"/>
        <v>BICOL REGIONSORSOGONCASTILLA</v>
      </c>
      <c r="L368" s="38">
        <v>4713</v>
      </c>
      <c r="M368" s="14" t="s">
        <v>1430</v>
      </c>
    </row>
    <row r="369" spans="1:13">
      <c r="A369" s="13" t="s">
        <v>2303</v>
      </c>
      <c r="B369" s="14" t="s">
        <v>678</v>
      </c>
      <c r="C369" s="14" t="s">
        <v>270</v>
      </c>
      <c r="D369">
        <v>8713</v>
      </c>
      <c r="H369" s="13" t="s">
        <v>151</v>
      </c>
      <c r="I369" s="13" t="s">
        <v>193</v>
      </c>
      <c r="J369" s="13" t="s">
        <v>2692</v>
      </c>
      <c r="K369" t="str">
        <f t="shared" si="5"/>
        <v>CENTRAL LUZONZAMBALESCASTILLEJOS</v>
      </c>
      <c r="L369" s="38">
        <v>2208</v>
      </c>
      <c r="M369" s="14" t="s">
        <v>1116</v>
      </c>
    </row>
    <row r="370" spans="1:13">
      <c r="A370" s="13" t="s">
        <v>2304</v>
      </c>
      <c r="B370" s="14" t="s">
        <v>679</v>
      </c>
      <c r="C370" s="14" t="s">
        <v>270</v>
      </c>
      <c r="D370">
        <v>8718</v>
      </c>
      <c r="H370" s="13" t="s">
        <v>152</v>
      </c>
      <c r="I370" s="13" t="s">
        <v>225</v>
      </c>
      <c r="J370" s="13" t="s">
        <v>2928</v>
      </c>
      <c r="K370" t="str">
        <f t="shared" si="5"/>
        <v>BICOL REGIONMASBATECATAINGAN</v>
      </c>
      <c r="L370" s="38">
        <v>5405</v>
      </c>
      <c r="M370" s="14" t="s">
        <v>1410</v>
      </c>
    </row>
    <row r="371" spans="1:13">
      <c r="A371" s="13" t="s">
        <v>2305</v>
      </c>
      <c r="B371" s="14" t="s">
        <v>680</v>
      </c>
      <c r="C371" s="14" t="s">
        <v>270</v>
      </c>
      <c r="D371">
        <v>8720</v>
      </c>
      <c r="H371" s="13" t="s">
        <v>158</v>
      </c>
      <c r="I371" s="13" t="s">
        <v>203</v>
      </c>
      <c r="J371" s="13" t="s">
        <v>2828</v>
      </c>
      <c r="K371" t="str">
        <f t="shared" si="5"/>
        <v>REGION 4A CALABARZONQUEZONCATANAUAN</v>
      </c>
      <c r="L371" s="38">
        <v>4311</v>
      </c>
      <c r="M371" s="14" t="s">
        <v>1288</v>
      </c>
    </row>
    <row r="372" spans="1:13">
      <c r="A372" s="13" t="s">
        <v>2306</v>
      </c>
      <c r="B372" s="14" t="s">
        <v>681</v>
      </c>
      <c r="C372" s="14" t="s">
        <v>270</v>
      </c>
      <c r="D372">
        <v>8716</v>
      </c>
      <c r="H372" s="15" t="s">
        <v>157</v>
      </c>
      <c r="I372" s="15" t="s">
        <v>276</v>
      </c>
      <c r="J372" s="15" t="s">
        <v>2318</v>
      </c>
      <c r="K372" t="str">
        <f t="shared" si="5"/>
        <v>NORTHERN MINDANAOCAMIGUINCATARMAN</v>
      </c>
      <c r="L372" s="38">
        <v>9104</v>
      </c>
      <c r="M372" s="79" t="s">
        <v>693</v>
      </c>
    </row>
    <row r="373" spans="1:13">
      <c r="A373" s="13" t="s">
        <v>2307</v>
      </c>
      <c r="B373" s="14" t="s">
        <v>682</v>
      </c>
      <c r="C373" s="14" t="s">
        <v>270</v>
      </c>
      <c r="D373">
        <v>8722</v>
      </c>
      <c r="H373" s="15" t="s">
        <v>155</v>
      </c>
      <c r="I373" s="15" t="s">
        <v>259</v>
      </c>
      <c r="J373" s="15" t="s">
        <v>2318</v>
      </c>
      <c r="K373" t="str">
        <f t="shared" si="5"/>
        <v>EASTERN VISAYASNORTHERN SAMARCATARMAN</v>
      </c>
      <c r="L373" s="38">
        <v>6400</v>
      </c>
      <c r="M373" s="79" t="s">
        <v>1807</v>
      </c>
    </row>
    <row r="374" spans="1:13">
      <c r="A374" s="13" t="s">
        <v>2308</v>
      </c>
      <c r="B374" s="14" t="s">
        <v>683</v>
      </c>
      <c r="C374" s="14" t="s">
        <v>270</v>
      </c>
      <c r="D374">
        <v>8706</v>
      </c>
      <c r="H374" s="13" t="s">
        <v>155</v>
      </c>
      <c r="I374" s="13" t="s">
        <v>260</v>
      </c>
      <c r="J374" s="13" t="s">
        <v>3268</v>
      </c>
      <c r="K374" t="str">
        <f t="shared" si="5"/>
        <v>EASTERN VISAYASSAMARCATBALOGAN CITY</v>
      </c>
      <c r="L374" s="38">
        <v>6700</v>
      </c>
      <c r="M374" s="14" t="s">
        <v>1830</v>
      </c>
    </row>
    <row r="375" spans="1:13">
      <c r="A375" s="13" t="s">
        <v>2295</v>
      </c>
      <c r="B375" s="14" t="s">
        <v>670</v>
      </c>
      <c r="C375" s="14" t="s">
        <v>270</v>
      </c>
      <c r="D375">
        <v>8700</v>
      </c>
      <c r="H375" s="13" t="s">
        <v>145</v>
      </c>
      <c r="I375" s="13" t="s">
        <v>289</v>
      </c>
      <c r="J375" s="13" t="s">
        <v>2417</v>
      </c>
      <c r="K375" t="str">
        <f t="shared" si="5"/>
        <v>DAVAO REGIONDAVAO ORIENTALCATEEL</v>
      </c>
      <c r="L375" s="38">
        <v>8205</v>
      </c>
      <c r="M375" s="14" t="s">
        <v>801</v>
      </c>
    </row>
    <row r="376" spans="1:13">
      <c r="A376" s="13" t="s">
        <v>2309</v>
      </c>
      <c r="B376" s="14" t="s">
        <v>684</v>
      </c>
      <c r="C376" s="14" t="s">
        <v>270</v>
      </c>
      <c r="D376">
        <v>8704</v>
      </c>
      <c r="H376" s="13" t="s">
        <v>154</v>
      </c>
      <c r="I376" s="13" t="s">
        <v>245</v>
      </c>
      <c r="J376" s="13" t="s">
        <v>3072</v>
      </c>
      <c r="K376" t="str">
        <f t="shared" si="5"/>
        <v>CENTRAL VISAYASBOHOLCATIGBIAN</v>
      </c>
      <c r="L376" s="38">
        <v>6343</v>
      </c>
      <c r="M376" s="14" t="s">
        <v>1588</v>
      </c>
    </row>
    <row r="377" spans="1:13">
      <c r="A377" s="13" t="s">
        <v>2310</v>
      </c>
      <c r="B377" s="14" t="s">
        <v>685</v>
      </c>
      <c r="C377" s="14" t="s">
        <v>270</v>
      </c>
      <c r="D377">
        <v>8703</v>
      </c>
      <c r="H377" s="13" t="s">
        <v>154</v>
      </c>
      <c r="I377" s="13" t="s">
        <v>246</v>
      </c>
      <c r="J377" s="13" t="s">
        <v>3117</v>
      </c>
      <c r="K377" t="str">
        <f t="shared" si="5"/>
        <v>CENTRAL VISAYASCEBUCATMON</v>
      </c>
      <c r="L377" s="38">
        <v>6006</v>
      </c>
      <c r="M377" s="14" t="s">
        <v>1644</v>
      </c>
    </row>
    <row r="378" spans="1:13">
      <c r="A378" s="13" t="s">
        <v>2311</v>
      </c>
      <c r="B378" s="14" t="s">
        <v>686</v>
      </c>
      <c r="C378" s="14" t="s">
        <v>270</v>
      </c>
      <c r="D378">
        <v>8714</v>
      </c>
      <c r="H378" s="13" t="s">
        <v>155</v>
      </c>
      <c r="I378" s="13" t="s">
        <v>259</v>
      </c>
      <c r="J378" s="13" t="s">
        <v>3252</v>
      </c>
      <c r="K378" t="str">
        <f t="shared" si="5"/>
        <v>EASTERN VISAYASNORTHERN SAMARCATUBIG</v>
      </c>
      <c r="L378" s="38">
        <v>6418</v>
      </c>
      <c r="M378" s="14" t="s">
        <v>1808</v>
      </c>
    </row>
    <row r="379" spans="1:13">
      <c r="A379" s="13" t="s">
        <v>2312</v>
      </c>
      <c r="B379" s="14" t="s">
        <v>687</v>
      </c>
      <c r="C379" s="14" t="s">
        <v>270</v>
      </c>
      <c r="D379">
        <v>8717</v>
      </c>
      <c r="H379" s="13" t="s">
        <v>153</v>
      </c>
      <c r="I379" s="13" t="s">
        <v>239</v>
      </c>
      <c r="J379" s="13" t="s">
        <v>3041</v>
      </c>
      <c r="K379" t="str">
        <f t="shared" si="5"/>
        <v>WESTERN VISAYASNEGROS OCCIDENTALCAUAYAN</v>
      </c>
      <c r="L379" s="38">
        <v>6112</v>
      </c>
      <c r="M379" s="14" t="s">
        <v>1549</v>
      </c>
    </row>
    <row r="380" spans="1:13">
      <c r="A380" s="13" t="s">
        <v>2313</v>
      </c>
      <c r="B380" s="14" t="s">
        <v>688</v>
      </c>
      <c r="C380" s="14" t="s">
        <v>270</v>
      </c>
      <c r="D380">
        <v>8715</v>
      </c>
      <c r="H380" s="13" t="s">
        <v>144</v>
      </c>
      <c r="I380" s="13" t="s">
        <v>176</v>
      </c>
      <c r="J380" s="13" t="s">
        <v>2541</v>
      </c>
      <c r="K380" t="str">
        <f t="shared" si="5"/>
        <v>CAGAYAN VALLEYISABELACAUAYAN CITY</v>
      </c>
      <c r="L380" s="38">
        <v>3305</v>
      </c>
      <c r="M380" s="14" t="s">
        <v>938</v>
      </c>
    </row>
    <row r="381" spans="1:13">
      <c r="A381" s="13" t="s">
        <v>2314</v>
      </c>
      <c r="B381" s="14" t="s">
        <v>689</v>
      </c>
      <c r="C381" s="14" t="s">
        <v>270</v>
      </c>
      <c r="D381">
        <v>8711</v>
      </c>
      <c r="H381" s="13" t="s">
        <v>158</v>
      </c>
      <c r="I381" s="13" t="s">
        <v>202</v>
      </c>
      <c r="J381" s="13" t="s">
        <v>2756</v>
      </c>
      <c r="K381" t="str">
        <f t="shared" si="5"/>
        <v>REGION 4A CALABARZONLAGUNACAVINTI</v>
      </c>
      <c r="L381" s="38">
        <v>4013</v>
      </c>
      <c r="M381" s="14" t="s">
        <v>1191</v>
      </c>
    </row>
    <row r="382" spans="1:13">
      <c r="A382" s="13" t="s">
        <v>2315</v>
      </c>
      <c r="B382" s="14" t="s">
        <v>690</v>
      </c>
      <c r="C382" s="14" t="s">
        <v>270</v>
      </c>
      <c r="D382">
        <v>8701</v>
      </c>
      <c r="H382" s="13" t="s">
        <v>158</v>
      </c>
      <c r="I382" s="13" t="s">
        <v>201</v>
      </c>
      <c r="J382" s="13" t="s">
        <v>2726</v>
      </c>
      <c r="K382" t="str">
        <f t="shared" si="5"/>
        <v>REGION 4A CALABARZONCAVITECAVITE CITY</v>
      </c>
      <c r="L382" s="38">
        <v>4100</v>
      </c>
      <c r="M382" s="14" t="s">
        <v>1160</v>
      </c>
    </row>
    <row r="383" spans="1:13">
      <c r="A383" s="13" t="s">
        <v>2316</v>
      </c>
      <c r="B383" s="14" t="s">
        <v>691</v>
      </c>
      <c r="C383" s="14" t="s">
        <v>270</v>
      </c>
      <c r="D383">
        <v>8708</v>
      </c>
      <c r="H383" s="13" t="s">
        <v>152</v>
      </c>
      <c r="I383" s="13" t="s">
        <v>225</v>
      </c>
      <c r="J383" s="13" t="s">
        <v>2929</v>
      </c>
      <c r="K383" t="str">
        <f t="shared" si="5"/>
        <v>BICOL REGIONMASBATECAWAYAN</v>
      </c>
      <c r="L383" s="38">
        <v>5409</v>
      </c>
      <c r="M383" s="14" t="s">
        <v>1411</v>
      </c>
    </row>
    <row r="384" spans="1:13">
      <c r="A384" s="13" t="s">
        <v>2296</v>
      </c>
      <c r="B384" s="14" t="s">
        <v>671</v>
      </c>
      <c r="C384" s="14" t="s">
        <v>270</v>
      </c>
      <c r="D384">
        <v>8709</v>
      </c>
      <c r="H384" s="13" t="s">
        <v>154</v>
      </c>
      <c r="I384" s="13" t="s">
        <v>246</v>
      </c>
      <c r="J384" s="13" t="s">
        <v>3102</v>
      </c>
      <c r="K384" t="str">
        <f t="shared" si="5"/>
        <v>CENTRAL VISAYASCEBUCEBU CITY</v>
      </c>
      <c r="L384" s="38">
        <v>6000</v>
      </c>
      <c r="M384" s="14" t="s">
        <v>1624</v>
      </c>
    </row>
    <row r="385" spans="1:13">
      <c r="A385" s="13" t="s">
        <v>2318</v>
      </c>
      <c r="B385" s="14" t="s">
        <v>693</v>
      </c>
      <c r="C385" s="14" t="s">
        <v>271</v>
      </c>
      <c r="D385">
        <v>9104</v>
      </c>
      <c r="H385" s="13" t="s">
        <v>143</v>
      </c>
      <c r="I385" s="13" t="s">
        <v>165</v>
      </c>
      <c r="J385" s="13" t="s">
        <v>2211</v>
      </c>
      <c r="K385" t="str">
        <f t="shared" si="5"/>
        <v>ILOCOS REGIONILOCOS SURCERVANTES</v>
      </c>
      <c r="L385" s="38">
        <v>2718</v>
      </c>
      <c r="M385" s="14" t="s">
        <v>576</v>
      </c>
    </row>
    <row r="386" spans="1:13">
      <c r="A386" s="13" t="s">
        <v>2319</v>
      </c>
      <c r="B386" s="14" t="s">
        <v>694</v>
      </c>
      <c r="C386" s="14" t="s">
        <v>271</v>
      </c>
      <c r="D386">
        <v>9102</v>
      </c>
      <c r="H386" s="13" t="s">
        <v>144</v>
      </c>
      <c r="I386" s="13" t="s">
        <v>176</v>
      </c>
      <c r="J386" s="13" t="s">
        <v>2568</v>
      </c>
      <c r="K386" t="str">
        <f t="shared" si="5"/>
        <v>CAGAYAN VALLEYISABELACITY OF ISABELA (CAPITAL)</v>
      </c>
      <c r="L386" s="38" t="s">
        <v>4202</v>
      </c>
      <c r="M386" s="14" t="s">
        <v>4167</v>
      </c>
    </row>
    <row r="387" spans="1:13">
      <c r="A387" s="13" t="s">
        <v>2320</v>
      </c>
      <c r="B387" s="14" t="s">
        <v>695</v>
      </c>
      <c r="C387" s="14" t="s">
        <v>271</v>
      </c>
      <c r="D387">
        <v>9101</v>
      </c>
      <c r="H387" s="13" t="s">
        <v>145</v>
      </c>
      <c r="I387" s="13" t="s">
        <v>289</v>
      </c>
      <c r="J387" s="13" t="s">
        <v>2422</v>
      </c>
      <c r="K387" t="str">
        <f t="shared" ref="K387:K450" si="6">UPPER(TRIM(H387)&amp;TRIM(I387)&amp;TRIM(J387))</f>
        <v>DAVAO REGIONDAVAO ORIENTALCITY OF MATI (CAPITAL)</v>
      </c>
      <c r="L387" s="38">
        <v>8200</v>
      </c>
      <c r="M387" s="14" t="s">
        <v>4165</v>
      </c>
    </row>
    <row r="388" spans="1:13">
      <c r="A388" s="13" t="s">
        <v>2321</v>
      </c>
      <c r="B388" s="14" t="s">
        <v>696</v>
      </c>
      <c r="C388" s="14" t="s">
        <v>271</v>
      </c>
      <c r="D388">
        <v>9100</v>
      </c>
      <c r="H388" s="13" t="s">
        <v>151</v>
      </c>
      <c r="I388" s="13" t="s">
        <v>191</v>
      </c>
      <c r="J388" s="13" t="s">
        <v>2664</v>
      </c>
      <c r="K388" t="str">
        <f t="shared" si="6"/>
        <v>CENTRAL LUZONPAMPANGACITY OF SAN FERNANDO</v>
      </c>
      <c r="L388" s="38">
        <v>2000</v>
      </c>
      <c r="M388" s="14" t="s">
        <v>1084</v>
      </c>
    </row>
    <row r="389" spans="1:13">
      <c r="A389" s="13" t="s">
        <v>2317</v>
      </c>
      <c r="B389" s="14" t="s">
        <v>692</v>
      </c>
      <c r="C389" s="14" t="s">
        <v>271</v>
      </c>
      <c r="D389">
        <v>9103</v>
      </c>
      <c r="H389" s="15" t="s">
        <v>157</v>
      </c>
      <c r="I389" s="15" t="s">
        <v>279</v>
      </c>
      <c r="J389" s="15" t="s">
        <v>2376</v>
      </c>
      <c r="K389" t="str">
        <f t="shared" si="6"/>
        <v>NORTHERN MINDANAOMISAMIS OCCIDENTALCLARIN</v>
      </c>
      <c r="L389" s="38">
        <v>7201</v>
      </c>
      <c r="M389" s="79" t="s">
        <v>754</v>
      </c>
    </row>
    <row r="390" spans="1:13">
      <c r="A390" s="13" t="s">
        <v>2323</v>
      </c>
      <c r="B390" s="14" t="s">
        <v>698</v>
      </c>
      <c r="C390" s="14" t="s">
        <v>272</v>
      </c>
      <c r="D390">
        <v>9205</v>
      </c>
      <c r="H390" s="15" t="s">
        <v>154</v>
      </c>
      <c r="I390" s="15" t="s">
        <v>245</v>
      </c>
      <c r="J390" s="15" t="s">
        <v>2376</v>
      </c>
      <c r="K390" t="str">
        <f t="shared" si="6"/>
        <v>CENTRAL VISAYASBOHOLCLARIN</v>
      </c>
      <c r="L390" s="38">
        <v>6330</v>
      </c>
      <c r="M390" s="79" t="s">
        <v>1589</v>
      </c>
    </row>
    <row r="391" spans="1:13">
      <c r="A391" s="13" t="s">
        <v>2324</v>
      </c>
      <c r="B391" s="14" t="s">
        <v>699</v>
      </c>
      <c r="C391" s="14" t="s">
        <v>272</v>
      </c>
      <c r="D391">
        <v>9217</v>
      </c>
      <c r="H391" s="13" t="s">
        <v>147</v>
      </c>
      <c r="I391" s="13" t="s">
        <v>307</v>
      </c>
      <c r="J391" s="13" t="s">
        <v>2484</v>
      </c>
      <c r="K391" t="str">
        <f t="shared" si="6"/>
        <v>CARAGASURIGAO DEL NORTECLAVER</v>
      </c>
      <c r="L391" s="38">
        <v>8410</v>
      </c>
      <c r="M391" s="14" t="s">
        <v>872</v>
      </c>
    </row>
    <row r="392" spans="1:13">
      <c r="A392" s="13" t="s">
        <v>2325</v>
      </c>
      <c r="B392" s="14" t="s">
        <v>700</v>
      </c>
      <c r="C392" s="14" t="s">
        <v>272</v>
      </c>
      <c r="D392">
        <v>9210</v>
      </c>
      <c r="H392" s="15" t="s">
        <v>157</v>
      </c>
      <c r="I392" s="15" t="s">
        <v>278</v>
      </c>
      <c r="J392" s="15" t="s">
        <v>2351</v>
      </c>
      <c r="K392" t="str">
        <f t="shared" si="6"/>
        <v>NORTHERN MINDANAOMISAMIS ORIENTALCLAVERIA</v>
      </c>
      <c r="L392" s="38">
        <v>9004</v>
      </c>
      <c r="M392" s="79" t="s">
        <v>727</v>
      </c>
    </row>
    <row r="393" spans="1:13">
      <c r="A393" s="13" t="s">
        <v>2322</v>
      </c>
      <c r="B393" s="14" t="s">
        <v>697</v>
      </c>
      <c r="C393" s="14" t="s">
        <v>272</v>
      </c>
      <c r="D393">
        <v>9200</v>
      </c>
      <c r="H393" s="15" t="s">
        <v>144</v>
      </c>
      <c r="I393" s="15" t="s">
        <v>175</v>
      </c>
      <c r="J393" s="15" t="s">
        <v>2351</v>
      </c>
      <c r="K393" t="str">
        <f t="shared" si="6"/>
        <v>CAGAYAN VALLEYCAGAYANCLAVERIA</v>
      </c>
      <c r="L393" s="38">
        <v>3519</v>
      </c>
      <c r="M393" s="79" t="s">
        <v>920</v>
      </c>
    </row>
    <row r="394" spans="1:13">
      <c r="A394" s="13" t="s">
        <v>2093</v>
      </c>
      <c r="B394" s="14" t="s">
        <v>701</v>
      </c>
      <c r="C394" s="14" t="s">
        <v>272</v>
      </c>
      <c r="D394">
        <v>9214</v>
      </c>
      <c r="H394" s="15" t="s">
        <v>152</v>
      </c>
      <c r="I394" s="15" t="s">
        <v>225</v>
      </c>
      <c r="J394" s="15" t="s">
        <v>2351</v>
      </c>
      <c r="K394" t="str">
        <f t="shared" si="6"/>
        <v>BICOL REGIONMASBATECLAVERIA</v>
      </c>
      <c r="L394" s="38">
        <v>5419</v>
      </c>
      <c r="M394" s="79" t="s">
        <v>1412</v>
      </c>
    </row>
    <row r="395" spans="1:13">
      <c r="A395" s="13" t="s">
        <v>2326</v>
      </c>
      <c r="B395" s="14" t="s">
        <v>702</v>
      </c>
      <c r="C395" s="14" t="s">
        <v>272</v>
      </c>
      <c r="D395">
        <v>9202</v>
      </c>
      <c r="H395" s="13" t="s">
        <v>146</v>
      </c>
      <c r="I395" s="13" t="s">
        <v>299</v>
      </c>
      <c r="J395" s="13" t="s">
        <v>2461</v>
      </c>
      <c r="K395" t="str">
        <f t="shared" si="6"/>
        <v>SOCSARGENSULTAN KUDARATCOLUMBIO</v>
      </c>
      <c r="L395" s="38">
        <v>9801</v>
      </c>
      <c r="M395" s="14" t="s">
        <v>846</v>
      </c>
    </row>
    <row r="396" spans="1:13">
      <c r="A396" s="13" t="s">
        <v>2327</v>
      </c>
      <c r="B396" s="14" t="s">
        <v>703</v>
      </c>
      <c r="C396" s="14" t="s">
        <v>272</v>
      </c>
      <c r="D396">
        <v>9207</v>
      </c>
      <c r="H396" s="13" t="s">
        <v>145</v>
      </c>
      <c r="I396" s="13" t="s">
        <v>286</v>
      </c>
      <c r="J396" s="13" t="s">
        <v>2386</v>
      </c>
      <c r="K396" t="str">
        <f t="shared" si="6"/>
        <v>DAVAO REGIONCOMPOSTELA VALLEYCOMPOSTELA</v>
      </c>
      <c r="L396" s="38">
        <v>8803</v>
      </c>
      <c r="M396" s="14" t="s">
        <v>764</v>
      </c>
    </row>
    <row r="397" spans="1:13">
      <c r="A397" s="13" t="s">
        <v>2328</v>
      </c>
      <c r="B397" s="14" t="s">
        <v>704</v>
      </c>
      <c r="C397" s="14" t="s">
        <v>272</v>
      </c>
      <c r="D397">
        <v>9211</v>
      </c>
      <c r="H397" s="13" t="s">
        <v>154</v>
      </c>
      <c r="I397" s="13" t="s">
        <v>246</v>
      </c>
      <c r="J397" s="13" t="s">
        <v>2386</v>
      </c>
      <c r="K397" t="str">
        <f t="shared" si="6"/>
        <v>CENTRAL VISAYASCEBUCOMPOSTELA</v>
      </c>
      <c r="L397" s="38">
        <v>6003</v>
      </c>
      <c r="M397" s="14" t="s">
        <v>1645</v>
      </c>
    </row>
    <row r="398" spans="1:13">
      <c r="A398" s="13" t="s">
        <v>2329</v>
      </c>
      <c r="B398" s="14" t="s">
        <v>705</v>
      </c>
      <c r="C398" s="14" t="s">
        <v>272</v>
      </c>
      <c r="D398">
        <v>9201</v>
      </c>
      <c r="H398" s="15" t="s">
        <v>157</v>
      </c>
      <c r="I398" s="15" t="s">
        <v>279</v>
      </c>
      <c r="J398" s="15" t="s">
        <v>2377</v>
      </c>
      <c r="K398" t="str">
        <f t="shared" si="6"/>
        <v>NORTHERN MINDANAOMISAMIS OCCIDENTALCONCEPCION</v>
      </c>
      <c r="L398" s="38">
        <v>7213</v>
      </c>
      <c r="M398" s="79" t="s">
        <v>755</v>
      </c>
    </row>
    <row r="399" spans="1:13">
      <c r="A399" s="13" t="s">
        <v>2330</v>
      </c>
      <c r="B399" s="14" t="s">
        <v>706</v>
      </c>
      <c r="C399" s="14" t="s">
        <v>272</v>
      </c>
      <c r="D399">
        <v>9221</v>
      </c>
      <c r="H399" s="15" t="s">
        <v>151</v>
      </c>
      <c r="I399" s="15" t="s">
        <v>192</v>
      </c>
      <c r="J399" s="15" t="s">
        <v>2377</v>
      </c>
      <c r="K399" t="str">
        <f t="shared" si="6"/>
        <v>CENTRAL LUZONTARLACCONCEPCION</v>
      </c>
      <c r="L399" s="38">
        <v>2316</v>
      </c>
      <c r="M399" s="79" t="s">
        <v>1099</v>
      </c>
    </row>
    <row r="400" spans="1:13">
      <c r="A400" s="13" t="s">
        <v>2331</v>
      </c>
      <c r="B400" s="14" t="s">
        <v>707</v>
      </c>
      <c r="C400" s="14" t="s">
        <v>272</v>
      </c>
      <c r="D400">
        <v>9206</v>
      </c>
      <c r="H400" s="15" t="s">
        <v>153</v>
      </c>
      <c r="I400" s="15" t="s">
        <v>238</v>
      </c>
      <c r="J400" s="15" t="s">
        <v>2377</v>
      </c>
      <c r="K400" t="str">
        <f t="shared" si="6"/>
        <v>WESTERN VISAYASILOILOCONCEPCION</v>
      </c>
      <c r="L400" s="38">
        <v>5013</v>
      </c>
      <c r="M400" s="79" t="s">
        <v>1513</v>
      </c>
    </row>
    <row r="401" spans="1:13">
      <c r="A401" s="13" t="s">
        <v>2332</v>
      </c>
      <c r="B401" s="14" t="s">
        <v>708</v>
      </c>
      <c r="C401" s="14" t="s">
        <v>272</v>
      </c>
      <c r="D401">
        <v>9203</v>
      </c>
      <c r="H401" s="15" t="s">
        <v>159</v>
      </c>
      <c r="I401" s="15" t="s">
        <v>214</v>
      </c>
      <c r="J401" s="15" t="s">
        <v>2377</v>
      </c>
      <c r="K401" t="str">
        <f t="shared" si="6"/>
        <v>REGION 4B MIMAROPAROMBLONCONCEPCION</v>
      </c>
      <c r="L401" s="38">
        <v>5516</v>
      </c>
      <c r="M401" s="79" t="s">
        <v>1314</v>
      </c>
    </row>
    <row r="402" spans="1:13">
      <c r="A402" s="13" t="s">
        <v>2333</v>
      </c>
      <c r="B402" s="14" t="s">
        <v>709</v>
      </c>
      <c r="C402" s="14" t="s">
        <v>272</v>
      </c>
      <c r="D402">
        <v>9219</v>
      </c>
      <c r="H402" s="13" t="s">
        <v>150</v>
      </c>
      <c r="I402" s="13" t="s">
        <v>330</v>
      </c>
      <c r="J402" s="13" t="s">
        <v>1994</v>
      </c>
      <c r="K402" t="str">
        <f t="shared" si="6"/>
        <v>CORDILLERA ADMINISTRATIVE REGIONAPAYAOCONNER</v>
      </c>
      <c r="L402" s="38">
        <v>3807</v>
      </c>
      <c r="M402" s="14" t="s">
        <v>354</v>
      </c>
    </row>
    <row r="403" spans="1:13">
      <c r="A403" s="13" t="s">
        <v>2334</v>
      </c>
      <c r="B403" s="14" t="s">
        <v>710</v>
      </c>
      <c r="C403" s="14" t="s">
        <v>272</v>
      </c>
      <c r="D403">
        <v>9216</v>
      </c>
      <c r="H403" s="13" t="s">
        <v>154</v>
      </c>
      <c r="I403" s="13" t="s">
        <v>246</v>
      </c>
      <c r="J403" s="13" t="s">
        <v>3118</v>
      </c>
      <c r="K403" t="str">
        <f t="shared" si="6"/>
        <v>CENTRAL VISAYASCEBUCONSOLACION</v>
      </c>
      <c r="L403" s="38">
        <v>6001</v>
      </c>
      <c r="M403" s="14" t="s">
        <v>1646</v>
      </c>
    </row>
    <row r="404" spans="1:13">
      <c r="A404" s="13" t="s">
        <v>2335</v>
      </c>
      <c r="B404" s="14" t="s">
        <v>711</v>
      </c>
      <c r="C404" s="14" t="s">
        <v>272</v>
      </c>
      <c r="D404">
        <v>9208</v>
      </c>
      <c r="H404" s="13" t="s">
        <v>159</v>
      </c>
      <c r="I404" s="13" t="s">
        <v>214</v>
      </c>
      <c r="J404" s="13" t="s">
        <v>2849</v>
      </c>
      <c r="K404" t="str">
        <f t="shared" si="6"/>
        <v>REGION 4B MIMAROPAROMBLONCORCUERA</v>
      </c>
      <c r="L404" s="38">
        <v>5514</v>
      </c>
      <c r="M404" s="14" t="s">
        <v>1315</v>
      </c>
    </row>
    <row r="405" spans="1:13">
      <c r="A405" s="13" t="s">
        <v>2336</v>
      </c>
      <c r="B405" s="14" t="s">
        <v>712</v>
      </c>
      <c r="C405" s="14" t="s">
        <v>272</v>
      </c>
      <c r="D405">
        <v>9218</v>
      </c>
      <c r="H405" s="13" t="s">
        <v>154</v>
      </c>
      <c r="I405" s="13" t="s">
        <v>246</v>
      </c>
      <c r="J405" s="13" t="s">
        <v>3119</v>
      </c>
      <c r="K405" t="str">
        <f t="shared" si="6"/>
        <v>CENTRAL VISAYASCEBUCORDOBA</v>
      </c>
      <c r="L405" s="38">
        <v>6017</v>
      </c>
      <c r="M405" s="14" t="s">
        <v>1647</v>
      </c>
    </row>
    <row r="406" spans="1:13">
      <c r="A406" s="13" t="s">
        <v>2337</v>
      </c>
      <c r="B406" s="14" t="s">
        <v>713</v>
      </c>
      <c r="C406" s="14" t="s">
        <v>272</v>
      </c>
      <c r="D406">
        <v>9204</v>
      </c>
      <c r="H406" s="13" t="s">
        <v>144</v>
      </c>
      <c r="I406" s="13" t="s">
        <v>176</v>
      </c>
      <c r="J406" s="13" t="s">
        <v>2549</v>
      </c>
      <c r="K406" t="str">
        <f t="shared" si="6"/>
        <v>CAGAYAN VALLEYISABELACORDON</v>
      </c>
      <c r="L406" s="38">
        <v>3312</v>
      </c>
      <c r="M406" s="14" t="s">
        <v>947</v>
      </c>
    </row>
    <row r="407" spans="1:13">
      <c r="A407" s="13" t="s">
        <v>2338</v>
      </c>
      <c r="B407" s="14" t="s">
        <v>714</v>
      </c>
      <c r="C407" s="14" t="s">
        <v>272</v>
      </c>
      <c r="D407">
        <v>9212</v>
      </c>
      <c r="H407" s="13" t="s">
        <v>154</v>
      </c>
      <c r="I407" s="13" t="s">
        <v>245</v>
      </c>
      <c r="J407" s="13" t="s">
        <v>3073</v>
      </c>
      <c r="K407" t="str">
        <f t="shared" si="6"/>
        <v>CENTRAL VISAYASBOHOLCORELLA</v>
      </c>
      <c r="L407" s="38">
        <v>6337</v>
      </c>
      <c r="M407" s="14" t="s">
        <v>1590</v>
      </c>
    </row>
    <row r="408" spans="1:13">
      <c r="A408" s="13" t="s">
        <v>2339</v>
      </c>
      <c r="B408" s="14" t="s">
        <v>715</v>
      </c>
      <c r="C408" s="14" t="s">
        <v>272</v>
      </c>
      <c r="D408">
        <v>9213</v>
      </c>
      <c r="H408" s="13" t="s">
        <v>159</v>
      </c>
      <c r="I408" s="13" t="s">
        <v>213</v>
      </c>
      <c r="J408" s="13" t="s">
        <v>2807</v>
      </c>
      <c r="K408" t="str">
        <f t="shared" si="6"/>
        <v>REGION 4B MIMAROPAPALAWANCORON</v>
      </c>
      <c r="L408" s="38">
        <v>5316</v>
      </c>
      <c r="M408" s="14" t="s">
        <v>1254</v>
      </c>
    </row>
    <row r="409" spans="1:13">
      <c r="A409" s="13" t="s">
        <v>2340</v>
      </c>
      <c r="B409" s="14" t="s">
        <v>716</v>
      </c>
      <c r="C409" s="14" t="s">
        <v>272</v>
      </c>
      <c r="D409">
        <v>9223</v>
      </c>
      <c r="H409" s="13" t="s">
        <v>147</v>
      </c>
      <c r="I409" s="13" t="s">
        <v>308</v>
      </c>
      <c r="J409" s="13" t="s">
        <v>2501</v>
      </c>
      <c r="K409" t="str">
        <f t="shared" si="6"/>
        <v>CARAGASURIGAO DEL SURCORTES</v>
      </c>
      <c r="L409" s="38">
        <v>8313</v>
      </c>
      <c r="M409" s="14" t="s">
        <v>892</v>
      </c>
    </row>
    <row r="410" spans="1:13">
      <c r="A410" s="13" t="s">
        <v>2341</v>
      </c>
      <c r="B410" s="14" t="s">
        <v>717</v>
      </c>
      <c r="C410" s="14" t="s">
        <v>272</v>
      </c>
      <c r="D410">
        <v>9222</v>
      </c>
      <c r="H410" s="13" t="s">
        <v>154</v>
      </c>
      <c r="I410" s="13" t="s">
        <v>245</v>
      </c>
      <c r="J410" s="13" t="s">
        <v>2501</v>
      </c>
      <c r="K410" t="str">
        <f t="shared" si="6"/>
        <v>CENTRAL VISAYASBOHOLCORTES</v>
      </c>
      <c r="L410" s="38">
        <v>6341</v>
      </c>
      <c r="M410" s="14" t="s">
        <v>1591</v>
      </c>
    </row>
    <row r="411" spans="1:13">
      <c r="A411" s="13" t="s">
        <v>2342</v>
      </c>
      <c r="B411" s="14" t="s">
        <v>718</v>
      </c>
      <c r="C411" s="14" t="s">
        <v>272</v>
      </c>
      <c r="D411">
        <v>9220</v>
      </c>
      <c r="H411" s="15" t="s">
        <v>149</v>
      </c>
      <c r="I411" s="15" t="s">
        <v>320</v>
      </c>
      <c r="J411" s="15" t="s">
        <v>2119</v>
      </c>
      <c r="K411" t="str">
        <f t="shared" si="6"/>
        <v>AUTONOMOUS REGION IN MUSLIM MINDANAOMAGUINDANAOCOTABATO CITY</v>
      </c>
      <c r="L411" s="38">
        <v>9600</v>
      </c>
      <c r="M411" s="79" t="s">
        <v>481</v>
      </c>
    </row>
    <row r="412" spans="1:13">
      <c r="A412" s="13" t="s">
        <v>2343</v>
      </c>
      <c r="B412" s="14" t="s">
        <v>719</v>
      </c>
      <c r="C412" s="14" t="s">
        <v>272</v>
      </c>
      <c r="D412">
        <v>9209</v>
      </c>
      <c r="H412" s="15" t="s">
        <v>146</v>
      </c>
      <c r="I412" s="15" t="s">
        <v>296</v>
      </c>
      <c r="J412" s="15" t="s">
        <v>2119</v>
      </c>
      <c r="K412" t="str">
        <f t="shared" si="6"/>
        <v>SOCSARGENCOTABATOCOTABATO CITY</v>
      </c>
      <c r="L412" s="38">
        <v>9600</v>
      </c>
      <c r="M412" s="79" t="s">
        <v>4166</v>
      </c>
    </row>
    <row r="413" spans="1:13">
      <c r="A413" s="13" t="s">
        <v>2347</v>
      </c>
      <c r="B413" s="14" t="s">
        <v>723</v>
      </c>
      <c r="C413" s="14" t="s">
        <v>273</v>
      </c>
      <c r="D413">
        <v>9018</v>
      </c>
      <c r="H413" s="13" t="s">
        <v>153</v>
      </c>
      <c r="I413" s="13" t="s">
        <v>236</v>
      </c>
      <c r="J413" s="13" t="s">
        <v>2979</v>
      </c>
      <c r="K413" t="str">
        <f t="shared" si="6"/>
        <v>WESTERN VISAYASCAPIZCUARTERO</v>
      </c>
      <c r="L413" s="38">
        <v>5811</v>
      </c>
      <c r="M413" s="14" t="s">
        <v>1477</v>
      </c>
    </row>
    <row r="414" spans="1:13">
      <c r="A414" s="13" t="s">
        <v>2348</v>
      </c>
      <c r="B414" s="14" t="s">
        <v>724</v>
      </c>
      <c r="C414" s="14" t="s">
        <v>273</v>
      </c>
      <c r="D414">
        <v>9005</v>
      </c>
      <c r="H414" s="13" t="s">
        <v>158</v>
      </c>
      <c r="I414" s="13" t="s">
        <v>200</v>
      </c>
      <c r="J414" s="13" t="s">
        <v>2708</v>
      </c>
      <c r="K414" t="str">
        <f t="shared" si="6"/>
        <v>REGION 4A CALABARZONBATANGASCUENCA</v>
      </c>
      <c r="L414" s="38">
        <v>4222</v>
      </c>
      <c r="M414" s="14" t="s">
        <v>1134</v>
      </c>
    </row>
    <row r="415" spans="1:13">
      <c r="A415" s="13" t="s">
        <v>2349</v>
      </c>
      <c r="B415" s="14" t="s">
        <v>725</v>
      </c>
      <c r="C415" s="14" t="s">
        <v>273</v>
      </c>
      <c r="D415">
        <v>9011</v>
      </c>
      <c r="H415" s="13" t="s">
        <v>155</v>
      </c>
      <c r="I415" s="13" t="s">
        <v>256</v>
      </c>
      <c r="J415" s="13" t="s">
        <v>3186</v>
      </c>
      <c r="K415" t="str">
        <f t="shared" si="6"/>
        <v>EASTERN VISAYASBILIRANCULABA</v>
      </c>
      <c r="L415" s="38">
        <v>6547</v>
      </c>
      <c r="M415" s="14" t="s">
        <v>1733</v>
      </c>
    </row>
    <row r="416" spans="1:13">
      <c r="A416" s="13" t="s">
        <v>2350</v>
      </c>
      <c r="B416" s="14" t="s">
        <v>726</v>
      </c>
      <c r="C416" s="14" t="s">
        <v>273</v>
      </c>
      <c r="D416">
        <v>9008</v>
      </c>
      <c r="H416" s="13" t="s">
        <v>153</v>
      </c>
      <c r="I416" s="13" t="s">
        <v>235</v>
      </c>
      <c r="J416" s="13" t="s">
        <v>2969</v>
      </c>
      <c r="K416" t="str">
        <f t="shared" si="6"/>
        <v>WESTERN VISAYASANTIQUECULASI</v>
      </c>
      <c r="L416" s="38">
        <v>5708</v>
      </c>
      <c r="M416" s="14" t="s">
        <v>1463</v>
      </c>
    </row>
    <row r="417" spans="1:13">
      <c r="A417" s="13" t="s">
        <v>2344</v>
      </c>
      <c r="B417" s="14" t="s">
        <v>720</v>
      </c>
      <c r="C417" s="14" t="s">
        <v>273</v>
      </c>
      <c r="D417">
        <v>9000</v>
      </c>
      <c r="H417" s="13" t="s">
        <v>159</v>
      </c>
      <c r="I417" s="13" t="s">
        <v>213</v>
      </c>
      <c r="J417" s="13" t="s">
        <v>2808</v>
      </c>
      <c r="K417" t="str">
        <f t="shared" si="6"/>
        <v>REGION 4B MIMAROPAPALAWANCULION</v>
      </c>
      <c r="L417" s="38">
        <v>5315</v>
      </c>
      <c r="M417" s="14" t="s">
        <v>1255</v>
      </c>
    </row>
    <row r="418" spans="1:13">
      <c r="A418" s="13" t="s">
        <v>2351</v>
      </c>
      <c r="B418" s="14" t="s">
        <v>727</v>
      </c>
      <c r="C418" s="14" t="s">
        <v>273</v>
      </c>
      <c r="D418">
        <v>9004</v>
      </c>
      <c r="H418" s="13" t="s">
        <v>143</v>
      </c>
      <c r="I418" s="13" t="s">
        <v>164</v>
      </c>
      <c r="J418" s="13" t="s">
        <v>2191</v>
      </c>
      <c r="K418" t="str">
        <f t="shared" si="6"/>
        <v>ILOCOS REGIONILOCOS NORTECURRIMAO</v>
      </c>
      <c r="L418" s="38">
        <v>2903</v>
      </c>
      <c r="M418" s="14" t="s">
        <v>554</v>
      </c>
    </row>
    <row r="419" spans="1:13">
      <c r="A419" s="13" t="s">
        <v>2352</v>
      </c>
      <c r="B419" s="14" t="s">
        <v>728</v>
      </c>
      <c r="C419" s="14" t="s">
        <v>273</v>
      </c>
      <c r="D419">
        <v>9017</v>
      </c>
      <c r="H419" s="13" t="s">
        <v>151</v>
      </c>
      <c r="I419" s="13" t="s">
        <v>190</v>
      </c>
      <c r="J419" s="13" t="s">
        <v>2635</v>
      </c>
      <c r="K419" t="str">
        <f t="shared" si="6"/>
        <v>CENTRAL LUZONNUEVA ECIJACUYAPO</v>
      </c>
      <c r="L419" s="38">
        <v>3117</v>
      </c>
      <c r="M419" s="14" t="s">
        <v>1051</v>
      </c>
    </row>
    <row r="420" spans="1:13">
      <c r="A420" s="13" t="s">
        <v>2346</v>
      </c>
      <c r="B420" s="14" t="s">
        <v>722</v>
      </c>
      <c r="C420" s="14" t="s">
        <v>273</v>
      </c>
      <c r="D420">
        <v>9017</v>
      </c>
      <c r="H420" s="13" t="s">
        <v>159</v>
      </c>
      <c r="I420" s="13" t="s">
        <v>213</v>
      </c>
      <c r="J420" s="13" t="s">
        <v>2809</v>
      </c>
      <c r="K420" t="str">
        <f t="shared" si="6"/>
        <v>REGION 4B MIMAROPAPALAWANCUYO</v>
      </c>
      <c r="L420" s="38">
        <v>5318</v>
      </c>
      <c r="M420" s="14" t="s">
        <v>1256</v>
      </c>
    </row>
    <row r="421" spans="1:13">
      <c r="A421" s="13" t="s">
        <v>2345</v>
      </c>
      <c r="B421" s="14" t="s">
        <v>721</v>
      </c>
      <c r="C421" s="14" t="s">
        <v>273</v>
      </c>
      <c r="D421">
        <v>9014</v>
      </c>
      <c r="H421" s="13" t="s">
        <v>154</v>
      </c>
      <c r="I421" s="13" t="s">
        <v>246</v>
      </c>
      <c r="J421" s="13" t="s">
        <v>3120</v>
      </c>
      <c r="K421" t="str">
        <f t="shared" si="6"/>
        <v>CENTRAL VISAYASCEBUDAANBANTAYAN</v>
      </c>
      <c r="L421" s="38">
        <v>6013</v>
      </c>
      <c r="M421" s="14" t="s">
        <v>1648</v>
      </c>
    </row>
    <row r="422" spans="1:13">
      <c r="A422" s="13" t="s">
        <v>2353</v>
      </c>
      <c r="B422" s="14" t="s">
        <v>729</v>
      </c>
      <c r="C422" s="14" t="s">
        <v>273</v>
      </c>
      <c r="D422">
        <v>9020</v>
      </c>
      <c r="H422" s="13" t="s">
        <v>152</v>
      </c>
      <c r="I422" s="13" t="s">
        <v>222</v>
      </c>
      <c r="J422" s="13" t="s">
        <v>2873</v>
      </c>
      <c r="K422" t="str">
        <f t="shared" si="6"/>
        <v>BICOL REGIONCAMARINES NORTEDAET</v>
      </c>
      <c r="L422" s="38">
        <v>4600</v>
      </c>
      <c r="M422" s="14" t="s">
        <v>1347</v>
      </c>
    </row>
    <row r="423" spans="1:13">
      <c r="A423" s="13" t="s">
        <v>2354</v>
      </c>
      <c r="B423" s="14" t="s">
        <v>730</v>
      </c>
      <c r="C423" s="14" t="s">
        <v>273</v>
      </c>
      <c r="D423">
        <v>9022</v>
      </c>
      <c r="H423" s="13" t="s">
        <v>155</v>
      </c>
      <c r="I423" s="13" t="s">
        <v>258</v>
      </c>
      <c r="J423" s="13" t="s">
        <v>3222</v>
      </c>
      <c r="K423" t="str">
        <f t="shared" si="6"/>
        <v>EASTERN VISAYASLEYTEDAGAMI</v>
      </c>
      <c r="L423" s="38">
        <v>6515</v>
      </c>
      <c r="M423" s="14" t="s">
        <v>1773</v>
      </c>
    </row>
    <row r="424" spans="1:13">
      <c r="A424" s="13" t="s">
        <v>2355</v>
      </c>
      <c r="B424" s="14" t="s">
        <v>731</v>
      </c>
      <c r="C424" s="14" t="s">
        <v>273</v>
      </c>
      <c r="D424">
        <v>9003</v>
      </c>
      <c r="H424" s="13" t="s">
        <v>154</v>
      </c>
      <c r="I424" s="13" t="s">
        <v>245</v>
      </c>
      <c r="J424" s="13" t="s">
        <v>3074</v>
      </c>
      <c r="K424" t="str">
        <f t="shared" si="6"/>
        <v>CENTRAL VISAYASBOHOLDAGOHOY</v>
      </c>
      <c r="L424" s="38">
        <v>6322</v>
      </c>
      <c r="M424" s="14" t="s">
        <v>1592</v>
      </c>
    </row>
    <row r="425" spans="1:13">
      <c r="A425" s="13" t="s">
        <v>2356</v>
      </c>
      <c r="B425" s="14" t="s">
        <v>732</v>
      </c>
      <c r="C425" s="14" t="s">
        <v>273</v>
      </c>
      <c r="D425">
        <v>9010</v>
      </c>
      <c r="H425" s="13" t="s">
        <v>150</v>
      </c>
      <c r="I425" s="13" t="s">
        <v>331</v>
      </c>
      <c r="J425" s="13" t="s">
        <v>2004</v>
      </c>
      <c r="K425" t="str">
        <f t="shared" si="6"/>
        <v>CORDILLERA ADMINISTRATIVE REGIONABRADAGUIOMAN</v>
      </c>
      <c r="L425" s="38">
        <v>2816</v>
      </c>
      <c r="M425" s="14" t="s">
        <v>364</v>
      </c>
    </row>
    <row r="426" spans="1:13">
      <c r="A426" s="13" t="s">
        <v>2357</v>
      </c>
      <c r="B426" s="14" t="s">
        <v>733</v>
      </c>
      <c r="C426" s="14" t="s">
        <v>273</v>
      </c>
      <c r="D426">
        <v>9006</v>
      </c>
      <c r="H426" s="13" t="s">
        <v>143</v>
      </c>
      <c r="I426" s="13" t="s">
        <v>167</v>
      </c>
      <c r="J426" s="13" t="s">
        <v>2287</v>
      </c>
      <c r="K426" t="str">
        <f t="shared" si="6"/>
        <v>ILOCOS REGIONPANGASINANDAGUPAN CITY</v>
      </c>
      <c r="L426" s="38">
        <v>2400</v>
      </c>
      <c r="M426" s="14" t="s">
        <v>662</v>
      </c>
    </row>
    <row r="427" spans="1:13">
      <c r="A427" s="13" t="s">
        <v>2358</v>
      </c>
      <c r="B427" s="14" t="s">
        <v>734</v>
      </c>
      <c r="C427" s="14" t="s">
        <v>273</v>
      </c>
      <c r="D427">
        <v>9019</v>
      </c>
      <c r="H427" s="13" t="s">
        <v>154</v>
      </c>
      <c r="I427" s="13" t="s">
        <v>246</v>
      </c>
      <c r="J427" s="13" t="s">
        <v>3121</v>
      </c>
      <c r="K427" t="str">
        <f t="shared" si="6"/>
        <v>CENTRAL VISAYASCEBUDALAGUETE</v>
      </c>
      <c r="L427" s="38">
        <v>6022</v>
      </c>
      <c r="M427" s="14" t="s">
        <v>1649</v>
      </c>
    </row>
    <row r="428" spans="1:13">
      <c r="A428" s="13" t="s">
        <v>2359</v>
      </c>
      <c r="B428" s="14" t="s">
        <v>735</v>
      </c>
      <c r="C428" s="14" t="s">
        <v>273</v>
      </c>
      <c r="D428">
        <v>9021</v>
      </c>
      <c r="H428" s="13" t="s">
        <v>157</v>
      </c>
      <c r="I428" s="13" t="s">
        <v>275</v>
      </c>
      <c r="J428" s="13" t="s">
        <v>2299</v>
      </c>
      <c r="K428" t="str">
        <f t="shared" si="6"/>
        <v>NORTHERN MINDANAOBUKIDNONDAMULOG</v>
      </c>
      <c r="L428" s="38">
        <v>8721</v>
      </c>
      <c r="M428" s="14" t="s">
        <v>674</v>
      </c>
    </row>
    <row r="429" spans="1:13">
      <c r="A429" s="13" t="s">
        <v>2360</v>
      </c>
      <c r="B429" s="14" t="s">
        <v>736</v>
      </c>
      <c r="C429" s="14" t="s">
        <v>273</v>
      </c>
      <c r="D429">
        <v>9025</v>
      </c>
      <c r="H429" s="13" t="s">
        <v>154</v>
      </c>
      <c r="I429" s="13" t="s">
        <v>245</v>
      </c>
      <c r="J429" s="13" t="s">
        <v>3075</v>
      </c>
      <c r="K429" t="str">
        <f t="shared" si="6"/>
        <v>CENTRAL VISAYASBOHOLDANAO</v>
      </c>
      <c r="L429" s="38">
        <v>6344</v>
      </c>
      <c r="M429" s="14" t="s">
        <v>1593</v>
      </c>
    </row>
    <row r="430" spans="1:13">
      <c r="A430" s="13" t="s">
        <v>2330</v>
      </c>
      <c r="B430" s="14" t="s">
        <v>737</v>
      </c>
      <c r="C430" s="14" t="s">
        <v>273</v>
      </c>
      <c r="D430">
        <v>9015</v>
      </c>
      <c r="H430" s="13" t="s">
        <v>154</v>
      </c>
      <c r="I430" s="13" t="s">
        <v>246</v>
      </c>
      <c r="J430" s="13" t="s">
        <v>3103</v>
      </c>
      <c r="K430" t="str">
        <f t="shared" si="6"/>
        <v>CENTRAL VISAYASCEBUDANAO CITY</v>
      </c>
      <c r="L430" s="38">
        <v>6004</v>
      </c>
      <c r="M430" s="14" t="s">
        <v>1625</v>
      </c>
    </row>
    <row r="431" spans="1:13">
      <c r="A431" s="13" t="s">
        <v>2361</v>
      </c>
      <c r="B431" s="14" t="s">
        <v>738</v>
      </c>
      <c r="C431" s="14" t="s">
        <v>273</v>
      </c>
      <c r="D431">
        <v>9024</v>
      </c>
      <c r="H431" s="13" t="s">
        <v>157</v>
      </c>
      <c r="I431" s="13" t="s">
        <v>275</v>
      </c>
      <c r="J431" s="13" t="s">
        <v>2300</v>
      </c>
      <c r="K431" t="str">
        <f t="shared" si="6"/>
        <v>NORTHERN MINDANAOBUKIDNONDANGCAGAN</v>
      </c>
      <c r="L431" s="38">
        <v>8719</v>
      </c>
      <c r="M431" s="14" t="s">
        <v>675</v>
      </c>
    </row>
    <row r="432" spans="1:13">
      <c r="A432" s="13" t="s">
        <v>2362</v>
      </c>
      <c r="B432" s="14" t="s">
        <v>739</v>
      </c>
      <c r="C432" s="14" t="s">
        <v>273</v>
      </c>
      <c r="D432">
        <v>9013</v>
      </c>
      <c r="H432" s="13" t="s">
        <v>150</v>
      </c>
      <c r="I432" s="13" t="s">
        <v>331</v>
      </c>
      <c r="J432" s="13" t="s">
        <v>2005</v>
      </c>
      <c r="K432" t="str">
        <f t="shared" si="6"/>
        <v>CORDILLERA ADMINISTRATIVE REGIONABRADANGLAS</v>
      </c>
      <c r="L432" s="38">
        <v>2825</v>
      </c>
      <c r="M432" s="14" t="s">
        <v>365</v>
      </c>
    </row>
    <row r="433" spans="1:13">
      <c r="A433" s="13" t="s">
        <v>2363</v>
      </c>
      <c r="B433" s="14" t="s">
        <v>740</v>
      </c>
      <c r="C433" s="14" t="s">
        <v>273</v>
      </c>
      <c r="D433">
        <v>9023</v>
      </c>
      <c r="H433" s="13" t="s">
        <v>153</v>
      </c>
      <c r="I433" s="13" t="s">
        <v>236</v>
      </c>
      <c r="J433" s="13" t="s">
        <v>2980</v>
      </c>
      <c r="K433" t="str">
        <f t="shared" si="6"/>
        <v>WESTERN VISAYASCAPIZDAO</v>
      </c>
      <c r="L433" s="38">
        <v>5810</v>
      </c>
      <c r="M433" s="14" t="s">
        <v>1478</v>
      </c>
    </row>
    <row r="434" spans="1:13">
      <c r="A434" s="13" t="s">
        <v>2364</v>
      </c>
      <c r="B434" s="14" t="s">
        <v>741</v>
      </c>
      <c r="C434" s="14" t="s">
        <v>273</v>
      </c>
      <c r="D434">
        <v>9016</v>
      </c>
      <c r="H434" s="13" t="s">
        <v>147</v>
      </c>
      <c r="I434" s="13" t="s">
        <v>307</v>
      </c>
      <c r="J434" s="13" t="s">
        <v>2485</v>
      </c>
      <c r="K434" t="str">
        <f t="shared" si="6"/>
        <v>CARAGASURIGAO DEL NORTEDAPA</v>
      </c>
      <c r="L434" s="38">
        <v>8417</v>
      </c>
      <c r="M434" s="14" t="s">
        <v>873</v>
      </c>
    </row>
    <row r="435" spans="1:13">
      <c r="A435" s="13" t="s">
        <v>2365</v>
      </c>
      <c r="B435" s="14" t="s">
        <v>742</v>
      </c>
      <c r="C435" s="14" t="s">
        <v>273</v>
      </c>
      <c r="D435">
        <v>9007</v>
      </c>
      <c r="H435" s="13" t="s">
        <v>156</v>
      </c>
      <c r="I435" s="13" t="s">
        <v>266</v>
      </c>
      <c r="J435" s="13" t="s">
        <v>3332</v>
      </c>
      <c r="K435" t="str">
        <f t="shared" si="6"/>
        <v>ZAMBOANGA PENINSULAZAMBOANGA DEL NORTEDAPITAN CITY</v>
      </c>
      <c r="L435" s="38">
        <v>7101</v>
      </c>
      <c r="M435" s="14" t="s">
        <v>1910</v>
      </c>
    </row>
    <row r="436" spans="1:13">
      <c r="A436" s="13" t="s">
        <v>2366</v>
      </c>
      <c r="B436" s="14" t="s">
        <v>743</v>
      </c>
      <c r="C436" s="14" t="s">
        <v>273</v>
      </c>
      <c r="D436">
        <v>9009</v>
      </c>
      <c r="H436" s="13" t="s">
        <v>152</v>
      </c>
      <c r="I436" s="13" t="s">
        <v>221</v>
      </c>
      <c r="J436" s="13" t="s">
        <v>2859</v>
      </c>
      <c r="K436" t="str">
        <f t="shared" si="6"/>
        <v>BICOL REGIONALBAYDARAGA</v>
      </c>
      <c r="L436" s="38">
        <v>4501</v>
      </c>
      <c r="M436" s="14" t="s">
        <v>1332</v>
      </c>
    </row>
    <row r="437" spans="1:13">
      <c r="A437" s="13" t="s">
        <v>2341</v>
      </c>
      <c r="B437" s="14" t="s">
        <v>744</v>
      </c>
      <c r="C437" s="14" t="s">
        <v>273</v>
      </c>
      <c r="D437">
        <v>9001</v>
      </c>
      <c r="H437" s="13" t="s">
        <v>155</v>
      </c>
      <c r="I437" s="13" t="s">
        <v>260</v>
      </c>
      <c r="J437" s="13" t="s">
        <v>3273</v>
      </c>
      <c r="K437" t="str">
        <f t="shared" si="6"/>
        <v>EASTERN VISAYASSAMARDARAM</v>
      </c>
      <c r="L437" s="38">
        <v>6722</v>
      </c>
      <c r="M437" s="14" t="s">
        <v>1835</v>
      </c>
    </row>
    <row r="438" spans="1:13">
      <c r="A438" s="13" t="s">
        <v>2367</v>
      </c>
      <c r="B438" s="14" t="s">
        <v>745</v>
      </c>
      <c r="C438" s="14" t="s">
        <v>273</v>
      </c>
      <c r="D438">
        <v>9012</v>
      </c>
      <c r="H438" s="13" t="s">
        <v>158</v>
      </c>
      <c r="I438" s="13" t="s">
        <v>201</v>
      </c>
      <c r="J438" s="13" t="s">
        <v>2733</v>
      </c>
      <c r="K438" t="str">
        <f t="shared" si="6"/>
        <v>REGION 4A CALABARZONCAVITEDASMARIÑAS</v>
      </c>
      <c r="L438" s="38">
        <v>4114</v>
      </c>
      <c r="M438" s="14" t="s">
        <v>1167</v>
      </c>
    </row>
    <row r="439" spans="1:13">
      <c r="A439" s="13" t="s">
        <v>2368</v>
      </c>
      <c r="B439" s="14" t="s">
        <v>746</v>
      </c>
      <c r="C439" s="14" t="s">
        <v>273</v>
      </c>
      <c r="D439">
        <v>9002</v>
      </c>
      <c r="H439" s="13" t="s">
        <v>143</v>
      </c>
      <c r="I439" s="13" t="s">
        <v>167</v>
      </c>
      <c r="J439" s="13" t="s">
        <v>2268</v>
      </c>
      <c r="K439" t="str">
        <f t="shared" si="6"/>
        <v>ILOCOS REGIONPANGASINANDASOL</v>
      </c>
      <c r="L439" s="38">
        <v>2411</v>
      </c>
      <c r="M439" s="14" t="s">
        <v>642</v>
      </c>
    </row>
    <row r="440" spans="1:13">
      <c r="A440" s="13" t="s">
        <v>2372</v>
      </c>
      <c r="B440" s="14" t="s">
        <v>750</v>
      </c>
      <c r="C440" s="14" t="s">
        <v>274</v>
      </c>
      <c r="D440">
        <v>7206</v>
      </c>
      <c r="H440" s="13" t="s">
        <v>149</v>
      </c>
      <c r="I440" s="13" t="s">
        <v>320</v>
      </c>
      <c r="J440" s="13" t="s">
        <v>2122</v>
      </c>
      <c r="K440" t="str">
        <f t="shared" si="6"/>
        <v>AUTONOMOUS REGION IN MUSLIM MINDANAOMAGUINDANAODATU ABDULLAH SANGKI</v>
      </c>
      <c r="L440" s="38">
        <v>9621</v>
      </c>
      <c r="M440" s="14" t="s">
        <v>484</v>
      </c>
    </row>
    <row r="441" spans="1:13">
      <c r="A441" s="13" t="s">
        <v>2373</v>
      </c>
      <c r="B441" s="14" t="s">
        <v>751</v>
      </c>
      <c r="C441" s="14" t="s">
        <v>274</v>
      </c>
      <c r="D441">
        <v>7211</v>
      </c>
      <c r="H441" s="13" t="s">
        <v>149</v>
      </c>
      <c r="I441" s="13" t="s">
        <v>320</v>
      </c>
      <c r="J441" s="13" t="s">
        <v>2123</v>
      </c>
      <c r="K441" t="str">
        <f t="shared" si="6"/>
        <v>AUTONOMOUS REGION IN MUSLIM MINDANAOMAGUINDANAODATU ANGGAL MIDTIMBANG</v>
      </c>
      <c r="L441" s="38">
        <v>9622</v>
      </c>
      <c r="M441" s="14" t="s">
        <v>485</v>
      </c>
    </row>
    <row r="442" spans="1:13">
      <c r="A442" s="30" t="s">
        <v>2374</v>
      </c>
      <c r="B442" s="31" t="s">
        <v>752</v>
      </c>
      <c r="C442" s="31" t="s">
        <v>274</v>
      </c>
      <c r="D442" s="32">
        <v>7215</v>
      </c>
      <c r="H442" s="13" t="s">
        <v>149</v>
      </c>
      <c r="I442" s="13" t="s">
        <v>320</v>
      </c>
      <c r="J442" s="13" t="s">
        <v>4175</v>
      </c>
      <c r="K442" t="str">
        <f t="shared" si="6"/>
        <v>AUTONOMOUS REGION IN MUSLIM MINDANAOMAGUINDANAODATU BLAH T. SINSUAT</v>
      </c>
      <c r="L442" s="38">
        <v>9623</v>
      </c>
      <c r="M442" s="14" t="s">
        <v>506</v>
      </c>
    </row>
    <row r="443" spans="1:13">
      <c r="A443" s="13" t="s">
        <v>2375</v>
      </c>
      <c r="B443" s="14" t="s">
        <v>753</v>
      </c>
      <c r="C443" s="14" t="s">
        <v>274</v>
      </c>
      <c r="D443">
        <v>7210</v>
      </c>
      <c r="H443" s="13" t="s">
        <v>149</v>
      </c>
      <c r="I443" s="13" t="s">
        <v>320</v>
      </c>
      <c r="J443" s="13" t="s">
        <v>2149</v>
      </c>
      <c r="K443" t="str">
        <f t="shared" si="6"/>
        <v>AUTONOMOUS REGION IN MUSLIM MINDANAOMAGUINDANAODATU HOFFER AMPATUAN</v>
      </c>
      <c r="L443" s="38">
        <v>9624</v>
      </c>
      <c r="M443" s="14" t="s">
        <v>4163</v>
      </c>
    </row>
    <row r="444" spans="1:13">
      <c r="A444" s="13" t="s">
        <v>2376</v>
      </c>
      <c r="B444" s="14" t="s">
        <v>754</v>
      </c>
      <c r="C444" s="14" t="s">
        <v>274</v>
      </c>
      <c r="D444">
        <v>7201</v>
      </c>
      <c r="H444" s="13" t="s">
        <v>149</v>
      </c>
      <c r="I444" s="13" t="s">
        <v>320</v>
      </c>
      <c r="J444" s="13" t="s">
        <v>4176</v>
      </c>
      <c r="K444" t="str">
        <f t="shared" si="6"/>
        <v>AUTONOMOUS REGION IN MUSLIM MINDANAOMAGUINDANAODATU ODIN SINSUAT</v>
      </c>
      <c r="L444" s="38">
        <v>9601</v>
      </c>
      <c r="M444" s="14" t="s">
        <v>507</v>
      </c>
    </row>
    <row r="445" spans="1:13">
      <c r="A445" s="13" t="s">
        <v>2377</v>
      </c>
      <c r="B445" s="14" t="s">
        <v>755</v>
      </c>
      <c r="C445" s="14" t="s">
        <v>274</v>
      </c>
      <c r="D445">
        <v>7213</v>
      </c>
      <c r="H445" s="13" t="s">
        <v>149</v>
      </c>
      <c r="I445" s="13" t="s">
        <v>320</v>
      </c>
      <c r="J445" s="13" t="s">
        <v>2152</v>
      </c>
      <c r="K445" t="str">
        <f t="shared" si="6"/>
        <v>AUTONOMOUS REGION IN MUSLIM MINDANAOMAGUINDANAODATU ODIN SINSUAT(DINAIG)</v>
      </c>
      <c r="L445" s="38">
        <v>9601</v>
      </c>
      <c r="M445" s="14" t="s">
        <v>4161</v>
      </c>
    </row>
    <row r="446" spans="1:13">
      <c r="A446" s="13" t="s">
        <v>2378</v>
      </c>
      <c r="B446" s="14" t="s">
        <v>756</v>
      </c>
      <c r="C446" s="14" t="s">
        <v>274</v>
      </c>
      <c r="D446">
        <v>7200</v>
      </c>
      <c r="H446" s="13" t="s">
        <v>149</v>
      </c>
      <c r="I446" s="13" t="s">
        <v>320</v>
      </c>
      <c r="J446" s="13" t="s">
        <v>2124</v>
      </c>
      <c r="K446" t="str">
        <f t="shared" si="6"/>
        <v>AUTONOMOUS REGION IN MUSLIM MINDANAOMAGUINDANAODATU PAGLAS</v>
      </c>
      <c r="L446" s="38">
        <v>9617</v>
      </c>
      <c r="M446" s="14" t="s">
        <v>486</v>
      </c>
    </row>
    <row r="447" spans="1:13">
      <c r="A447" s="13" t="s">
        <v>2379</v>
      </c>
      <c r="B447" s="14" t="s">
        <v>757</v>
      </c>
      <c r="C447" s="14" t="s">
        <v>274</v>
      </c>
      <c r="D447">
        <v>7204</v>
      </c>
      <c r="H447" s="13" t="s">
        <v>149</v>
      </c>
      <c r="I447" s="13" t="s">
        <v>320</v>
      </c>
      <c r="J447" s="13" t="s">
        <v>2125</v>
      </c>
      <c r="K447" t="str">
        <f t="shared" si="6"/>
        <v>AUTONOMOUS REGION IN MUSLIM MINDANAOMAGUINDANAODATU PIANG</v>
      </c>
      <c r="L447" s="38">
        <v>9607</v>
      </c>
      <c r="M447" s="14" t="s">
        <v>487</v>
      </c>
    </row>
    <row r="448" spans="1:13">
      <c r="A448" s="13" t="s">
        <v>2380</v>
      </c>
      <c r="B448" s="14" t="s">
        <v>758</v>
      </c>
      <c r="C448" s="14" t="s">
        <v>274</v>
      </c>
      <c r="D448">
        <v>7208</v>
      </c>
      <c r="H448" s="13" t="s">
        <v>149</v>
      </c>
      <c r="I448" s="13" t="s">
        <v>320</v>
      </c>
      <c r="J448" s="13" t="s">
        <v>2150</v>
      </c>
      <c r="K448" t="str">
        <f t="shared" si="6"/>
        <v>AUTONOMOUS REGION IN MUSLIM MINDANAOMAGUINDANAODATU SALIBO</v>
      </c>
      <c r="L448" s="38">
        <v>9625</v>
      </c>
      <c r="M448" s="14" t="s">
        <v>4157</v>
      </c>
    </row>
    <row r="449" spans="1:13">
      <c r="A449" s="13" t="s">
        <v>2369</v>
      </c>
      <c r="B449" s="14" t="s">
        <v>747</v>
      </c>
      <c r="C449" s="14" t="s">
        <v>274</v>
      </c>
      <c r="D449">
        <v>7207</v>
      </c>
      <c r="H449" s="13" t="s">
        <v>149</v>
      </c>
      <c r="I449" s="13" t="s">
        <v>320</v>
      </c>
      <c r="J449" s="13" t="s">
        <v>2126</v>
      </c>
      <c r="K449" t="str">
        <f t="shared" si="6"/>
        <v>AUTONOMOUS REGION IN MUSLIM MINDANAOMAGUINDANAODATU SAUDI-AMPATUAN</v>
      </c>
      <c r="L449" s="38">
        <v>9626</v>
      </c>
      <c r="M449" s="14" t="s">
        <v>488</v>
      </c>
    </row>
    <row r="450" spans="1:13">
      <c r="A450" s="13" t="s">
        <v>2370</v>
      </c>
      <c r="B450" s="14" t="s">
        <v>748</v>
      </c>
      <c r="C450" s="14" t="s">
        <v>274</v>
      </c>
      <c r="D450">
        <v>7200</v>
      </c>
      <c r="H450" s="13" t="s">
        <v>149</v>
      </c>
      <c r="I450" s="13" t="s">
        <v>320</v>
      </c>
      <c r="J450" s="13" t="s">
        <v>2127</v>
      </c>
      <c r="K450" t="str">
        <f t="shared" si="6"/>
        <v>AUTONOMOUS REGION IN MUSLIM MINDANAOMAGUINDANAODATU UNSAY</v>
      </c>
      <c r="L450" s="38">
        <v>9627</v>
      </c>
      <c r="M450" s="14" t="s">
        <v>489</v>
      </c>
    </row>
    <row r="451" spans="1:13">
      <c r="A451" s="13" t="s">
        <v>2381</v>
      </c>
      <c r="B451" s="14" t="s">
        <v>759</v>
      </c>
      <c r="C451" s="14" t="s">
        <v>274</v>
      </c>
      <c r="D451">
        <v>7205</v>
      </c>
      <c r="H451" s="13" t="s">
        <v>154</v>
      </c>
      <c r="I451" s="13" t="s">
        <v>247</v>
      </c>
      <c r="J451" s="13" t="s">
        <v>3151</v>
      </c>
      <c r="K451" t="str">
        <f t="shared" ref="K451:K514" si="7">UPPER(TRIM(H451)&amp;TRIM(I451)&amp;TRIM(J451))</f>
        <v>CENTRAL VISAYASNEGROS ORIENTALDAUIN</v>
      </c>
      <c r="L451" s="38">
        <v>6217</v>
      </c>
      <c r="M451" s="14" t="s">
        <v>1686</v>
      </c>
    </row>
    <row r="452" spans="1:13">
      <c r="A452" s="13" t="s">
        <v>2382</v>
      </c>
      <c r="B452" s="14" t="s">
        <v>760</v>
      </c>
      <c r="C452" s="14" t="s">
        <v>274</v>
      </c>
      <c r="D452">
        <v>7209</v>
      </c>
      <c r="H452" s="13" t="s">
        <v>154</v>
      </c>
      <c r="I452" s="13" t="s">
        <v>245</v>
      </c>
      <c r="J452" s="13" t="s">
        <v>3076</v>
      </c>
      <c r="K452" t="str">
        <f t="shared" si="7"/>
        <v>CENTRAL VISAYASBOHOLDAUIS</v>
      </c>
      <c r="L452" s="38">
        <v>6339</v>
      </c>
      <c r="M452" s="14" t="s">
        <v>1594</v>
      </c>
    </row>
    <row r="453" spans="1:13">
      <c r="A453" s="13" t="s">
        <v>2383</v>
      </c>
      <c r="B453" s="14" t="s">
        <v>761</v>
      </c>
      <c r="C453" s="14" t="s">
        <v>274</v>
      </c>
      <c r="D453">
        <v>7212</v>
      </c>
      <c r="H453" s="13" t="s">
        <v>145</v>
      </c>
      <c r="I453" s="13" t="s">
        <v>288</v>
      </c>
      <c r="J453" s="13" t="s">
        <v>2405</v>
      </c>
      <c r="K453" t="str">
        <f t="shared" si="7"/>
        <v>DAVAO REGIONDAVAO DEL SURDAVAO CITY</v>
      </c>
      <c r="L453" s="38">
        <v>8000</v>
      </c>
      <c r="M453" s="14" t="s">
        <v>786</v>
      </c>
    </row>
    <row r="454" spans="1:13">
      <c r="A454" s="13" t="s">
        <v>2384</v>
      </c>
      <c r="B454" s="14" t="s">
        <v>762</v>
      </c>
      <c r="C454" s="14" t="s">
        <v>274</v>
      </c>
      <c r="D454">
        <v>7203</v>
      </c>
      <c r="H454" s="13" t="s">
        <v>147</v>
      </c>
      <c r="I454" s="13" t="s">
        <v>307</v>
      </c>
      <c r="J454" s="13" t="s">
        <v>2486</v>
      </c>
      <c r="K454" t="str">
        <f t="shared" si="7"/>
        <v>CARAGASURIGAO DEL NORTEDEL CARMEN</v>
      </c>
      <c r="L454" s="38">
        <v>8418</v>
      </c>
      <c r="M454" s="14" t="s">
        <v>874</v>
      </c>
    </row>
    <row r="455" spans="1:13">
      <c r="A455" s="13" t="s">
        <v>2371</v>
      </c>
      <c r="B455" s="14" t="s">
        <v>749</v>
      </c>
      <c r="C455" s="14" t="s">
        <v>274</v>
      </c>
      <c r="D455">
        <v>7214</v>
      </c>
      <c r="H455" s="13" t="s">
        <v>152</v>
      </c>
      <c r="I455" s="13" t="s">
        <v>223</v>
      </c>
      <c r="J455" s="13" t="s">
        <v>2894</v>
      </c>
      <c r="K455" t="str">
        <f t="shared" si="7"/>
        <v>BICOL REGIONCAMARINES SURDEL GALLEGO</v>
      </c>
      <c r="L455" s="38">
        <v>4411</v>
      </c>
      <c r="M455" s="14" t="s">
        <v>1370</v>
      </c>
    </row>
    <row r="456" spans="1:13">
      <c r="A456" s="13" t="s">
        <v>2385</v>
      </c>
      <c r="B456" s="14" t="s">
        <v>763</v>
      </c>
      <c r="C456" s="14" t="s">
        <v>274</v>
      </c>
      <c r="D456">
        <v>7202</v>
      </c>
      <c r="H456" s="13" t="s">
        <v>144</v>
      </c>
      <c r="I456" s="13" t="s">
        <v>176</v>
      </c>
      <c r="J456" s="13" t="s">
        <v>2550</v>
      </c>
      <c r="K456" t="str">
        <f t="shared" si="7"/>
        <v>CAGAYAN VALLEYISABELADELFIN ALBANO</v>
      </c>
      <c r="L456" s="38">
        <v>3326</v>
      </c>
      <c r="M456" s="14" t="s">
        <v>948</v>
      </c>
    </row>
    <row r="457" spans="1:13">
      <c r="A457" s="13" t="s">
        <v>2386</v>
      </c>
      <c r="B457" s="14" t="s">
        <v>764</v>
      </c>
      <c r="C457" s="14" t="s">
        <v>281</v>
      </c>
      <c r="D457">
        <v>8803</v>
      </c>
      <c r="H457" s="13" t="s">
        <v>144</v>
      </c>
      <c r="I457" s="13" t="s">
        <v>177</v>
      </c>
      <c r="J457" s="13" t="s">
        <v>2569</v>
      </c>
      <c r="K457" t="str">
        <f t="shared" si="7"/>
        <v>CAGAYAN VALLEYNUEVA VIZCAYADIADI</v>
      </c>
      <c r="L457" s="38">
        <v>3712</v>
      </c>
      <c r="M457" s="14" t="s">
        <v>975</v>
      </c>
    </row>
    <row r="458" spans="1:13">
      <c r="A458" s="13" t="s">
        <v>2387</v>
      </c>
      <c r="B458" s="14" t="s">
        <v>765</v>
      </c>
      <c r="C458" s="14" t="s">
        <v>281</v>
      </c>
      <c r="D458">
        <v>8810</v>
      </c>
      <c r="H458" s="13" t="s">
        <v>144</v>
      </c>
      <c r="I458" s="13" t="s">
        <v>178</v>
      </c>
      <c r="J458" s="13" t="s">
        <v>2585</v>
      </c>
      <c r="K458" t="str">
        <f t="shared" si="7"/>
        <v>CAGAYAN VALLEYQUIRINODIFFUN</v>
      </c>
      <c r="L458" s="38">
        <v>3401</v>
      </c>
      <c r="M458" s="14" t="s">
        <v>992</v>
      </c>
    </row>
    <row r="459" spans="1:13">
      <c r="A459" s="13" t="s">
        <v>2273</v>
      </c>
      <c r="B459" s="14" t="s">
        <v>766</v>
      </c>
      <c r="C459" s="14" t="s">
        <v>281</v>
      </c>
      <c r="D459">
        <v>8807</v>
      </c>
      <c r="H459" s="13" t="s">
        <v>145</v>
      </c>
      <c r="I459" s="13" t="s">
        <v>288</v>
      </c>
      <c r="J459" s="13" t="s">
        <v>2406</v>
      </c>
      <c r="K459" t="str">
        <f t="shared" si="7"/>
        <v>DAVAO REGIONDAVAO DEL SURDIGOS CITY</v>
      </c>
      <c r="L459" s="38">
        <v>8002</v>
      </c>
      <c r="M459" s="14" t="s">
        <v>787</v>
      </c>
    </row>
    <row r="460" spans="1:13">
      <c r="A460" s="13" t="s">
        <v>2388</v>
      </c>
      <c r="B460" s="14" t="s">
        <v>767</v>
      </c>
      <c r="C460" s="14" t="s">
        <v>281</v>
      </c>
      <c r="D460">
        <v>8806</v>
      </c>
      <c r="H460" s="13" t="s">
        <v>151</v>
      </c>
      <c r="I460" s="13" t="s">
        <v>187</v>
      </c>
      <c r="J460" s="13" t="s">
        <v>2590</v>
      </c>
      <c r="K460" t="str">
        <f t="shared" si="7"/>
        <v>CENTRAL LUZONAURORADILASAG</v>
      </c>
      <c r="L460" s="38">
        <v>3205</v>
      </c>
      <c r="M460" s="14" t="s">
        <v>997</v>
      </c>
    </row>
    <row r="461" spans="1:13">
      <c r="A461" s="13" t="s">
        <v>2389</v>
      </c>
      <c r="B461" s="14" t="s">
        <v>768</v>
      </c>
      <c r="C461" s="14" t="s">
        <v>281</v>
      </c>
      <c r="D461">
        <v>8808</v>
      </c>
      <c r="H461" s="13" t="s">
        <v>152</v>
      </c>
      <c r="I461" s="13" t="s">
        <v>225</v>
      </c>
      <c r="J461" s="13" t="s">
        <v>2930</v>
      </c>
      <c r="K461" t="str">
        <f t="shared" si="7"/>
        <v>BICOL REGIONMASBATEDIMASALANG</v>
      </c>
      <c r="L461" s="38">
        <v>5403</v>
      </c>
      <c r="M461" s="14" t="s">
        <v>1413</v>
      </c>
    </row>
    <row r="462" spans="1:13">
      <c r="A462" s="13" t="s">
        <v>2390</v>
      </c>
      <c r="B462" s="14" t="s">
        <v>769</v>
      </c>
      <c r="C462" s="14" t="s">
        <v>281</v>
      </c>
      <c r="D462">
        <v>8802</v>
      </c>
      <c r="H462" s="13" t="s">
        <v>156</v>
      </c>
      <c r="I462" s="13" t="s">
        <v>267</v>
      </c>
      <c r="J462" s="13" t="s">
        <v>3338</v>
      </c>
      <c r="K462" t="str">
        <f t="shared" si="7"/>
        <v>ZAMBOANGA PENINSULAZAMBOANGA DEL SURDIMATALING</v>
      </c>
      <c r="L462" s="38">
        <v>7032</v>
      </c>
      <c r="M462" s="14" t="s">
        <v>1917</v>
      </c>
    </row>
    <row r="463" spans="1:13">
      <c r="A463" s="13" t="s">
        <v>2391</v>
      </c>
      <c r="B463" s="14" t="s">
        <v>770</v>
      </c>
      <c r="C463" s="14" t="s">
        <v>281</v>
      </c>
      <c r="D463">
        <v>8805</v>
      </c>
      <c r="H463" s="13" t="s">
        <v>154</v>
      </c>
      <c r="I463" s="13" t="s">
        <v>245</v>
      </c>
      <c r="J463" s="13" t="s">
        <v>3077</v>
      </c>
      <c r="K463" t="str">
        <f t="shared" si="7"/>
        <v>CENTRAL VISAYASBOHOLDIMIAO</v>
      </c>
      <c r="L463" s="38">
        <v>6305</v>
      </c>
      <c r="M463" s="14" t="s">
        <v>1595</v>
      </c>
    </row>
    <row r="464" spans="1:13">
      <c r="A464" s="13" t="s">
        <v>2392</v>
      </c>
      <c r="B464" s="14" t="s">
        <v>771</v>
      </c>
      <c r="C464" s="14" t="s">
        <v>281</v>
      </c>
      <c r="D464">
        <v>8801</v>
      </c>
      <c r="H464" s="13" t="s">
        <v>147</v>
      </c>
      <c r="I464" s="13" t="s">
        <v>306</v>
      </c>
      <c r="J464" s="13" t="s">
        <v>2473</v>
      </c>
      <c r="K464" t="str">
        <f t="shared" si="7"/>
        <v>CARAGADINAGAT ISLANDSDINAGAT</v>
      </c>
      <c r="L464" s="38">
        <v>8412</v>
      </c>
      <c r="M464" s="14" t="s">
        <v>858</v>
      </c>
    </row>
    <row r="465" spans="1:13">
      <c r="A465" s="13" t="s">
        <v>2393</v>
      </c>
      <c r="B465" s="14" t="s">
        <v>772</v>
      </c>
      <c r="C465" s="14" t="s">
        <v>281</v>
      </c>
      <c r="D465">
        <v>8800</v>
      </c>
      <c r="H465" s="13" t="s">
        <v>151</v>
      </c>
      <c r="I465" s="13" t="s">
        <v>187</v>
      </c>
      <c r="J465" s="13" t="s">
        <v>2589</v>
      </c>
      <c r="K465" t="str">
        <f t="shared" si="7"/>
        <v>CENTRAL LUZONAURORADINALUNGAN</v>
      </c>
      <c r="L465" s="38">
        <v>3206</v>
      </c>
      <c r="M465" s="14" t="s">
        <v>996</v>
      </c>
    </row>
    <row r="466" spans="1:13">
      <c r="A466" s="13" t="s">
        <v>2394</v>
      </c>
      <c r="B466" s="14" t="s">
        <v>773</v>
      </c>
      <c r="C466" s="14" t="s">
        <v>281</v>
      </c>
      <c r="D466">
        <v>8804</v>
      </c>
      <c r="H466" s="13" t="s">
        <v>151</v>
      </c>
      <c r="I466" s="13" t="s">
        <v>188</v>
      </c>
      <c r="J466" s="13" t="s">
        <v>2599</v>
      </c>
      <c r="K466" t="str">
        <f t="shared" si="7"/>
        <v>CENTRAL LUZONBATAANDINALUPIHAN</v>
      </c>
      <c r="L466" s="38">
        <v>2110</v>
      </c>
      <c r="M466" s="14" t="s">
        <v>1006</v>
      </c>
    </row>
    <row r="467" spans="1:13">
      <c r="A467" s="13" t="s">
        <v>2395</v>
      </c>
      <c r="B467" s="14" t="s">
        <v>774</v>
      </c>
      <c r="C467" s="14" t="s">
        <v>281</v>
      </c>
      <c r="D467">
        <v>8809</v>
      </c>
      <c r="H467" s="13" t="s">
        <v>144</v>
      </c>
      <c r="I467" s="13" t="s">
        <v>176</v>
      </c>
      <c r="J467" s="13" t="s">
        <v>2551</v>
      </c>
      <c r="K467" t="str">
        <f t="shared" si="7"/>
        <v>CAGAYAN VALLEYISABELADINAPIGUE</v>
      </c>
      <c r="L467" s="38">
        <v>3336</v>
      </c>
      <c r="M467" s="14" t="s">
        <v>949</v>
      </c>
    </row>
    <row r="468" spans="1:13">
      <c r="A468" s="13" t="s">
        <v>2399</v>
      </c>
      <c r="B468" s="14" t="s">
        <v>778</v>
      </c>
      <c r="C468" s="14" t="s">
        <v>282</v>
      </c>
      <c r="D468">
        <v>8102</v>
      </c>
      <c r="H468" s="13" t="s">
        <v>156</v>
      </c>
      <c r="I468" s="13" t="s">
        <v>267</v>
      </c>
      <c r="J468" s="13" t="s">
        <v>3339</v>
      </c>
      <c r="K468" t="str">
        <f t="shared" si="7"/>
        <v>ZAMBOANGA PENINSULAZAMBOANGA DEL SURDINAS</v>
      </c>
      <c r="L468" s="38">
        <v>7030</v>
      </c>
      <c r="M468" s="14" t="s">
        <v>1918</v>
      </c>
    </row>
    <row r="469" spans="1:13">
      <c r="A469" s="13" t="s">
        <v>2400</v>
      </c>
      <c r="B469" s="14" t="s">
        <v>779</v>
      </c>
      <c r="C469" s="14" t="s">
        <v>282</v>
      </c>
      <c r="D469">
        <v>8100</v>
      </c>
      <c r="H469" s="13" t="s">
        <v>151</v>
      </c>
      <c r="I469" s="13" t="s">
        <v>187</v>
      </c>
      <c r="J469" s="13" t="s">
        <v>2593</v>
      </c>
      <c r="K469" t="str">
        <f t="shared" si="7"/>
        <v>CENTRAL LUZONAURORADINGALAN</v>
      </c>
      <c r="L469" s="38">
        <v>3207</v>
      </c>
      <c r="M469" s="14" t="s">
        <v>1000</v>
      </c>
    </row>
    <row r="470" spans="1:13">
      <c r="A470" s="13" t="s">
        <v>2401</v>
      </c>
      <c r="B470" s="14" t="s">
        <v>780</v>
      </c>
      <c r="C470" s="14" t="s">
        <v>282</v>
      </c>
      <c r="D470">
        <v>8101</v>
      </c>
      <c r="H470" s="13" t="s">
        <v>153</v>
      </c>
      <c r="I470" s="13" t="s">
        <v>238</v>
      </c>
      <c r="J470" s="13" t="s">
        <v>3011</v>
      </c>
      <c r="K470" t="str">
        <f t="shared" si="7"/>
        <v>WESTERN VISAYASILOILODINGLE</v>
      </c>
      <c r="L470" s="38">
        <v>5035</v>
      </c>
      <c r="M470" s="14" t="s">
        <v>1514</v>
      </c>
    </row>
    <row r="471" spans="1:13">
      <c r="A471" s="13" t="s">
        <v>2396</v>
      </c>
      <c r="B471" s="14" t="s">
        <v>775</v>
      </c>
      <c r="C471" s="14" t="s">
        <v>282</v>
      </c>
      <c r="D471">
        <v>8119</v>
      </c>
      <c r="H471" s="13" t="s">
        <v>143</v>
      </c>
      <c r="I471" s="13" t="s">
        <v>164</v>
      </c>
      <c r="J471" s="13" t="s">
        <v>2192</v>
      </c>
      <c r="K471" t="str">
        <f t="shared" si="7"/>
        <v>ILOCOS REGIONILOCOS NORTEDINGRAS</v>
      </c>
      <c r="L471" s="38">
        <v>2913</v>
      </c>
      <c r="M471" s="14" t="s">
        <v>555</v>
      </c>
    </row>
    <row r="472" spans="1:13">
      <c r="A472" s="13" t="s">
        <v>2402</v>
      </c>
      <c r="B472" s="14" t="s">
        <v>781</v>
      </c>
      <c r="C472" s="14" t="s">
        <v>282</v>
      </c>
      <c r="D472">
        <v>8113</v>
      </c>
      <c r="H472" s="13" t="s">
        <v>151</v>
      </c>
      <c r="I472" s="13" t="s">
        <v>187</v>
      </c>
      <c r="J472" s="13" t="s">
        <v>2594</v>
      </c>
      <c r="K472" t="str">
        <f t="shared" si="7"/>
        <v>CENTRAL LUZONAURORADIPACULAO</v>
      </c>
      <c r="L472" s="38">
        <v>3203</v>
      </c>
      <c r="M472" s="14" t="s">
        <v>1001</v>
      </c>
    </row>
    <row r="473" spans="1:13">
      <c r="A473" s="13" t="s">
        <v>2403</v>
      </c>
      <c r="B473" s="14" t="s">
        <v>782</v>
      </c>
      <c r="C473" s="14" t="s">
        <v>282</v>
      </c>
      <c r="D473">
        <v>8104</v>
      </c>
      <c r="H473" s="13" t="s">
        <v>156</v>
      </c>
      <c r="I473" s="13" t="s">
        <v>268</v>
      </c>
      <c r="J473" s="13" t="s">
        <v>3358</v>
      </c>
      <c r="K473" t="str">
        <f t="shared" si="7"/>
        <v>ZAMBOANGA PENINSULAZAMBOANGA SIBUGAYDIPLAHAN</v>
      </c>
      <c r="L473" s="38">
        <v>7039</v>
      </c>
      <c r="M473" s="14" t="s">
        <v>1943</v>
      </c>
    </row>
    <row r="474" spans="1:13">
      <c r="A474" s="13" t="s">
        <v>2397</v>
      </c>
      <c r="B474" s="14" t="s">
        <v>776</v>
      </c>
      <c r="C474" s="14" t="s">
        <v>282</v>
      </c>
      <c r="D474">
        <v>8105</v>
      </c>
      <c r="H474" s="13" t="s">
        <v>156</v>
      </c>
      <c r="I474" s="13" t="s">
        <v>266</v>
      </c>
      <c r="J474" s="13" t="s">
        <v>3333</v>
      </c>
      <c r="K474" t="str">
        <f t="shared" si="7"/>
        <v>ZAMBOANGA PENINSULAZAMBOANGA DEL NORTEDIPOLOG CITY</v>
      </c>
      <c r="L474" s="38">
        <v>7100</v>
      </c>
      <c r="M474" s="14" t="s">
        <v>1911</v>
      </c>
    </row>
    <row r="475" spans="1:13">
      <c r="A475" s="13" t="s">
        <v>2020</v>
      </c>
      <c r="B475" s="14" t="s">
        <v>783</v>
      </c>
      <c r="C475" s="14" t="s">
        <v>282</v>
      </c>
      <c r="D475">
        <v>8100</v>
      </c>
      <c r="H475" s="13" t="s">
        <v>149</v>
      </c>
      <c r="I475" s="13" t="s">
        <v>319</v>
      </c>
      <c r="J475" s="13" t="s">
        <v>2090</v>
      </c>
      <c r="K475" t="str">
        <f t="shared" si="7"/>
        <v>AUTONOMOUS REGION IN MUSLIM MINDANAOLANAO DEL SURDITSAAN-RAMAIN</v>
      </c>
      <c r="L475" s="38">
        <v>9713</v>
      </c>
      <c r="M475" s="14" t="s">
        <v>452</v>
      </c>
    </row>
    <row r="476" spans="1:13">
      <c r="A476" s="13" t="s">
        <v>2248</v>
      </c>
      <c r="B476" s="14" t="s">
        <v>784</v>
      </c>
      <c r="C476" s="14" t="s">
        <v>282</v>
      </c>
      <c r="D476">
        <v>8112</v>
      </c>
      <c r="H476" s="13" t="s">
        <v>144</v>
      </c>
      <c r="I476" s="13" t="s">
        <v>176</v>
      </c>
      <c r="J476" s="13" t="s">
        <v>2552</v>
      </c>
      <c r="K476" t="str">
        <f t="shared" si="7"/>
        <v>CAGAYAN VALLEYISABELADIVILACAN</v>
      </c>
      <c r="L476" s="38">
        <v>3335</v>
      </c>
      <c r="M476" s="14" t="s">
        <v>950</v>
      </c>
    </row>
    <row r="477" spans="1:13">
      <c r="A477" s="13" t="s">
        <v>2398</v>
      </c>
      <c r="B477" s="14" t="s">
        <v>777</v>
      </c>
      <c r="C477" s="14" t="s">
        <v>282</v>
      </c>
      <c r="D477">
        <v>8100</v>
      </c>
      <c r="H477" s="13" t="s">
        <v>150</v>
      </c>
      <c r="I477" s="13" t="s">
        <v>331</v>
      </c>
      <c r="J477" s="13" t="s">
        <v>2006</v>
      </c>
      <c r="K477" t="str">
        <f t="shared" si="7"/>
        <v>CORDILLERA ADMINISTRATIVE REGIONABRADOLORES</v>
      </c>
      <c r="L477" s="38">
        <v>2801</v>
      </c>
      <c r="M477" s="14" t="s">
        <v>366</v>
      </c>
    </row>
    <row r="478" spans="1:13">
      <c r="A478" s="13" t="s">
        <v>2404</v>
      </c>
      <c r="B478" s="14" t="s">
        <v>785</v>
      </c>
      <c r="C478" s="14" t="s">
        <v>282</v>
      </c>
      <c r="D478">
        <v>8100</v>
      </c>
      <c r="H478" s="13" t="s">
        <v>155</v>
      </c>
      <c r="I478" s="13" t="s">
        <v>257</v>
      </c>
      <c r="J478" s="13" t="s">
        <v>2006</v>
      </c>
      <c r="K478" t="str">
        <f t="shared" si="7"/>
        <v>EASTERN VISAYASEASTERN SAMARDOLORES</v>
      </c>
      <c r="L478" s="38">
        <v>6817</v>
      </c>
      <c r="M478" s="14" t="s">
        <v>1742</v>
      </c>
    </row>
    <row r="479" spans="1:13">
      <c r="A479" s="13" t="s">
        <v>2407</v>
      </c>
      <c r="B479" s="14" t="s">
        <v>788</v>
      </c>
      <c r="C479" s="14" t="s">
        <v>283</v>
      </c>
      <c r="D479">
        <v>8005</v>
      </c>
      <c r="H479" s="13" t="s">
        <v>158</v>
      </c>
      <c r="I479" s="13" t="s">
        <v>203</v>
      </c>
      <c r="J479" s="13" t="s">
        <v>2006</v>
      </c>
      <c r="K479" t="str">
        <f t="shared" si="7"/>
        <v>REGION 4A CALABARZONQUEZONDOLORES</v>
      </c>
      <c r="L479" s="38">
        <v>4326</v>
      </c>
      <c r="M479" s="14" t="s">
        <v>1289</v>
      </c>
    </row>
    <row r="480" spans="1:13">
      <c r="A480" s="13" t="s">
        <v>2405</v>
      </c>
      <c r="B480" s="14" t="s">
        <v>786</v>
      </c>
      <c r="C480" s="14" t="s">
        <v>283</v>
      </c>
      <c r="D480">
        <v>8000</v>
      </c>
      <c r="H480" s="13" t="s">
        <v>157</v>
      </c>
      <c r="I480" s="13" t="s">
        <v>275</v>
      </c>
      <c r="J480" s="13" t="s">
        <v>2301</v>
      </c>
      <c r="K480" t="str">
        <f t="shared" si="7"/>
        <v>NORTHERN MINDANAOBUKIDNONDON CARLOS</v>
      </c>
      <c r="L480" s="38">
        <v>8712</v>
      </c>
      <c r="M480" s="14" t="s">
        <v>676</v>
      </c>
    </row>
    <row r="481" spans="1:13">
      <c r="A481" s="13" t="s">
        <v>2406</v>
      </c>
      <c r="B481" s="14" t="s">
        <v>787</v>
      </c>
      <c r="C481" s="14" t="s">
        <v>283</v>
      </c>
      <c r="D481">
        <v>8002</v>
      </c>
      <c r="H481" s="13" t="s">
        <v>145</v>
      </c>
      <c r="I481" s="13" t="s">
        <v>290</v>
      </c>
      <c r="J481" s="13" t="s">
        <v>3375</v>
      </c>
      <c r="K481" t="str">
        <f t="shared" si="7"/>
        <v>DAVAO REGIONDAVAO OCCIDENTALDON MARCELINO</v>
      </c>
      <c r="L481" s="38">
        <v>8013</v>
      </c>
      <c r="M481" s="14" t="s">
        <v>1960</v>
      </c>
    </row>
    <row r="482" spans="1:13">
      <c r="A482" s="13" t="s">
        <v>2412</v>
      </c>
      <c r="B482" s="14" t="s">
        <v>795</v>
      </c>
      <c r="C482" s="14" t="s">
        <v>283</v>
      </c>
      <c r="D482">
        <v>8006</v>
      </c>
      <c r="H482" s="13" t="s">
        <v>157</v>
      </c>
      <c r="I482" s="13" t="s">
        <v>279</v>
      </c>
      <c r="J482" s="13" t="s">
        <v>2378</v>
      </c>
      <c r="K482" t="str">
        <f t="shared" si="7"/>
        <v>NORTHERN MINDANAOMISAMIS OCCIDENTALDON VICTORIANO CHIONGBIAN</v>
      </c>
      <c r="L482" s="38">
        <v>7200</v>
      </c>
      <c r="M482" s="14" t="s">
        <v>756</v>
      </c>
    </row>
    <row r="483" spans="1:13">
      <c r="A483" s="13" t="s">
        <v>2408</v>
      </c>
      <c r="B483" s="14" t="s">
        <v>789</v>
      </c>
      <c r="C483" s="14" t="s">
        <v>283</v>
      </c>
      <c r="D483">
        <v>8008</v>
      </c>
      <c r="H483" s="13" t="s">
        <v>151</v>
      </c>
      <c r="I483" s="13" t="s">
        <v>189</v>
      </c>
      <c r="J483" s="13" t="s">
        <v>2618</v>
      </c>
      <c r="K483" t="str">
        <f t="shared" si="7"/>
        <v>CENTRAL LUZONBULACANDOÑA REMEDIOS TRINIDAD</v>
      </c>
      <c r="L483" s="38">
        <v>3009</v>
      </c>
      <c r="M483" s="14" t="s">
        <v>1026</v>
      </c>
    </row>
    <row r="484" spans="1:13">
      <c r="A484" s="13" t="s">
        <v>2330</v>
      </c>
      <c r="B484" s="14" t="s">
        <v>790</v>
      </c>
      <c r="C484" s="14" t="s">
        <v>283</v>
      </c>
      <c r="D484">
        <v>8004</v>
      </c>
      <c r="H484" s="13" t="s">
        <v>152</v>
      </c>
      <c r="I484" s="13" t="s">
        <v>226</v>
      </c>
      <c r="J484" s="13" t="s">
        <v>2942</v>
      </c>
      <c r="K484" t="str">
        <f t="shared" si="7"/>
        <v>BICOL REGIONSORSOGONDONSOL</v>
      </c>
      <c r="L484" s="38">
        <v>4715</v>
      </c>
      <c r="M484" s="14" t="s">
        <v>1431</v>
      </c>
    </row>
    <row r="485" spans="1:13">
      <c r="A485" s="13" t="s">
        <v>2409</v>
      </c>
      <c r="B485" s="14" t="s">
        <v>791</v>
      </c>
      <c r="C485" s="14" t="s">
        <v>283</v>
      </c>
      <c r="D485">
        <v>8010</v>
      </c>
      <c r="H485" s="13" t="s">
        <v>153</v>
      </c>
      <c r="I485" s="13" t="s">
        <v>238</v>
      </c>
      <c r="J485" s="13" t="s">
        <v>3012</v>
      </c>
      <c r="K485" t="str">
        <f t="shared" si="7"/>
        <v>WESTERN VISAYASILOILODUEÑAS</v>
      </c>
      <c r="L485" s="38">
        <v>5038</v>
      </c>
      <c r="M485" s="14" t="s">
        <v>1515</v>
      </c>
    </row>
    <row r="486" spans="1:13">
      <c r="A486" s="13" t="s">
        <v>2410</v>
      </c>
      <c r="B486" s="14" t="s">
        <v>792</v>
      </c>
      <c r="C486" s="14" t="s">
        <v>283</v>
      </c>
      <c r="D486">
        <v>8003</v>
      </c>
      <c r="H486" s="13" t="s">
        <v>154</v>
      </c>
      <c r="I486" s="13" t="s">
        <v>245</v>
      </c>
      <c r="J486" s="13" t="s">
        <v>3078</v>
      </c>
      <c r="K486" t="str">
        <f t="shared" si="7"/>
        <v>CENTRAL VISAYASBOHOLDUERO</v>
      </c>
      <c r="L486" s="38">
        <v>6309</v>
      </c>
      <c r="M486" s="14" t="s">
        <v>1596</v>
      </c>
    </row>
    <row r="487" spans="1:13">
      <c r="A487" s="13" t="s">
        <v>2411</v>
      </c>
      <c r="B487" s="14" t="s">
        <v>793</v>
      </c>
      <c r="C487" s="14" t="s">
        <v>283</v>
      </c>
      <c r="D487">
        <v>8007</v>
      </c>
      <c r="H487" s="13" t="s">
        <v>155</v>
      </c>
      <c r="I487" s="13" t="s">
        <v>258</v>
      </c>
      <c r="J487" s="13" t="s">
        <v>3223</v>
      </c>
      <c r="K487" t="str">
        <f t="shared" si="7"/>
        <v>EASTERN VISAYASLEYTEDULAG</v>
      </c>
      <c r="L487" s="38">
        <v>6505</v>
      </c>
      <c r="M487" s="14" t="s">
        <v>1774</v>
      </c>
    </row>
    <row r="488" spans="1:13">
      <c r="A488" s="13" t="s">
        <v>1966</v>
      </c>
      <c r="B488" s="14" t="s">
        <v>794</v>
      </c>
      <c r="C488" s="14" t="s">
        <v>283</v>
      </c>
      <c r="D488">
        <v>8001</v>
      </c>
      <c r="H488" s="13" t="s">
        <v>154</v>
      </c>
      <c r="I488" s="13" t="s">
        <v>247</v>
      </c>
      <c r="J488" s="13" t="s">
        <v>3143</v>
      </c>
      <c r="K488" t="str">
        <f t="shared" si="7"/>
        <v>CENTRAL VISAYASNEGROS ORIENTALDUMAGUETE</v>
      </c>
      <c r="L488" s="38">
        <v>6200</v>
      </c>
      <c r="M488" s="14" t="s">
        <v>1678</v>
      </c>
    </row>
    <row r="489" spans="1:13">
      <c r="A489" s="13" t="s">
        <v>2413</v>
      </c>
      <c r="B489" s="14" t="s">
        <v>796</v>
      </c>
      <c r="C489" s="14" t="s">
        <v>283</v>
      </c>
      <c r="D489">
        <v>8009</v>
      </c>
      <c r="H489" s="13" t="s">
        <v>153</v>
      </c>
      <c r="I489" s="13" t="s">
        <v>236</v>
      </c>
      <c r="J489" s="13" t="s">
        <v>2981</v>
      </c>
      <c r="K489" t="str">
        <f t="shared" si="7"/>
        <v>WESTERN VISAYASCAPIZDUMALAG</v>
      </c>
      <c r="L489" s="38">
        <v>5813</v>
      </c>
      <c r="M489" s="14" t="s">
        <v>1479</v>
      </c>
    </row>
    <row r="490" spans="1:13">
      <c r="A490" s="13" t="s">
        <v>2414</v>
      </c>
      <c r="B490" s="14" t="s">
        <v>797</v>
      </c>
      <c r="C490" s="14" t="s">
        <v>284</v>
      </c>
      <c r="D490">
        <v>8204</v>
      </c>
      <c r="H490" s="13" t="s">
        <v>156</v>
      </c>
      <c r="I490" s="13" t="s">
        <v>267</v>
      </c>
      <c r="J490" s="13" t="s">
        <v>3347</v>
      </c>
      <c r="K490" t="str">
        <f t="shared" si="7"/>
        <v>ZAMBOANGA PENINSULAZAMBOANGA DEL SURDUMALINAO</v>
      </c>
      <c r="L490" s="38">
        <v>7015</v>
      </c>
      <c r="M490" s="14" t="s">
        <v>1929</v>
      </c>
    </row>
    <row r="491" spans="1:13">
      <c r="A491" s="13" t="s">
        <v>2415</v>
      </c>
      <c r="B491" s="14" t="s">
        <v>798</v>
      </c>
      <c r="C491" s="14" t="s">
        <v>284</v>
      </c>
      <c r="D491">
        <v>8208</v>
      </c>
      <c r="H491" s="13" t="s">
        <v>143</v>
      </c>
      <c r="I491" s="13" t="s">
        <v>164</v>
      </c>
      <c r="J491" s="13" t="s">
        <v>2193</v>
      </c>
      <c r="K491" t="str">
        <f t="shared" si="7"/>
        <v>ILOCOS REGIONILOCOS NORTEDUMALNEG</v>
      </c>
      <c r="L491" s="38">
        <v>2921</v>
      </c>
      <c r="M491" s="14" t="s">
        <v>556</v>
      </c>
    </row>
    <row r="492" spans="1:13">
      <c r="A492" s="13" t="s">
        <v>2416</v>
      </c>
      <c r="B492" s="14" t="s">
        <v>799</v>
      </c>
      <c r="C492" s="14" t="s">
        <v>284</v>
      </c>
      <c r="D492">
        <v>8206</v>
      </c>
      <c r="H492" s="13" t="s">
        <v>153</v>
      </c>
      <c r="I492" s="13" t="s">
        <v>238</v>
      </c>
      <c r="J492" s="13" t="s">
        <v>3013</v>
      </c>
      <c r="K492" t="str">
        <f t="shared" si="7"/>
        <v>WESTERN VISAYASILOILODUMANGAS</v>
      </c>
      <c r="L492" s="38">
        <v>5006</v>
      </c>
      <c r="M492" s="14" t="s">
        <v>1516</v>
      </c>
    </row>
    <row r="493" spans="1:13">
      <c r="A493" s="13" t="s">
        <v>147</v>
      </c>
      <c r="B493" s="14" t="s">
        <v>800</v>
      </c>
      <c r="C493" s="14" t="s">
        <v>284</v>
      </c>
      <c r="D493">
        <v>8203</v>
      </c>
      <c r="H493" s="13" t="s">
        <v>154</v>
      </c>
      <c r="I493" s="13" t="s">
        <v>246</v>
      </c>
      <c r="J493" s="13" t="s">
        <v>3122</v>
      </c>
      <c r="K493" t="str">
        <f t="shared" si="7"/>
        <v>CENTRAL VISAYASCEBUDUMANJUG</v>
      </c>
      <c r="L493" s="38">
        <v>6035</v>
      </c>
      <c r="M493" s="14" t="s">
        <v>1650</v>
      </c>
    </row>
    <row r="494" spans="1:13">
      <c r="A494" s="13" t="s">
        <v>2417</v>
      </c>
      <c r="B494" s="14" t="s">
        <v>801</v>
      </c>
      <c r="C494" s="14" t="s">
        <v>284</v>
      </c>
      <c r="D494">
        <v>8205</v>
      </c>
      <c r="H494" s="13" t="s">
        <v>159</v>
      </c>
      <c r="I494" s="13" t="s">
        <v>213</v>
      </c>
      <c r="J494" s="13" t="s">
        <v>2810</v>
      </c>
      <c r="K494" t="str">
        <f t="shared" si="7"/>
        <v>REGION 4B MIMAROPAPALAWANDUMARAN</v>
      </c>
      <c r="L494" s="38">
        <v>5310</v>
      </c>
      <c r="M494" s="14" t="s">
        <v>1257</v>
      </c>
    </row>
    <row r="495" spans="1:13">
      <c r="A495" s="13" t="s">
        <v>2422</v>
      </c>
      <c r="B495" s="14" t="s">
        <v>4165</v>
      </c>
      <c r="C495" s="14" t="s">
        <v>284</v>
      </c>
      <c r="D495">
        <v>8200</v>
      </c>
      <c r="H495" s="13" t="s">
        <v>153</v>
      </c>
      <c r="I495" s="13" t="s">
        <v>236</v>
      </c>
      <c r="J495" s="13" t="s">
        <v>2982</v>
      </c>
      <c r="K495" t="str">
        <f t="shared" si="7"/>
        <v>WESTERN VISAYASCAPIZDUMARAO</v>
      </c>
      <c r="L495" s="38">
        <v>5812</v>
      </c>
      <c r="M495" s="14" t="s">
        <v>1480</v>
      </c>
    </row>
    <row r="496" spans="1:13">
      <c r="A496" s="13" t="s">
        <v>2418</v>
      </c>
      <c r="B496" s="14" t="s">
        <v>802</v>
      </c>
      <c r="C496" s="14" t="s">
        <v>284</v>
      </c>
      <c r="D496">
        <v>8210</v>
      </c>
      <c r="H496" s="13" t="s">
        <v>156</v>
      </c>
      <c r="I496" s="13" t="s">
        <v>267</v>
      </c>
      <c r="J496" s="13" t="s">
        <v>3348</v>
      </c>
      <c r="K496" t="str">
        <f t="shared" si="7"/>
        <v>ZAMBOANGA PENINSULAZAMBOANGA DEL SURDUMINGAG</v>
      </c>
      <c r="L496" s="38">
        <v>7028</v>
      </c>
      <c r="M496" s="14" t="s">
        <v>1930</v>
      </c>
    </row>
    <row r="497" spans="1:13">
      <c r="A497" s="13" t="s">
        <v>2419</v>
      </c>
      <c r="B497" s="14" t="s">
        <v>803</v>
      </c>
      <c r="C497" s="14" t="s">
        <v>284</v>
      </c>
      <c r="D497">
        <v>8207</v>
      </c>
      <c r="H497" s="13" t="s">
        <v>144</v>
      </c>
      <c r="I497" s="13" t="s">
        <v>177</v>
      </c>
      <c r="J497" s="13" t="s">
        <v>2570</v>
      </c>
      <c r="K497" t="str">
        <f t="shared" si="7"/>
        <v>CAGAYAN VALLEYNUEVA VIZCAYADUPAX DEL NORTE</v>
      </c>
      <c r="L497" s="38">
        <v>3706</v>
      </c>
      <c r="M497" s="14" t="s">
        <v>976</v>
      </c>
    </row>
    <row r="498" spans="1:13">
      <c r="A498" s="13" t="s">
        <v>2420</v>
      </c>
      <c r="B498" s="14" t="s">
        <v>804</v>
      </c>
      <c r="C498" s="14" t="s">
        <v>284</v>
      </c>
      <c r="D498">
        <v>8202</v>
      </c>
      <c r="H498" s="13" t="s">
        <v>144</v>
      </c>
      <c r="I498" s="13" t="s">
        <v>177</v>
      </c>
      <c r="J498" s="13" t="s">
        <v>2571</v>
      </c>
      <c r="K498" t="str">
        <f t="shared" si="7"/>
        <v>CAGAYAN VALLEYNUEVA VIZCAYADUPAX DEL SUR</v>
      </c>
      <c r="L498" s="38">
        <v>3707</v>
      </c>
      <c r="M498" s="14" t="s">
        <v>977</v>
      </c>
    </row>
    <row r="499" spans="1:13">
      <c r="A499" s="13" t="s">
        <v>2020</v>
      </c>
      <c r="B499" s="14" t="s">
        <v>805</v>
      </c>
      <c r="C499" s="14" t="s">
        <v>284</v>
      </c>
      <c r="D499">
        <v>8209</v>
      </c>
      <c r="H499" s="13" t="s">
        <v>144</v>
      </c>
      <c r="I499" s="13" t="s">
        <v>176</v>
      </c>
      <c r="J499" s="13" t="s">
        <v>2553</v>
      </c>
      <c r="K499" t="str">
        <f t="shared" si="7"/>
        <v>CAGAYAN VALLEYISABELAECHAGUE</v>
      </c>
      <c r="L499" s="38">
        <v>3309</v>
      </c>
      <c r="M499" s="14" t="s">
        <v>951</v>
      </c>
    </row>
    <row r="500" spans="1:13">
      <c r="A500" s="13" t="s">
        <v>2421</v>
      </c>
      <c r="B500" s="14" t="s">
        <v>806</v>
      </c>
      <c r="C500" s="14" t="s">
        <v>284</v>
      </c>
      <c r="D500">
        <v>8201</v>
      </c>
      <c r="H500" s="13" t="s">
        <v>159</v>
      </c>
      <c r="I500" s="13" t="s">
        <v>213</v>
      </c>
      <c r="J500" s="13" t="s">
        <v>2811</v>
      </c>
      <c r="K500" t="str">
        <f t="shared" si="7"/>
        <v>REGION 4B MIMAROPAPALAWANEL NIDO</v>
      </c>
      <c r="L500" s="38">
        <v>5313</v>
      </c>
      <c r="M500" s="14" t="s">
        <v>1258</v>
      </c>
    </row>
    <row r="501" spans="1:13">
      <c r="A501" s="13" t="s">
        <v>2424</v>
      </c>
      <c r="B501" s="14" t="s">
        <v>808</v>
      </c>
      <c r="C501" s="14" t="s">
        <v>292</v>
      </c>
      <c r="D501">
        <v>9413</v>
      </c>
      <c r="H501" s="13" t="s">
        <v>157</v>
      </c>
      <c r="I501" s="13" t="s">
        <v>278</v>
      </c>
      <c r="J501" s="13" t="s">
        <v>2352</v>
      </c>
      <c r="K501" t="str">
        <f t="shared" si="7"/>
        <v>NORTHERN MINDANAOMISAMIS ORIENTALEL SALVADOR</v>
      </c>
      <c r="L501" s="38">
        <v>9017</v>
      </c>
      <c r="M501" s="14" t="s">
        <v>728</v>
      </c>
    </row>
    <row r="502" spans="1:13">
      <c r="A502" s="13" t="s">
        <v>2425</v>
      </c>
      <c r="B502" s="14" t="s">
        <v>809</v>
      </c>
      <c r="C502" s="14" t="s">
        <v>292</v>
      </c>
      <c r="D502">
        <v>9415</v>
      </c>
      <c r="H502" s="13" t="s">
        <v>157</v>
      </c>
      <c r="I502" s="13" t="s">
        <v>278</v>
      </c>
      <c r="J502" s="13" t="s">
        <v>2346</v>
      </c>
      <c r="K502" t="str">
        <f t="shared" si="7"/>
        <v>NORTHERN MINDANAOMISAMIS ORIENTALEL SALVADOR CITY</v>
      </c>
      <c r="L502" s="38">
        <v>9017</v>
      </c>
      <c r="M502" s="14" t="s">
        <v>722</v>
      </c>
    </row>
    <row r="503" spans="1:13">
      <c r="A503" s="13" t="s">
        <v>2426</v>
      </c>
      <c r="B503" s="14" t="s">
        <v>810</v>
      </c>
      <c r="C503" s="14" t="s">
        <v>292</v>
      </c>
      <c r="D503">
        <v>9414</v>
      </c>
      <c r="H503" s="13" t="s">
        <v>144</v>
      </c>
      <c r="I503" s="13" t="s">
        <v>175</v>
      </c>
      <c r="J503" s="13" t="s">
        <v>2527</v>
      </c>
      <c r="K503" t="str">
        <f t="shared" si="7"/>
        <v>CAGAYAN VALLEYCAGAYANENRILE</v>
      </c>
      <c r="L503" s="38">
        <v>3501</v>
      </c>
      <c r="M503" s="14" t="s">
        <v>921</v>
      </c>
    </row>
    <row r="504" spans="1:13">
      <c r="A504" s="13" t="s">
        <v>2427</v>
      </c>
      <c r="B504" s="14" t="s">
        <v>811</v>
      </c>
      <c r="C504" s="14" t="s">
        <v>292</v>
      </c>
      <c r="D504">
        <v>9417</v>
      </c>
      <c r="H504" s="13" t="s">
        <v>153</v>
      </c>
      <c r="I504" s="13" t="s">
        <v>239</v>
      </c>
      <c r="J504" s="13" t="s">
        <v>3042</v>
      </c>
      <c r="K504" t="str">
        <f t="shared" si="7"/>
        <v>WESTERN VISAYASNEGROS OCCIDENTALENRIQUE B. MAGALONA</v>
      </c>
      <c r="L504" s="38">
        <v>6118</v>
      </c>
      <c r="M504" s="14" t="s">
        <v>1550</v>
      </c>
    </row>
    <row r="505" spans="1:13">
      <c r="A505" s="13" t="s">
        <v>2428</v>
      </c>
      <c r="B505" s="14" t="s">
        <v>812</v>
      </c>
      <c r="C505" s="14" t="s">
        <v>292</v>
      </c>
      <c r="D505">
        <v>9416</v>
      </c>
      <c r="H505" s="13" t="s">
        <v>154</v>
      </c>
      <c r="I505" s="13" t="s">
        <v>248</v>
      </c>
      <c r="J505" s="13" t="s">
        <v>3161</v>
      </c>
      <c r="K505" t="str">
        <f t="shared" si="7"/>
        <v>CENTRAL VISAYASSIQUIJORENRIQUE VILLANUEVA</v>
      </c>
      <c r="L505" s="38">
        <v>6230</v>
      </c>
      <c r="M505" s="14" t="s">
        <v>1700</v>
      </c>
    </row>
    <row r="506" spans="1:13">
      <c r="A506" s="13" t="s">
        <v>2401</v>
      </c>
      <c r="B506" s="14" t="s">
        <v>813</v>
      </c>
      <c r="C506" s="14" t="s">
        <v>292</v>
      </c>
      <c r="D506">
        <v>9408</v>
      </c>
      <c r="H506" s="13" t="s">
        <v>148</v>
      </c>
      <c r="I506" s="13" t="s">
        <v>312</v>
      </c>
      <c r="J506" s="13" t="s">
        <v>1969</v>
      </c>
      <c r="K506" t="str">
        <f t="shared" si="7"/>
        <v>NATIONAL CAPITAL REGIONMETRO MANILAERMITA</v>
      </c>
      <c r="L506" s="38">
        <v>1000</v>
      </c>
      <c r="M506" s="14" t="s">
        <v>4145</v>
      </c>
    </row>
    <row r="507" spans="1:13">
      <c r="A507" s="13" t="s">
        <v>2119</v>
      </c>
      <c r="B507" s="14" t="s">
        <v>4166</v>
      </c>
      <c r="C507" s="14" t="s">
        <v>292</v>
      </c>
      <c r="D507">
        <v>9600</v>
      </c>
      <c r="H507" s="13" t="s">
        <v>153</v>
      </c>
      <c r="I507" s="13" t="s">
        <v>239</v>
      </c>
      <c r="J507" s="13" t="s">
        <v>3058</v>
      </c>
      <c r="K507" t="str">
        <f t="shared" si="7"/>
        <v>WESTERN VISAYASNEGROS OCCIDENTALESCALANTE CITY</v>
      </c>
      <c r="L507" s="38">
        <v>6124</v>
      </c>
      <c r="M507" s="14" t="s">
        <v>1568</v>
      </c>
    </row>
    <row r="508" spans="1:13">
      <c r="A508" s="13" t="s">
        <v>2429</v>
      </c>
      <c r="B508" s="14" t="s">
        <v>814</v>
      </c>
      <c r="C508" s="14" t="s">
        <v>292</v>
      </c>
      <c r="D508">
        <v>9407</v>
      </c>
      <c r="H508" s="15" t="s">
        <v>146</v>
      </c>
      <c r="I508" s="15" t="s">
        <v>299</v>
      </c>
      <c r="J508" s="15" t="s">
        <v>2462</v>
      </c>
      <c r="K508" t="str">
        <f t="shared" si="7"/>
        <v>SOCSARGENSULTAN KUDARATESPERANZA</v>
      </c>
      <c r="L508" s="38">
        <v>9806</v>
      </c>
      <c r="M508" s="79" t="s">
        <v>847</v>
      </c>
    </row>
    <row r="509" spans="1:13">
      <c r="A509" s="13" t="s">
        <v>2423</v>
      </c>
      <c r="B509" s="14" t="s">
        <v>807</v>
      </c>
      <c r="C509" s="14" t="s">
        <v>292</v>
      </c>
      <c r="D509">
        <v>9400</v>
      </c>
      <c r="H509" s="15" t="s">
        <v>147</v>
      </c>
      <c r="I509" s="15" t="s">
        <v>310</v>
      </c>
      <c r="J509" s="15" t="s">
        <v>2462</v>
      </c>
      <c r="K509" t="str">
        <f t="shared" si="7"/>
        <v>CARAGAAGUSAN DEL SURESPERANZA</v>
      </c>
      <c r="L509" s="38">
        <v>8513</v>
      </c>
      <c r="M509" s="79" t="s">
        <v>1720</v>
      </c>
    </row>
    <row r="510" spans="1:13">
      <c r="A510" s="13" t="s">
        <v>2430</v>
      </c>
      <c r="B510" s="14" t="s">
        <v>815</v>
      </c>
      <c r="C510" s="14" t="s">
        <v>292</v>
      </c>
      <c r="D510">
        <v>9411</v>
      </c>
      <c r="H510" s="15" t="s">
        <v>152</v>
      </c>
      <c r="I510" s="15" t="s">
        <v>225</v>
      </c>
      <c r="J510" s="15" t="s">
        <v>2462</v>
      </c>
      <c r="K510" t="str">
        <f t="shared" si="7"/>
        <v>BICOL REGIONMASBATEESPERANZA</v>
      </c>
      <c r="L510" s="38">
        <v>5407</v>
      </c>
      <c r="M510" s="79" t="s">
        <v>1414</v>
      </c>
    </row>
    <row r="511" spans="1:13">
      <c r="A511" s="13" t="s">
        <v>2432</v>
      </c>
      <c r="B511" s="14" t="s">
        <v>817</v>
      </c>
      <c r="C511" s="14" t="s">
        <v>292</v>
      </c>
      <c r="D511">
        <v>9404</v>
      </c>
      <c r="H511" s="13" t="s">
        <v>153</v>
      </c>
      <c r="I511" s="13" t="s">
        <v>238</v>
      </c>
      <c r="J511" s="13" t="s">
        <v>3014</v>
      </c>
      <c r="K511" t="str">
        <f t="shared" si="7"/>
        <v>WESTERN VISAYASILOILOESTANCIA</v>
      </c>
      <c r="L511" s="38">
        <v>5017</v>
      </c>
      <c r="M511" s="14" t="s">
        <v>1517</v>
      </c>
    </row>
    <row r="512" spans="1:13">
      <c r="A512" s="13" t="s">
        <v>2433</v>
      </c>
      <c r="B512" s="14" t="s">
        <v>818</v>
      </c>
      <c r="C512" s="14" t="s">
        <v>292</v>
      </c>
      <c r="D512">
        <v>9401</v>
      </c>
      <c r="H512" s="13" t="s">
        <v>158</v>
      </c>
      <c r="I512" s="13" t="s">
        <v>202</v>
      </c>
      <c r="J512" s="13" t="s">
        <v>2757</v>
      </c>
      <c r="K512" t="str">
        <f t="shared" si="7"/>
        <v>REGION 4A CALABARZONLAGUNAFAMY</v>
      </c>
      <c r="L512" s="38">
        <v>4021</v>
      </c>
      <c r="M512" s="14" t="s">
        <v>1192</v>
      </c>
    </row>
    <row r="513" spans="1:13">
      <c r="A513" s="13" t="s">
        <v>2434</v>
      </c>
      <c r="B513" s="14" t="s">
        <v>819</v>
      </c>
      <c r="C513" s="14" t="s">
        <v>292</v>
      </c>
      <c r="D513">
        <v>9406</v>
      </c>
      <c r="H513" s="13" t="s">
        <v>159</v>
      </c>
      <c r="I513" s="13" t="s">
        <v>214</v>
      </c>
      <c r="J513" s="13" t="s">
        <v>2850</v>
      </c>
      <c r="K513" t="str">
        <f t="shared" si="7"/>
        <v>REGION 4B MIMAROPAROMBLONFERROL</v>
      </c>
      <c r="L513" s="38">
        <v>5506</v>
      </c>
      <c r="M513" s="14" t="s">
        <v>1316</v>
      </c>
    </row>
    <row r="514" spans="1:13">
      <c r="A514" s="13" t="s">
        <v>2435</v>
      </c>
      <c r="B514" s="14" t="s">
        <v>820</v>
      </c>
      <c r="C514" s="14" t="s">
        <v>292</v>
      </c>
      <c r="D514">
        <v>9410</v>
      </c>
      <c r="H514" s="13" t="s">
        <v>150</v>
      </c>
      <c r="I514" s="13" t="s">
        <v>330</v>
      </c>
      <c r="J514" s="13" t="s">
        <v>1995</v>
      </c>
      <c r="K514" t="str">
        <f t="shared" si="7"/>
        <v>CORDILLERA ADMINISTRATIVE REGIONAPAYAOFLORA</v>
      </c>
      <c r="L514" s="38">
        <v>3810</v>
      </c>
      <c r="M514" s="14" t="s">
        <v>355</v>
      </c>
    </row>
    <row r="515" spans="1:13">
      <c r="A515" s="13" t="s">
        <v>2431</v>
      </c>
      <c r="B515" s="14" t="s">
        <v>816</v>
      </c>
      <c r="C515" s="14" t="s">
        <v>292</v>
      </c>
      <c r="D515">
        <v>9402</v>
      </c>
      <c r="H515" s="13" t="s">
        <v>151</v>
      </c>
      <c r="I515" s="13" t="s">
        <v>191</v>
      </c>
      <c r="J515" s="13" t="s">
        <v>2669</v>
      </c>
      <c r="K515" t="str">
        <f t="shared" ref="K515:K578" si="8">UPPER(TRIM(H515)&amp;TRIM(I515)&amp;TRIM(J515))</f>
        <v>CENTRAL LUZONPAMPANGAFLORIDABLANCA</v>
      </c>
      <c r="L515" s="38">
        <v>2006</v>
      </c>
      <c r="M515" s="14" t="s">
        <v>1089</v>
      </c>
    </row>
    <row r="516" spans="1:13">
      <c r="A516" s="13" t="s">
        <v>2436</v>
      </c>
      <c r="B516" s="14" t="s">
        <v>821</v>
      </c>
      <c r="C516" s="14" t="s">
        <v>292</v>
      </c>
      <c r="D516">
        <v>9412</v>
      </c>
      <c r="H516" s="13" t="s">
        <v>151</v>
      </c>
      <c r="I516" s="13" t="s">
        <v>190</v>
      </c>
      <c r="J516" s="13" t="s">
        <v>2636</v>
      </c>
      <c r="K516" t="str">
        <f t="shared" si="8"/>
        <v>CENTRAL LUZONNUEVA ECIJAGABALDON</v>
      </c>
      <c r="L516" s="38">
        <v>3131</v>
      </c>
      <c r="M516" s="14" t="s">
        <v>1052</v>
      </c>
    </row>
    <row r="517" spans="1:13">
      <c r="A517" s="13" t="s">
        <v>2437</v>
      </c>
      <c r="B517" s="14" t="s">
        <v>822</v>
      </c>
      <c r="C517" s="14" t="s">
        <v>292</v>
      </c>
      <c r="D517">
        <v>9409</v>
      </c>
      <c r="H517" s="13" t="s">
        <v>152</v>
      </c>
      <c r="I517" s="13" t="s">
        <v>223</v>
      </c>
      <c r="J517" s="13" t="s">
        <v>2895</v>
      </c>
      <c r="K517" t="str">
        <f t="shared" si="8"/>
        <v>BICOL REGIONCAMARINES SURGAINZA</v>
      </c>
      <c r="L517" s="38">
        <v>4412</v>
      </c>
      <c r="M517" s="14" t="s">
        <v>1371</v>
      </c>
    </row>
    <row r="518" spans="1:13">
      <c r="A518" s="13" t="s">
        <v>2438</v>
      </c>
      <c r="B518" s="14" t="s">
        <v>823</v>
      </c>
      <c r="C518" s="14" t="s">
        <v>292</v>
      </c>
      <c r="D518">
        <v>9405</v>
      </c>
      <c r="H518" s="13" t="s">
        <v>143</v>
      </c>
      <c r="I518" s="13" t="s">
        <v>165</v>
      </c>
      <c r="J518" s="13" t="s">
        <v>2212</v>
      </c>
      <c r="K518" t="str">
        <f t="shared" si="8"/>
        <v>ILOCOS REGIONILOCOS SURGALIMUYOD</v>
      </c>
      <c r="L518" s="38">
        <v>2709</v>
      </c>
      <c r="M518" s="14" t="s">
        <v>577</v>
      </c>
    </row>
    <row r="519" spans="1:13">
      <c r="A519" s="13" t="s">
        <v>2439</v>
      </c>
      <c r="B519" s="14" t="s">
        <v>824</v>
      </c>
      <c r="C519" s="14" t="s">
        <v>292</v>
      </c>
      <c r="D519">
        <v>9403</v>
      </c>
      <c r="H519" s="13" t="s">
        <v>155</v>
      </c>
      <c r="I519" s="13" t="s">
        <v>259</v>
      </c>
      <c r="J519" s="13" t="s">
        <v>3253</v>
      </c>
      <c r="K519" t="str">
        <f t="shared" si="8"/>
        <v>EASTERN VISAYASNORTHERN SAMARGAMAY</v>
      </c>
      <c r="L519" s="38">
        <v>6422</v>
      </c>
      <c r="M519" s="14" t="s">
        <v>1809</v>
      </c>
    </row>
    <row r="520" spans="1:13">
      <c r="A520" s="13" t="s">
        <v>2440</v>
      </c>
      <c r="B520" s="14" t="s">
        <v>825</v>
      </c>
      <c r="C520" s="14" t="s">
        <v>293</v>
      </c>
      <c r="D520">
        <v>9501</v>
      </c>
      <c r="H520" s="13" t="s">
        <v>144</v>
      </c>
      <c r="I520" s="13" t="s">
        <v>176</v>
      </c>
      <c r="J520" s="13" t="s">
        <v>2554</v>
      </c>
      <c r="K520" t="str">
        <f t="shared" si="8"/>
        <v>CAGAYAN VALLEYISABELAGAMU</v>
      </c>
      <c r="L520" s="38">
        <v>3301</v>
      </c>
      <c r="M520" s="14" t="s">
        <v>952</v>
      </c>
    </row>
    <row r="521" spans="1:13">
      <c r="A521" s="13" t="s">
        <v>2441</v>
      </c>
      <c r="B521" s="14" t="s">
        <v>826</v>
      </c>
      <c r="C521" s="14" t="s">
        <v>293</v>
      </c>
      <c r="D521">
        <v>9517</v>
      </c>
      <c r="H521" s="13" t="s">
        <v>149</v>
      </c>
      <c r="I521" s="13" t="s">
        <v>319</v>
      </c>
      <c r="J521" s="13" t="s">
        <v>2091</v>
      </c>
      <c r="K521" t="str">
        <f t="shared" si="8"/>
        <v>AUTONOMOUS REGION IN MUSLIM MINDANAOLANAO DEL SURGANASSI</v>
      </c>
      <c r="L521" s="38">
        <v>9311</v>
      </c>
      <c r="M521" s="14" t="s">
        <v>453</v>
      </c>
    </row>
    <row r="522" spans="1:13">
      <c r="A522" s="13" t="s">
        <v>2442</v>
      </c>
      <c r="B522" s="14" t="s">
        <v>827</v>
      </c>
      <c r="C522" s="14" t="s">
        <v>293</v>
      </c>
      <c r="D522">
        <v>9514</v>
      </c>
      <c r="H522" s="13" t="s">
        <v>155</v>
      </c>
      <c r="I522" s="13" t="s">
        <v>260</v>
      </c>
      <c r="J522" s="13" t="s">
        <v>3274</v>
      </c>
      <c r="K522" t="str">
        <f t="shared" si="8"/>
        <v>EASTERN VISAYASSAMARGANDARA</v>
      </c>
      <c r="L522" s="38">
        <v>6706</v>
      </c>
      <c r="M522" s="14" t="s">
        <v>1836</v>
      </c>
    </row>
    <row r="523" spans="1:13">
      <c r="A523" s="13" t="s">
        <v>2443</v>
      </c>
      <c r="B523" s="14" t="s">
        <v>828</v>
      </c>
      <c r="C523" s="14" t="s">
        <v>293</v>
      </c>
      <c r="D523">
        <v>9502</v>
      </c>
      <c r="H523" s="13" t="s">
        <v>151</v>
      </c>
      <c r="I523" s="13" t="s">
        <v>190</v>
      </c>
      <c r="J523" s="13" t="s">
        <v>2648</v>
      </c>
      <c r="K523" t="str">
        <f t="shared" si="8"/>
        <v>CENTRAL LUZONNUEVA ECIJAGAPAN CITY</v>
      </c>
      <c r="L523" s="38">
        <v>3105</v>
      </c>
      <c r="M523" s="14" t="s">
        <v>1065</v>
      </c>
    </row>
    <row r="524" spans="1:13">
      <c r="A524" s="13" t="s">
        <v>2444</v>
      </c>
      <c r="B524" s="14" t="s">
        <v>829</v>
      </c>
      <c r="C524" s="14" t="s">
        <v>293</v>
      </c>
      <c r="D524">
        <v>9515</v>
      </c>
      <c r="H524" s="13" t="s">
        <v>152</v>
      </c>
      <c r="I524" s="13" t="s">
        <v>223</v>
      </c>
      <c r="J524" s="13" t="s">
        <v>2896</v>
      </c>
      <c r="K524" t="str">
        <f t="shared" si="8"/>
        <v>BICOL REGIONCAMARINES SURGARCHITORENA</v>
      </c>
      <c r="L524" s="38">
        <v>4428</v>
      </c>
      <c r="M524" s="14" t="s">
        <v>1372</v>
      </c>
    </row>
    <row r="525" spans="1:13">
      <c r="A525" s="13" t="s">
        <v>2445</v>
      </c>
      <c r="B525" s="14" t="s">
        <v>830</v>
      </c>
      <c r="C525" s="14" t="s">
        <v>293</v>
      </c>
      <c r="D525">
        <v>9516</v>
      </c>
      <c r="H525" s="13" t="s">
        <v>154</v>
      </c>
      <c r="I525" s="13" t="s">
        <v>245</v>
      </c>
      <c r="J525" s="13" t="s">
        <v>3079</v>
      </c>
      <c r="K525" t="str">
        <f t="shared" si="8"/>
        <v>CENTRAL VISAYASBOHOLGARCIA HERNANDEZ</v>
      </c>
      <c r="L525" s="38">
        <v>6307</v>
      </c>
      <c r="M525" s="14" t="s">
        <v>1597</v>
      </c>
    </row>
    <row r="526" spans="1:13">
      <c r="A526" s="13" t="s">
        <v>2446</v>
      </c>
      <c r="B526" s="14" t="s">
        <v>831</v>
      </c>
      <c r="C526" s="14" t="s">
        <v>293</v>
      </c>
      <c r="D526">
        <v>9503</v>
      </c>
      <c r="H526" s="13" t="s">
        <v>159</v>
      </c>
      <c r="I526" s="13" t="s">
        <v>210</v>
      </c>
      <c r="J526" s="13" t="s">
        <v>2776</v>
      </c>
      <c r="K526" t="str">
        <f t="shared" si="8"/>
        <v>REGION 4B MIMAROPAMARINDUQUEGASAN</v>
      </c>
      <c r="L526" s="38">
        <v>4905</v>
      </c>
      <c r="M526" s="14" t="s">
        <v>1215</v>
      </c>
    </row>
    <row r="527" spans="1:13">
      <c r="A527" s="13" t="s">
        <v>2449</v>
      </c>
      <c r="B527" s="14" t="s">
        <v>834</v>
      </c>
      <c r="C527" s="14" t="s">
        <v>294</v>
      </c>
      <c r="D527">
        <v>9511</v>
      </c>
      <c r="H527" s="13" t="s">
        <v>144</v>
      </c>
      <c r="I527" s="13" t="s">
        <v>175</v>
      </c>
      <c r="J527" s="13" t="s">
        <v>2528</v>
      </c>
      <c r="K527" t="str">
        <f t="shared" si="8"/>
        <v>CAGAYAN VALLEYCAGAYANGATTARAN</v>
      </c>
      <c r="L527" s="38">
        <v>3508</v>
      </c>
      <c r="M527" s="14" t="s">
        <v>922</v>
      </c>
    </row>
    <row r="528" spans="1:13">
      <c r="A528" s="13" t="s">
        <v>2447</v>
      </c>
      <c r="B528" s="14" t="s">
        <v>832</v>
      </c>
      <c r="C528" s="14" t="s">
        <v>294</v>
      </c>
      <c r="D528">
        <v>9500</v>
      </c>
      <c r="H528" s="13" t="s">
        <v>158</v>
      </c>
      <c r="I528" s="13" t="s">
        <v>201</v>
      </c>
      <c r="J528" s="13" t="s">
        <v>2735</v>
      </c>
      <c r="K528" t="str">
        <f t="shared" si="8"/>
        <v>REGION 4A CALABARZONCAVITEGEN. EMILIO AGUINALDO</v>
      </c>
      <c r="L528" s="38">
        <v>4124</v>
      </c>
      <c r="M528" s="14" t="s">
        <v>1169</v>
      </c>
    </row>
    <row r="529" spans="1:13">
      <c r="A529" s="13" t="s">
        <v>2448</v>
      </c>
      <c r="B529" s="14" t="s">
        <v>833</v>
      </c>
      <c r="C529" s="14" t="s">
        <v>294</v>
      </c>
      <c r="D529">
        <v>9506</v>
      </c>
      <c r="H529" s="13" t="s">
        <v>158</v>
      </c>
      <c r="I529" s="13" t="s">
        <v>201</v>
      </c>
      <c r="J529" s="13" t="s">
        <v>2734</v>
      </c>
      <c r="K529" t="str">
        <f t="shared" si="8"/>
        <v>REGION 4A CALABARZONCAVITEGEN. MARIANO ALVAREZ</v>
      </c>
      <c r="L529" s="38">
        <v>4117</v>
      </c>
      <c r="M529" s="14" t="s">
        <v>1168</v>
      </c>
    </row>
    <row r="530" spans="1:13">
      <c r="A530" s="13" t="s">
        <v>2450</v>
      </c>
      <c r="B530" s="14" t="s">
        <v>835</v>
      </c>
      <c r="C530" s="14" t="s">
        <v>294</v>
      </c>
      <c r="D530">
        <v>9514</v>
      </c>
      <c r="H530" s="13" t="s">
        <v>149</v>
      </c>
      <c r="I530" s="13" t="s">
        <v>320</v>
      </c>
      <c r="J530" s="13" t="s">
        <v>2128</v>
      </c>
      <c r="K530" t="str">
        <f t="shared" si="8"/>
        <v>AUTONOMOUS REGION IN MUSLIM MINDANAOMAGUINDANAOGEN. S. K. PENDATUN</v>
      </c>
      <c r="L530" s="38">
        <v>9618</v>
      </c>
      <c r="M530" s="14" t="s">
        <v>490</v>
      </c>
    </row>
    <row r="531" spans="1:13">
      <c r="A531" s="13" t="s">
        <v>2451</v>
      </c>
      <c r="B531" s="14" t="s">
        <v>836</v>
      </c>
      <c r="C531" s="14" t="s">
        <v>294</v>
      </c>
      <c r="D531">
        <v>9508</v>
      </c>
      <c r="H531" s="13" t="s">
        <v>158</v>
      </c>
      <c r="I531" s="13" t="s">
        <v>201</v>
      </c>
      <c r="J531" s="13" t="s">
        <v>2736</v>
      </c>
      <c r="K531" t="str">
        <f t="shared" si="8"/>
        <v>REGION 4A CALABARZONCAVITEGEN. TRIAS</v>
      </c>
      <c r="L531" s="38">
        <v>4107</v>
      </c>
      <c r="M531" s="14" t="s">
        <v>1170</v>
      </c>
    </row>
    <row r="532" spans="1:13">
      <c r="A532" s="13" t="s">
        <v>2452</v>
      </c>
      <c r="B532" s="14" t="s">
        <v>837</v>
      </c>
      <c r="C532" s="14" t="s">
        <v>294</v>
      </c>
      <c r="D532">
        <v>9504</v>
      </c>
      <c r="H532" s="15" t="s">
        <v>147</v>
      </c>
      <c r="I532" s="15" t="s">
        <v>307</v>
      </c>
      <c r="J532" s="15" t="s">
        <v>2487</v>
      </c>
      <c r="K532" t="str">
        <f t="shared" si="8"/>
        <v>CARAGASURIGAO DEL NORTEGENERAL LUNA</v>
      </c>
      <c r="L532" s="38">
        <v>8419</v>
      </c>
      <c r="M532" s="79" t="s">
        <v>875</v>
      </c>
    </row>
    <row r="533" spans="1:13">
      <c r="A533" s="13" t="s">
        <v>2453</v>
      </c>
      <c r="B533" s="14" t="s">
        <v>838</v>
      </c>
      <c r="C533" s="14" t="s">
        <v>294</v>
      </c>
      <c r="D533">
        <v>9509</v>
      </c>
      <c r="H533" s="15" t="s">
        <v>158</v>
      </c>
      <c r="I533" s="15" t="s">
        <v>203</v>
      </c>
      <c r="J533" s="15" t="s">
        <v>2487</v>
      </c>
      <c r="K533" t="str">
        <f t="shared" si="8"/>
        <v>REGION 4A CALABARZONQUEZONGENERAL LUNA</v>
      </c>
      <c r="L533" s="38">
        <v>4310</v>
      </c>
      <c r="M533" s="79" t="s">
        <v>1300</v>
      </c>
    </row>
    <row r="534" spans="1:13">
      <c r="A534" s="13" t="s">
        <v>2454</v>
      </c>
      <c r="B534" s="14" t="s">
        <v>839</v>
      </c>
      <c r="C534" s="14" t="s">
        <v>294</v>
      </c>
      <c r="D534">
        <v>9512</v>
      </c>
      <c r="H534" s="13" t="s">
        <v>155</v>
      </c>
      <c r="I534" s="13" t="s">
        <v>257</v>
      </c>
      <c r="J534" s="13" t="s">
        <v>3195</v>
      </c>
      <c r="K534" t="str">
        <f t="shared" si="8"/>
        <v>EASTERN VISAYASEASTERN SAMARGENERAL MACARTHUR</v>
      </c>
      <c r="L534" s="38">
        <v>6805</v>
      </c>
      <c r="M534" s="14" t="s">
        <v>1743</v>
      </c>
    </row>
    <row r="535" spans="1:13">
      <c r="A535" s="13" t="s">
        <v>2456</v>
      </c>
      <c r="B535" s="14" t="s">
        <v>841</v>
      </c>
      <c r="C535" s="14" t="s">
        <v>294</v>
      </c>
      <c r="D535">
        <v>9507</v>
      </c>
      <c r="H535" s="13" t="s">
        <v>151</v>
      </c>
      <c r="I535" s="13" t="s">
        <v>190</v>
      </c>
      <c r="J535" s="13" t="s">
        <v>2637</v>
      </c>
      <c r="K535" t="str">
        <f t="shared" si="8"/>
        <v>CENTRAL LUZONNUEVA ECIJAGENERAL MAMERTO NATIVIDAD</v>
      </c>
      <c r="L535" s="38">
        <v>3125</v>
      </c>
      <c r="M535" s="14" t="s">
        <v>1053</v>
      </c>
    </row>
    <row r="536" spans="1:13">
      <c r="A536" s="13" t="s">
        <v>2457</v>
      </c>
      <c r="B536" s="14" t="s">
        <v>842</v>
      </c>
      <c r="C536" s="14" t="s">
        <v>294</v>
      </c>
      <c r="D536">
        <v>9510</v>
      </c>
      <c r="H536" s="13" t="s">
        <v>158</v>
      </c>
      <c r="I536" s="13" t="s">
        <v>203</v>
      </c>
      <c r="J536" s="13" t="s">
        <v>2837</v>
      </c>
      <c r="K536" t="str">
        <f t="shared" si="8"/>
        <v>REGION 4A CALABARZONQUEZONGENERAL NAKAR</v>
      </c>
      <c r="L536" s="38">
        <v>4338</v>
      </c>
      <c r="M536" s="14" t="s">
        <v>1301</v>
      </c>
    </row>
    <row r="537" spans="1:13">
      <c r="A537" s="13" t="s">
        <v>2455</v>
      </c>
      <c r="B537" s="14" t="s">
        <v>840</v>
      </c>
      <c r="C537" s="14" t="s">
        <v>294</v>
      </c>
      <c r="D537">
        <v>9513</v>
      </c>
      <c r="H537" s="13" t="s">
        <v>146</v>
      </c>
      <c r="I537" s="13" t="s">
        <v>298</v>
      </c>
      <c r="J537" s="13" t="s">
        <v>2447</v>
      </c>
      <c r="K537" t="str">
        <f t="shared" si="8"/>
        <v>SOCSARGENSOUTH COTABATOGENERAL SANTOS CITY</v>
      </c>
      <c r="L537" s="38">
        <v>9500</v>
      </c>
      <c r="M537" s="14" t="s">
        <v>832</v>
      </c>
    </row>
    <row r="538" spans="1:13">
      <c r="A538" s="13" t="s">
        <v>2458</v>
      </c>
      <c r="B538" s="14" t="s">
        <v>843</v>
      </c>
      <c r="C538" s="14" t="s">
        <v>294</v>
      </c>
      <c r="D538">
        <v>9505</v>
      </c>
      <c r="H538" s="13" t="s">
        <v>151</v>
      </c>
      <c r="I538" s="13" t="s">
        <v>190</v>
      </c>
      <c r="J538" s="13" t="s">
        <v>2638</v>
      </c>
      <c r="K538" t="str">
        <f t="shared" si="8"/>
        <v>CENTRAL LUZONNUEVA ECIJAGENERAL TINIO</v>
      </c>
      <c r="L538" s="38">
        <v>3104</v>
      </c>
      <c r="M538" s="14" t="s">
        <v>1054</v>
      </c>
    </row>
    <row r="539" spans="1:13">
      <c r="A539" s="13" t="s">
        <v>2460</v>
      </c>
      <c r="B539" s="14" t="s">
        <v>845</v>
      </c>
      <c r="C539" s="14" t="s">
        <v>295</v>
      </c>
      <c r="D539">
        <v>9810</v>
      </c>
      <c r="H539" s="13" t="s">
        <v>151</v>
      </c>
      <c r="I539" s="13" t="s">
        <v>192</v>
      </c>
      <c r="J539" s="13" t="s">
        <v>2679</v>
      </c>
      <c r="K539" t="str">
        <f t="shared" si="8"/>
        <v>CENTRAL LUZONTARLACGERONA</v>
      </c>
      <c r="L539" s="38">
        <v>2302</v>
      </c>
      <c r="M539" s="14" t="s">
        <v>1100</v>
      </c>
    </row>
    <row r="540" spans="1:13">
      <c r="A540" s="13" t="s">
        <v>2461</v>
      </c>
      <c r="B540" s="14" t="s">
        <v>846</v>
      </c>
      <c r="C540" s="14" t="s">
        <v>295</v>
      </c>
      <c r="D540">
        <v>9801</v>
      </c>
      <c r="H540" s="13" t="s">
        <v>147</v>
      </c>
      <c r="I540" s="13" t="s">
        <v>307</v>
      </c>
      <c r="J540" s="13" t="s">
        <v>2488</v>
      </c>
      <c r="K540" t="str">
        <f t="shared" si="8"/>
        <v>CARAGASURIGAO DEL NORTEGIGAQUIT</v>
      </c>
      <c r="L540" s="38">
        <v>8409</v>
      </c>
      <c r="M540" s="14" t="s">
        <v>876</v>
      </c>
    </row>
    <row r="541" spans="1:13">
      <c r="A541" s="13" t="s">
        <v>2462</v>
      </c>
      <c r="B541" s="14" t="s">
        <v>847</v>
      </c>
      <c r="C541" s="14" t="s">
        <v>295</v>
      </c>
      <c r="D541">
        <v>9806</v>
      </c>
      <c r="H541" s="13" t="s">
        <v>152</v>
      </c>
      <c r="I541" s="13" t="s">
        <v>224</v>
      </c>
      <c r="J541" s="13" t="s">
        <v>2918</v>
      </c>
      <c r="K541" t="str">
        <f t="shared" si="8"/>
        <v>BICOL REGIONCATANDUANESGIGMOTO</v>
      </c>
      <c r="L541" s="38">
        <v>4804</v>
      </c>
      <c r="M541" s="14" t="s">
        <v>1398</v>
      </c>
    </row>
    <row r="542" spans="1:13">
      <c r="A542" s="13" t="s">
        <v>2463</v>
      </c>
      <c r="B542" s="14" t="s">
        <v>848</v>
      </c>
      <c r="C542" s="14" t="s">
        <v>295</v>
      </c>
      <c r="D542">
        <v>9805</v>
      </c>
      <c r="H542" s="13" t="s">
        <v>154</v>
      </c>
      <c r="I542" s="13" t="s">
        <v>246</v>
      </c>
      <c r="J542" s="13" t="s">
        <v>3123</v>
      </c>
      <c r="K542" t="str">
        <f t="shared" si="8"/>
        <v>CENTRAL VISAYASCEBUGINATILAN</v>
      </c>
      <c r="L542" s="38">
        <v>6028</v>
      </c>
      <c r="M542" s="14" t="s">
        <v>1651</v>
      </c>
    </row>
    <row r="543" spans="1:13">
      <c r="A543" s="13" t="s">
        <v>2464</v>
      </c>
      <c r="B543" s="14" t="s">
        <v>849</v>
      </c>
      <c r="C543" s="14" t="s">
        <v>295</v>
      </c>
      <c r="D543">
        <v>9808</v>
      </c>
      <c r="H543" s="13" t="s">
        <v>157</v>
      </c>
      <c r="I543" s="13" t="s">
        <v>278</v>
      </c>
      <c r="J543" s="13" t="s">
        <v>2345</v>
      </c>
      <c r="K543" t="str">
        <f t="shared" si="8"/>
        <v>NORTHERN MINDANAOMISAMIS ORIENTALGINGOOG CITY</v>
      </c>
      <c r="L543" s="38">
        <v>9014</v>
      </c>
      <c r="M543" s="14" t="s">
        <v>721</v>
      </c>
    </row>
    <row r="544" spans="1:13">
      <c r="A544" s="13" t="s">
        <v>2465</v>
      </c>
      <c r="B544" s="14" t="s">
        <v>850</v>
      </c>
      <c r="C544" s="14" t="s">
        <v>295</v>
      </c>
      <c r="D544">
        <v>9802</v>
      </c>
      <c r="H544" s="13" t="s">
        <v>155</v>
      </c>
      <c r="I544" s="13" t="s">
        <v>257</v>
      </c>
      <c r="J544" s="13" t="s">
        <v>3196</v>
      </c>
      <c r="K544" t="str">
        <f t="shared" si="8"/>
        <v>EASTERN VISAYASEASTERN SAMARGIPORLOS</v>
      </c>
      <c r="L544" s="38">
        <v>6811</v>
      </c>
      <c r="M544" s="14" t="s">
        <v>1744</v>
      </c>
    </row>
    <row r="545" spans="1:13">
      <c r="A545" s="13" t="s">
        <v>2466</v>
      </c>
      <c r="B545" s="14" t="s">
        <v>851</v>
      </c>
      <c r="C545" s="14" t="s">
        <v>295</v>
      </c>
      <c r="D545">
        <v>9807</v>
      </c>
      <c r="H545" s="13" t="s">
        <v>157</v>
      </c>
      <c r="I545" s="13" t="s">
        <v>278</v>
      </c>
      <c r="J545" s="13" t="s">
        <v>2353</v>
      </c>
      <c r="K545" t="str">
        <f t="shared" si="8"/>
        <v>NORTHERN MINDANAOMISAMIS ORIENTALGITAGUM</v>
      </c>
      <c r="L545" s="38">
        <v>9020</v>
      </c>
      <c r="M545" s="14" t="s">
        <v>729</v>
      </c>
    </row>
    <row r="546" spans="1:13">
      <c r="A546" s="13" t="s">
        <v>2467</v>
      </c>
      <c r="B546" s="14" t="s">
        <v>852</v>
      </c>
      <c r="C546" s="14" t="s">
        <v>295</v>
      </c>
      <c r="D546">
        <v>9803</v>
      </c>
      <c r="H546" s="13" t="s">
        <v>146</v>
      </c>
      <c r="I546" s="13" t="s">
        <v>297</v>
      </c>
      <c r="J546" s="13" t="s">
        <v>2441</v>
      </c>
      <c r="K546" t="str">
        <f t="shared" si="8"/>
        <v>SOCSARGENSARANGGANIGLAN</v>
      </c>
      <c r="L546" s="38">
        <v>9517</v>
      </c>
      <c r="M546" s="14" t="s">
        <v>826</v>
      </c>
    </row>
    <row r="547" spans="1:13">
      <c r="A547" s="13" t="s">
        <v>2468</v>
      </c>
      <c r="B547" s="14" t="s">
        <v>853</v>
      </c>
      <c r="C547" s="14" t="s">
        <v>295</v>
      </c>
      <c r="D547">
        <v>9809</v>
      </c>
      <c r="H547" s="13" t="s">
        <v>159</v>
      </c>
      <c r="I547" s="13" t="s">
        <v>212</v>
      </c>
      <c r="J547" s="13" t="s">
        <v>2791</v>
      </c>
      <c r="K547" t="str">
        <f t="shared" si="8"/>
        <v>REGION 4B MIMAROPAORIENTAL MINDOROGLORIA</v>
      </c>
      <c r="L547" s="38">
        <v>5209</v>
      </c>
      <c r="M547" s="14" t="s">
        <v>1235</v>
      </c>
    </row>
    <row r="548" spans="1:13">
      <c r="A548" s="13" t="s">
        <v>2469</v>
      </c>
      <c r="B548" s="14" t="s">
        <v>854</v>
      </c>
      <c r="C548" s="14" t="s">
        <v>295</v>
      </c>
      <c r="D548">
        <v>9804</v>
      </c>
      <c r="H548" s="13" t="s">
        <v>152</v>
      </c>
      <c r="I548" s="13" t="s">
        <v>223</v>
      </c>
      <c r="J548" s="13" t="s">
        <v>2897</v>
      </c>
      <c r="K548" t="str">
        <f t="shared" si="8"/>
        <v>BICOL REGIONCAMARINES SURGOA</v>
      </c>
      <c r="L548" s="38">
        <v>4422</v>
      </c>
      <c r="M548" s="14" t="s">
        <v>1373</v>
      </c>
    </row>
    <row r="549" spans="1:13">
      <c r="A549" s="13" t="s">
        <v>2470</v>
      </c>
      <c r="B549" s="14" t="s">
        <v>855</v>
      </c>
      <c r="C549" s="14" t="s">
        <v>295</v>
      </c>
      <c r="D549">
        <v>9811</v>
      </c>
      <c r="H549" s="13" t="s">
        <v>156</v>
      </c>
      <c r="I549" s="13" t="s">
        <v>266</v>
      </c>
      <c r="J549" s="13" t="s">
        <v>3324</v>
      </c>
      <c r="K549" t="str">
        <f t="shared" si="8"/>
        <v>ZAMBOANGA PENINSULAZAMBOANGA DEL NORTEGODOD</v>
      </c>
      <c r="L549" s="38">
        <v>7126</v>
      </c>
      <c r="M549" s="14" t="s">
        <v>1901</v>
      </c>
    </row>
    <row r="550" spans="1:13">
      <c r="A550" s="13" t="s">
        <v>2459</v>
      </c>
      <c r="B550" s="14" t="s">
        <v>844</v>
      </c>
      <c r="C550" s="14" t="s">
        <v>295</v>
      </c>
      <c r="D550">
        <v>9800</v>
      </c>
      <c r="H550" s="13" t="s">
        <v>144</v>
      </c>
      <c r="I550" s="13" t="s">
        <v>175</v>
      </c>
      <c r="J550" s="13" t="s">
        <v>2529</v>
      </c>
      <c r="K550" t="str">
        <f t="shared" si="8"/>
        <v>CAGAYAN VALLEYCAGAYANGONZAGA</v>
      </c>
      <c r="L550" s="38">
        <v>3513</v>
      </c>
      <c r="M550" s="14" t="s">
        <v>923</v>
      </c>
    </row>
    <row r="551" spans="1:13">
      <c r="A551" s="13" t="s">
        <v>2471</v>
      </c>
      <c r="B551" s="14" t="s">
        <v>856</v>
      </c>
      <c r="C551" s="14" t="s">
        <v>301</v>
      </c>
      <c r="D551">
        <v>8413</v>
      </c>
      <c r="H551" s="13" t="s">
        <v>145</v>
      </c>
      <c r="I551" s="13" t="s">
        <v>289</v>
      </c>
      <c r="J551" s="13" t="s">
        <v>2418</v>
      </c>
      <c r="K551" t="str">
        <f t="shared" si="8"/>
        <v>DAVAO REGIONDAVAO ORIENTALGOVERNOR GENEROSO</v>
      </c>
      <c r="L551" s="38">
        <v>8210</v>
      </c>
      <c r="M551" s="14" t="s">
        <v>802</v>
      </c>
    </row>
    <row r="552" spans="1:13">
      <c r="A552" s="13" t="s">
        <v>2472</v>
      </c>
      <c r="B552" s="14" t="s">
        <v>857</v>
      </c>
      <c r="C552" s="14" t="s">
        <v>301</v>
      </c>
      <c r="D552">
        <v>8411</v>
      </c>
      <c r="H552" s="13" t="s">
        <v>143</v>
      </c>
      <c r="I552" s="13" t="s">
        <v>165</v>
      </c>
      <c r="J552" s="13" t="s">
        <v>2213</v>
      </c>
      <c r="K552" t="str">
        <f t="shared" si="8"/>
        <v>ILOCOS REGIONILOCOS SURGREGORIO DEL PILAR</v>
      </c>
      <c r="L552" s="38">
        <v>2720</v>
      </c>
      <c r="M552" s="14" t="s">
        <v>578</v>
      </c>
    </row>
    <row r="553" spans="1:13">
      <c r="A553" s="13" t="s">
        <v>2473</v>
      </c>
      <c r="B553" s="14" t="s">
        <v>858</v>
      </c>
      <c r="C553" s="14" t="s">
        <v>301</v>
      </c>
      <c r="D553">
        <v>8412</v>
      </c>
      <c r="H553" s="13" t="s">
        <v>151</v>
      </c>
      <c r="I553" s="13" t="s">
        <v>191</v>
      </c>
      <c r="J553" s="13" t="s">
        <v>2670</v>
      </c>
      <c r="K553" t="str">
        <f t="shared" si="8"/>
        <v>CENTRAL LUZONPAMPANGAGUAGUA</v>
      </c>
      <c r="L553" s="38">
        <v>2003</v>
      </c>
      <c r="M553" s="14" t="s">
        <v>1090</v>
      </c>
    </row>
    <row r="554" spans="1:13">
      <c r="A554" s="13" t="s">
        <v>2474</v>
      </c>
      <c r="B554" s="14" t="s">
        <v>859</v>
      </c>
      <c r="C554" s="14" t="s">
        <v>301</v>
      </c>
      <c r="D554">
        <v>8414</v>
      </c>
      <c r="H554" s="13" t="s">
        <v>152</v>
      </c>
      <c r="I554" s="13" t="s">
        <v>226</v>
      </c>
      <c r="J554" s="13" t="s">
        <v>2943</v>
      </c>
      <c r="K554" t="str">
        <f t="shared" si="8"/>
        <v>BICOL REGIONSORSOGONGUBAT</v>
      </c>
      <c r="L554" s="38">
        <v>4710</v>
      </c>
      <c r="M554" s="14" t="s">
        <v>1432</v>
      </c>
    </row>
    <row r="555" spans="1:13">
      <c r="A555" s="13" t="s">
        <v>2475</v>
      </c>
      <c r="B555" s="14" t="s">
        <v>860</v>
      </c>
      <c r="C555" s="14" t="s">
        <v>301</v>
      </c>
      <c r="D555">
        <v>8415</v>
      </c>
      <c r="H555" s="13" t="s">
        <v>151</v>
      </c>
      <c r="I555" s="13" t="s">
        <v>189</v>
      </c>
      <c r="J555" s="13" t="s">
        <v>2619</v>
      </c>
      <c r="K555" t="str">
        <f t="shared" si="8"/>
        <v>CENTRAL LUZONBULACANGUIGUINTO</v>
      </c>
      <c r="L555" s="38">
        <v>3015</v>
      </c>
      <c r="M555" s="14" t="s">
        <v>1027</v>
      </c>
    </row>
    <row r="556" spans="1:13">
      <c r="A556" s="13" t="s">
        <v>2476</v>
      </c>
      <c r="B556" s="14" t="s">
        <v>861</v>
      </c>
      <c r="C556" s="14" t="s">
        <v>301</v>
      </c>
      <c r="D556">
        <v>8427</v>
      </c>
      <c r="H556" s="13" t="s">
        <v>154</v>
      </c>
      <c r="I556" s="13" t="s">
        <v>247</v>
      </c>
      <c r="J556" s="13" t="s">
        <v>3144</v>
      </c>
      <c r="K556" t="str">
        <f t="shared" si="8"/>
        <v>CENTRAL VISAYASNEGROS ORIENTALGUIHULNGAN</v>
      </c>
      <c r="L556" s="38">
        <v>6214</v>
      </c>
      <c r="M556" s="14" t="s">
        <v>1679</v>
      </c>
    </row>
    <row r="557" spans="1:13">
      <c r="A557" s="13" t="s">
        <v>2477</v>
      </c>
      <c r="B557" s="14" t="s">
        <v>862</v>
      </c>
      <c r="C557" s="14" t="s">
        <v>301</v>
      </c>
      <c r="D557">
        <v>8426</v>
      </c>
      <c r="H557" s="13" t="s">
        <v>151</v>
      </c>
      <c r="I557" s="13" t="s">
        <v>190</v>
      </c>
      <c r="J557" s="13" t="s">
        <v>2639</v>
      </c>
      <c r="K557" t="str">
        <f t="shared" si="8"/>
        <v>CENTRAL LUZONNUEVA ECIJAGUIMBA</v>
      </c>
      <c r="L557" s="38">
        <v>3115</v>
      </c>
      <c r="M557" s="14" t="s">
        <v>1055</v>
      </c>
    </row>
    <row r="558" spans="1:13">
      <c r="A558" s="13" t="s">
        <v>2482</v>
      </c>
      <c r="B558" s="14" t="s">
        <v>869</v>
      </c>
      <c r="C558" s="14" t="s">
        <v>302</v>
      </c>
      <c r="D558">
        <v>8425</v>
      </c>
      <c r="H558" s="13" t="s">
        <v>153</v>
      </c>
      <c r="I558" s="13" t="s">
        <v>238</v>
      </c>
      <c r="J558" s="13" t="s">
        <v>3015</v>
      </c>
      <c r="K558" t="str">
        <f t="shared" si="8"/>
        <v>WESTERN VISAYASILOILOGUIMBAL</v>
      </c>
      <c r="L558" s="38">
        <v>5022</v>
      </c>
      <c r="M558" s="14" t="s">
        <v>1518</v>
      </c>
    </row>
    <row r="559" spans="1:13">
      <c r="A559" s="13" t="s">
        <v>2483</v>
      </c>
      <c r="B559" s="14" t="s">
        <v>870</v>
      </c>
      <c r="C559" s="14" t="s">
        <v>302</v>
      </c>
      <c r="D559">
        <v>8408</v>
      </c>
      <c r="H559" s="13" t="s">
        <v>158</v>
      </c>
      <c r="I559" s="13" t="s">
        <v>203</v>
      </c>
      <c r="J559" s="13" t="s">
        <v>2838</v>
      </c>
      <c r="K559" t="str">
        <f t="shared" si="8"/>
        <v>REGION 4A CALABARZONQUEZONGUINAYANGAN</v>
      </c>
      <c r="L559" s="38">
        <v>4319</v>
      </c>
      <c r="M559" s="14" t="s">
        <v>1302</v>
      </c>
    </row>
    <row r="560" spans="1:13">
      <c r="A560" s="13" t="s">
        <v>2189</v>
      </c>
      <c r="B560" s="14" t="s">
        <v>871</v>
      </c>
      <c r="C560" s="14" t="s">
        <v>302</v>
      </c>
      <c r="D560">
        <v>8424</v>
      </c>
      <c r="H560" s="13" t="s">
        <v>154</v>
      </c>
      <c r="I560" s="13" t="s">
        <v>245</v>
      </c>
      <c r="J560" s="13" t="s">
        <v>3080</v>
      </c>
      <c r="K560" t="str">
        <f t="shared" si="8"/>
        <v>CENTRAL VISAYASBOHOLGUINDULMAN</v>
      </c>
      <c r="L560" s="38">
        <v>6310</v>
      </c>
      <c r="M560" s="14" t="s">
        <v>1598</v>
      </c>
    </row>
    <row r="561" spans="1:13">
      <c r="A561" s="13" t="s">
        <v>2484</v>
      </c>
      <c r="B561" s="14" t="s">
        <v>872</v>
      </c>
      <c r="C561" s="14" t="s">
        <v>302</v>
      </c>
      <c r="D561">
        <v>8410</v>
      </c>
      <c r="H561" s="13" t="s">
        <v>149</v>
      </c>
      <c r="I561" s="13" t="s">
        <v>320</v>
      </c>
      <c r="J561" s="13" t="s">
        <v>2129</v>
      </c>
      <c r="K561" t="str">
        <f t="shared" si="8"/>
        <v>AUTONOMOUS REGION IN MUSLIM MINDANAOMAGUINDANAOGUINDULUNGAN</v>
      </c>
      <c r="L561" s="38">
        <v>9628</v>
      </c>
      <c r="M561" s="14" t="s">
        <v>491</v>
      </c>
    </row>
    <row r="562" spans="1:13">
      <c r="A562" s="13" t="s">
        <v>2485</v>
      </c>
      <c r="B562" s="14" t="s">
        <v>873</v>
      </c>
      <c r="C562" s="14" t="s">
        <v>302</v>
      </c>
      <c r="D562">
        <v>8417</v>
      </c>
      <c r="H562" s="13" t="s">
        <v>152</v>
      </c>
      <c r="I562" s="13" t="s">
        <v>221</v>
      </c>
      <c r="J562" s="13" t="s">
        <v>2860</v>
      </c>
      <c r="K562" t="str">
        <f t="shared" si="8"/>
        <v>BICOL REGIONALBAYGUINOBATAN</v>
      </c>
      <c r="L562" s="38">
        <v>4503</v>
      </c>
      <c r="M562" s="14" t="s">
        <v>1333</v>
      </c>
    </row>
    <row r="563" spans="1:13">
      <c r="A563" s="13" t="s">
        <v>2486</v>
      </c>
      <c r="B563" s="14" t="s">
        <v>874</v>
      </c>
      <c r="C563" s="14" t="s">
        <v>302</v>
      </c>
      <c r="D563">
        <v>8418</v>
      </c>
      <c r="H563" s="13" t="s">
        <v>157</v>
      </c>
      <c r="I563" s="13" t="s">
        <v>276</v>
      </c>
      <c r="J563" s="13" t="s">
        <v>2319</v>
      </c>
      <c r="K563" t="str">
        <f t="shared" si="8"/>
        <v>NORTHERN MINDANAOCAMIGUINGUINSILIBAN</v>
      </c>
      <c r="L563" s="38">
        <v>9102</v>
      </c>
      <c r="M563" s="14" t="s">
        <v>694</v>
      </c>
    </row>
    <row r="564" spans="1:13">
      <c r="A564" s="13" t="s">
        <v>2487</v>
      </c>
      <c r="B564" s="14" t="s">
        <v>875</v>
      </c>
      <c r="C564" s="14" t="s">
        <v>302</v>
      </c>
      <c r="D564">
        <v>8419</v>
      </c>
      <c r="H564" s="13" t="s">
        <v>156</v>
      </c>
      <c r="I564" s="13" t="s">
        <v>267</v>
      </c>
      <c r="J564" s="13" t="s">
        <v>3349</v>
      </c>
      <c r="K564" t="str">
        <f t="shared" si="8"/>
        <v>ZAMBOANGA PENINSULAZAMBOANGA DEL SURGUIPOS</v>
      </c>
      <c r="L564" s="38">
        <v>7042</v>
      </c>
      <c r="M564" s="14" t="s">
        <v>1931</v>
      </c>
    </row>
    <row r="565" spans="1:13">
      <c r="A565" s="13" t="s">
        <v>2488</v>
      </c>
      <c r="B565" s="14" t="s">
        <v>876</v>
      </c>
      <c r="C565" s="14" t="s">
        <v>302</v>
      </c>
      <c r="D565">
        <v>8409</v>
      </c>
      <c r="H565" s="13" t="s">
        <v>155</v>
      </c>
      <c r="I565" s="13" t="s">
        <v>257</v>
      </c>
      <c r="J565" s="13" t="s">
        <v>3197</v>
      </c>
      <c r="K565" t="str">
        <f t="shared" si="8"/>
        <v>EASTERN VISAYASEASTERN SAMARGUIUAN</v>
      </c>
      <c r="L565" s="38">
        <v>6809</v>
      </c>
      <c r="M565" s="14" t="s">
        <v>1745</v>
      </c>
    </row>
    <row r="566" spans="1:13">
      <c r="A566" s="13" t="s">
        <v>2489</v>
      </c>
      <c r="B566" s="14" t="s">
        <v>877</v>
      </c>
      <c r="C566" s="14" t="s">
        <v>302</v>
      </c>
      <c r="D566">
        <v>8407</v>
      </c>
      <c r="H566" s="13" t="s">
        <v>158</v>
      </c>
      <c r="I566" s="13" t="s">
        <v>203</v>
      </c>
      <c r="J566" s="13" t="s">
        <v>2839</v>
      </c>
      <c r="K566" t="str">
        <f t="shared" si="8"/>
        <v>REGION 4A CALABARZONQUEZONGUMACA</v>
      </c>
      <c r="L566" s="38">
        <v>4307</v>
      </c>
      <c r="M566" s="14" t="s">
        <v>1303</v>
      </c>
    </row>
    <row r="567" spans="1:13">
      <c r="A567" s="13" t="s">
        <v>2490</v>
      </c>
      <c r="B567" s="14" t="s">
        <v>878</v>
      </c>
      <c r="C567" s="14" t="s">
        <v>302</v>
      </c>
      <c r="D567">
        <v>8402</v>
      </c>
      <c r="H567" s="13" t="s">
        <v>156</v>
      </c>
      <c r="I567" s="13" t="s">
        <v>266</v>
      </c>
      <c r="J567" s="13" t="s">
        <v>3325</v>
      </c>
      <c r="K567" t="str">
        <f t="shared" si="8"/>
        <v>ZAMBOANGA PENINSULAZAMBOANGA DEL NORTEGUTALAC</v>
      </c>
      <c r="L567" s="38">
        <v>7118</v>
      </c>
      <c r="M567" s="14" t="s">
        <v>1902</v>
      </c>
    </row>
    <row r="568" spans="1:13">
      <c r="A568" s="13" t="s">
        <v>2018</v>
      </c>
      <c r="B568" s="14" t="s">
        <v>879</v>
      </c>
      <c r="C568" s="14" t="s">
        <v>302</v>
      </c>
      <c r="D568">
        <v>8420</v>
      </c>
      <c r="H568" s="13" t="s">
        <v>149</v>
      </c>
      <c r="I568" s="13" t="s">
        <v>318</v>
      </c>
      <c r="J568" s="13" t="s">
        <v>2072</v>
      </c>
      <c r="K568" t="str">
        <f t="shared" si="8"/>
        <v>AUTONOMOUS REGION IN MUSLIM MINDANAOBASILANHADJI MOHAMMAD AJU</v>
      </c>
      <c r="L568" s="38">
        <v>7306</v>
      </c>
      <c r="M568" s="14" t="s">
        <v>434</v>
      </c>
    </row>
    <row r="569" spans="1:13">
      <c r="A569" s="13" t="s">
        <v>2491</v>
      </c>
      <c r="B569" s="14" t="s">
        <v>880</v>
      </c>
      <c r="C569" s="14" t="s">
        <v>302</v>
      </c>
      <c r="D569">
        <v>8405</v>
      </c>
      <c r="H569" s="13" t="s">
        <v>149</v>
      </c>
      <c r="I569" s="13" t="s">
        <v>322</v>
      </c>
      <c r="J569" s="13" t="s">
        <v>2153</v>
      </c>
      <c r="K569" t="str">
        <f t="shared" si="8"/>
        <v>AUTONOMOUS REGION IN MUSLIM MINDANAOSULUHADJI PANGLIMA TAHIL</v>
      </c>
      <c r="L569" s="38">
        <v>7413</v>
      </c>
      <c r="M569" s="14" t="s">
        <v>515</v>
      </c>
    </row>
    <row r="570" spans="1:13">
      <c r="A570" s="13" t="s">
        <v>2492</v>
      </c>
      <c r="B570" s="14" t="s">
        <v>881</v>
      </c>
      <c r="C570" s="14" t="s">
        <v>302</v>
      </c>
      <c r="D570">
        <v>8423</v>
      </c>
      <c r="H570" s="15" t="s">
        <v>145</v>
      </c>
      <c r="I570" s="15" t="s">
        <v>288</v>
      </c>
      <c r="J570" s="15" t="s">
        <v>2412</v>
      </c>
      <c r="K570" t="str">
        <f t="shared" si="8"/>
        <v>DAVAO REGIONDAVAO DEL SURHAGONOY</v>
      </c>
      <c r="L570" s="38">
        <v>8006</v>
      </c>
      <c r="M570" s="79" t="s">
        <v>795</v>
      </c>
    </row>
    <row r="571" spans="1:13">
      <c r="A571" s="13" t="s">
        <v>2493</v>
      </c>
      <c r="B571" s="14" t="s">
        <v>882</v>
      </c>
      <c r="C571" s="14" t="s">
        <v>302</v>
      </c>
      <c r="D571">
        <v>8401</v>
      </c>
      <c r="H571" s="15" t="s">
        <v>151</v>
      </c>
      <c r="I571" s="15" t="s">
        <v>189</v>
      </c>
      <c r="J571" s="15" t="s">
        <v>2412</v>
      </c>
      <c r="K571" t="str">
        <f t="shared" si="8"/>
        <v>CENTRAL LUZONBULACANHAGONOY</v>
      </c>
      <c r="L571" s="38">
        <v>3002</v>
      </c>
      <c r="M571" s="79" t="s">
        <v>1028</v>
      </c>
    </row>
    <row r="572" spans="1:13">
      <c r="A572" s="13" t="s">
        <v>2020</v>
      </c>
      <c r="B572" s="14" t="s">
        <v>883</v>
      </c>
      <c r="C572" s="14" t="s">
        <v>302</v>
      </c>
      <c r="D572">
        <v>8421</v>
      </c>
      <c r="H572" s="13" t="s">
        <v>153</v>
      </c>
      <c r="I572" s="13" t="s">
        <v>235</v>
      </c>
      <c r="J572" s="13" t="s">
        <v>2970</v>
      </c>
      <c r="K572" t="str">
        <f t="shared" si="8"/>
        <v>WESTERN VISAYASANTIQUEHAMTIC</v>
      </c>
      <c r="L572" s="38">
        <v>5715</v>
      </c>
      <c r="M572" s="14" t="s">
        <v>1464</v>
      </c>
    </row>
    <row r="573" spans="1:13">
      <c r="A573" s="13" t="s">
        <v>2478</v>
      </c>
      <c r="B573" s="14" t="s">
        <v>863</v>
      </c>
      <c r="C573" s="14" t="s">
        <v>302</v>
      </c>
      <c r="D573">
        <v>8422</v>
      </c>
      <c r="H573" s="13" t="s">
        <v>151</v>
      </c>
      <c r="I573" s="13" t="s">
        <v>188</v>
      </c>
      <c r="J573" s="13" t="s">
        <v>2604</v>
      </c>
      <c r="K573" t="str">
        <f t="shared" si="8"/>
        <v>CENTRAL LUZONBATAANHERMOSA</v>
      </c>
      <c r="L573" s="38">
        <v>2111</v>
      </c>
      <c r="M573" s="14" t="s">
        <v>1012</v>
      </c>
    </row>
    <row r="574" spans="1:13">
      <c r="A574" s="13" t="s">
        <v>2253</v>
      </c>
      <c r="B574" s="14" t="s">
        <v>864</v>
      </c>
      <c r="C574" s="14" t="s">
        <v>302</v>
      </c>
      <c r="D574">
        <v>8404</v>
      </c>
      <c r="H574" s="13" t="s">
        <v>155</v>
      </c>
      <c r="I574" s="13" t="s">
        <v>257</v>
      </c>
      <c r="J574" s="13" t="s">
        <v>3198</v>
      </c>
      <c r="K574" t="str">
        <f t="shared" si="8"/>
        <v>EASTERN VISAYASEASTERN SAMARHERNANI</v>
      </c>
      <c r="L574" s="38">
        <v>6804</v>
      </c>
      <c r="M574" s="14" t="s">
        <v>1746</v>
      </c>
    </row>
    <row r="575" spans="1:13">
      <c r="A575" s="13" t="s">
        <v>2479</v>
      </c>
      <c r="B575" s="14" t="s">
        <v>865</v>
      </c>
      <c r="C575" s="14" t="s">
        <v>302</v>
      </c>
      <c r="D575">
        <v>8416</v>
      </c>
      <c r="H575" s="13" t="s">
        <v>155</v>
      </c>
      <c r="I575" s="13" t="s">
        <v>258</v>
      </c>
      <c r="J575" s="13" t="s">
        <v>3224</v>
      </c>
      <c r="K575" t="str">
        <f t="shared" si="8"/>
        <v>EASTERN VISAYASLEYTEHILONGOS</v>
      </c>
      <c r="L575" s="38">
        <v>6524</v>
      </c>
      <c r="M575" s="14" t="s">
        <v>1775</v>
      </c>
    </row>
    <row r="576" spans="1:13">
      <c r="A576" s="13" t="s">
        <v>2481</v>
      </c>
      <c r="B576" s="14" t="s">
        <v>868</v>
      </c>
      <c r="C576" s="14" t="s">
        <v>302</v>
      </c>
      <c r="D576">
        <v>8400</v>
      </c>
      <c r="H576" s="13" t="s">
        <v>153</v>
      </c>
      <c r="I576" s="13" t="s">
        <v>239</v>
      </c>
      <c r="J576" s="13" t="s">
        <v>3059</v>
      </c>
      <c r="K576" t="str">
        <f t="shared" si="8"/>
        <v>WESTERN VISAYASNEGROS OCCIDENTALHIMAMAYLAN CITY</v>
      </c>
      <c r="L576" s="38">
        <v>6108</v>
      </c>
      <c r="M576" s="14" t="s">
        <v>1569</v>
      </c>
    </row>
    <row r="577" spans="1:13">
      <c r="A577" s="13" t="s">
        <v>2480</v>
      </c>
      <c r="B577" s="14" t="s">
        <v>866</v>
      </c>
      <c r="C577" s="14" t="s">
        <v>302</v>
      </c>
      <c r="D577">
        <v>8403</v>
      </c>
      <c r="H577" s="13" t="s">
        <v>155</v>
      </c>
      <c r="I577" s="13" t="s">
        <v>260</v>
      </c>
      <c r="J577" s="13" t="s">
        <v>3275</v>
      </c>
      <c r="K577" t="str">
        <f t="shared" si="8"/>
        <v>EASTERN VISAYASSAMARHINABANGAN</v>
      </c>
      <c r="L577" s="38">
        <v>6713</v>
      </c>
      <c r="M577" s="14" t="s">
        <v>1837</v>
      </c>
    </row>
    <row r="578" spans="1:13">
      <c r="A578" s="13" t="s">
        <v>2343</v>
      </c>
      <c r="B578" s="14" t="s">
        <v>867</v>
      </c>
      <c r="C578" s="14" t="s">
        <v>302</v>
      </c>
      <c r="D578">
        <v>8406</v>
      </c>
      <c r="H578" s="13" t="s">
        <v>147</v>
      </c>
      <c r="I578" s="13" t="s">
        <v>308</v>
      </c>
      <c r="J578" s="13" t="s">
        <v>2502</v>
      </c>
      <c r="K578" t="str">
        <f t="shared" si="8"/>
        <v>CARAGASURIGAO DEL SURHINATUAN</v>
      </c>
      <c r="L578" s="38">
        <v>8310</v>
      </c>
      <c r="M578" s="14" t="s">
        <v>893</v>
      </c>
    </row>
    <row r="579" spans="1:13">
      <c r="A579" s="13" t="s">
        <v>2496</v>
      </c>
      <c r="B579" s="14" t="s">
        <v>886</v>
      </c>
      <c r="C579" s="14" t="s">
        <v>303</v>
      </c>
      <c r="D579">
        <v>8309</v>
      </c>
      <c r="H579" s="13" t="s">
        <v>155</v>
      </c>
      <c r="I579" s="13" t="s">
        <v>258</v>
      </c>
      <c r="J579" s="13" t="s">
        <v>3225</v>
      </c>
      <c r="K579" t="str">
        <f t="shared" ref="K579:K642" si="9">UPPER(TRIM(H579)&amp;TRIM(I579)&amp;TRIM(J579))</f>
        <v>EASTERN VISAYASLEYTEHINDANG</v>
      </c>
      <c r="L579" s="38">
        <v>6523</v>
      </c>
      <c r="M579" s="14" t="s">
        <v>1776</v>
      </c>
    </row>
    <row r="580" spans="1:13">
      <c r="A580" s="13" t="s">
        <v>2497</v>
      </c>
      <c r="B580" s="14" t="s">
        <v>887</v>
      </c>
      <c r="C580" s="14" t="s">
        <v>303</v>
      </c>
      <c r="D580">
        <v>8303</v>
      </c>
      <c r="H580" s="13" t="s">
        <v>150</v>
      </c>
      <c r="I580" s="13" t="s">
        <v>333</v>
      </c>
      <c r="J580" s="13" t="s">
        <v>2043</v>
      </c>
      <c r="K580" t="str">
        <f t="shared" si="9"/>
        <v>CORDILLERA ADMINISTRATIVE REGIONIFUGAOHINGYON</v>
      </c>
      <c r="L580" s="38">
        <v>3607</v>
      </c>
      <c r="M580" s="14" t="s">
        <v>405</v>
      </c>
    </row>
    <row r="581" spans="1:13">
      <c r="A581" s="13" t="s">
        <v>2494</v>
      </c>
      <c r="B581" s="14" t="s">
        <v>884</v>
      </c>
      <c r="C581" s="14" t="s">
        <v>303</v>
      </c>
      <c r="D581">
        <v>8311</v>
      </c>
      <c r="H581" s="13" t="s">
        <v>153</v>
      </c>
      <c r="I581" s="13" t="s">
        <v>239</v>
      </c>
      <c r="J581" s="13" t="s">
        <v>3043</v>
      </c>
      <c r="K581" t="str">
        <f t="shared" si="9"/>
        <v>WESTERN VISAYASNEGROS OCCIDENTALHINIGARAN</v>
      </c>
      <c r="L581" s="38">
        <v>6106</v>
      </c>
      <c r="M581" s="14" t="s">
        <v>1551</v>
      </c>
    </row>
    <row r="582" spans="1:13">
      <c r="A582" s="13" t="s">
        <v>2498</v>
      </c>
      <c r="B582" s="14" t="s">
        <v>888</v>
      </c>
      <c r="C582" s="14" t="s">
        <v>303</v>
      </c>
      <c r="D582">
        <v>8304</v>
      </c>
      <c r="H582" s="13" t="s">
        <v>153</v>
      </c>
      <c r="I582" s="13" t="s">
        <v>239</v>
      </c>
      <c r="J582" s="13" t="s">
        <v>3044</v>
      </c>
      <c r="K582" t="str">
        <f t="shared" si="9"/>
        <v>WESTERN VISAYASNEGROS OCCIDENTALHINOBA-AN</v>
      </c>
      <c r="L582" s="38">
        <v>6114</v>
      </c>
      <c r="M582" s="14" t="s">
        <v>1552</v>
      </c>
    </row>
    <row r="583" spans="1:13">
      <c r="A583" s="13" t="s">
        <v>2499</v>
      </c>
      <c r="B583" s="14" t="s">
        <v>889</v>
      </c>
      <c r="C583" s="14" t="s">
        <v>303</v>
      </c>
      <c r="D583">
        <v>8317</v>
      </c>
      <c r="H583" s="13" t="s">
        <v>155</v>
      </c>
      <c r="I583" s="13" t="s">
        <v>261</v>
      </c>
      <c r="J583" s="13" t="s">
        <v>3297</v>
      </c>
      <c r="K583" t="str">
        <f t="shared" si="9"/>
        <v>EASTERN VISAYASSOUTHERN LEYTEHINUNANGAN</v>
      </c>
      <c r="L583" s="38">
        <v>6608</v>
      </c>
      <c r="M583" s="14" t="s">
        <v>1869</v>
      </c>
    </row>
    <row r="584" spans="1:13">
      <c r="A584" s="13" t="s">
        <v>2401</v>
      </c>
      <c r="B584" s="14" t="s">
        <v>890</v>
      </c>
      <c r="C584" s="14" t="s">
        <v>303</v>
      </c>
      <c r="D584">
        <v>8315</v>
      </c>
      <c r="H584" s="13" t="s">
        <v>155</v>
      </c>
      <c r="I584" s="13" t="s">
        <v>261</v>
      </c>
      <c r="J584" s="13" t="s">
        <v>3298</v>
      </c>
      <c r="K584" t="str">
        <f t="shared" si="9"/>
        <v>EASTERN VISAYASSOUTHERN LEYTEHINUNDAYAN</v>
      </c>
      <c r="L584" s="38">
        <v>6609</v>
      </c>
      <c r="M584" s="14" t="s">
        <v>1870</v>
      </c>
    </row>
    <row r="585" spans="1:13">
      <c r="A585" s="13" t="s">
        <v>2500</v>
      </c>
      <c r="B585" s="14" t="s">
        <v>891</v>
      </c>
      <c r="C585" s="14" t="s">
        <v>303</v>
      </c>
      <c r="D585">
        <v>8318</v>
      </c>
      <c r="H585" s="13" t="s">
        <v>150</v>
      </c>
      <c r="I585" s="13" t="s">
        <v>333</v>
      </c>
      <c r="J585" s="13" t="s">
        <v>2044</v>
      </c>
      <c r="K585" t="str">
        <f t="shared" si="9"/>
        <v>CORDILLERA ADMINISTRATIVE REGIONIFUGAOHUNGDUAN</v>
      </c>
      <c r="L585" s="38">
        <v>3603</v>
      </c>
      <c r="M585" s="14" t="s">
        <v>406</v>
      </c>
    </row>
    <row r="586" spans="1:13">
      <c r="A586" s="13" t="s">
        <v>2501</v>
      </c>
      <c r="B586" s="14" t="s">
        <v>892</v>
      </c>
      <c r="C586" s="14" t="s">
        <v>303</v>
      </c>
      <c r="D586">
        <v>8313</v>
      </c>
      <c r="H586" s="13" t="s">
        <v>151</v>
      </c>
      <c r="I586" s="13" t="s">
        <v>193</v>
      </c>
      <c r="J586" s="13" t="s">
        <v>2693</v>
      </c>
      <c r="K586" t="str">
        <f t="shared" si="9"/>
        <v>CENTRAL LUZONZAMBALESIBA</v>
      </c>
      <c r="L586" s="38">
        <v>2201</v>
      </c>
      <c r="M586" s="14" t="s">
        <v>1117</v>
      </c>
    </row>
    <row r="587" spans="1:13">
      <c r="A587" s="13" t="s">
        <v>2502</v>
      </c>
      <c r="B587" s="14" t="s">
        <v>893</v>
      </c>
      <c r="C587" s="14" t="s">
        <v>303</v>
      </c>
      <c r="D587">
        <v>8310</v>
      </c>
      <c r="H587" s="13" t="s">
        <v>158</v>
      </c>
      <c r="I587" s="13" t="s">
        <v>200</v>
      </c>
      <c r="J587" s="13" t="s">
        <v>2709</v>
      </c>
      <c r="K587" t="str">
        <f t="shared" si="9"/>
        <v>REGION 4A CALABARZONBATANGASIBAAN</v>
      </c>
      <c r="L587" s="38">
        <v>4230</v>
      </c>
      <c r="M587" s="14" t="s">
        <v>1135</v>
      </c>
    </row>
    <row r="588" spans="1:13">
      <c r="A588" s="13" t="s">
        <v>2503</v>
      </c>
      <c r="B588" s="14" t="s">
        <v>894</v>
      </c>
      <c r="C588" s="14" t="s">
        <v>303</v>
      </c>
      <c r="D588">
        <v>8314</v>
      </c>
      <c r="H588" s="13" t="s">
        <v>153</v>
      </c>
      <c r="I588" s="13" t="s">
        <v>234</v>
      </c>
      <c r="J588" s="13" t="s">
        <v>2953</v>
      </c>
      <c r="K588" t="str">
        <f t="shared" si="9"/>
        <v>WESTERN VISAYASAKLANIBAJAY</v>
      </c>
      <c r="L588" s="38">
        <v>5613</v>
      </c>
      <c r="M588" s="14" t="s">
        <v>1446</v>
      </c>
    </row>
    <row r="589" spans="1:13">
      <c r="A589" s="13" t="s">
        <v>2504</v>
      </c>
      <c r="B589" s="14" t="s">
        <v>895</v>
      </c>
      <c r="C589" s="14" t="s">
        <v>303</v>
      </c>
      <c r="D589">
        <v>8307</v>
      </c>
      <c r="H589" s="13" t="s">
        <v>153</v>
      </c>
      <c r="I589" s="13" t="s">
        <v>238</v>
      </c>
      <c r="J589" s="13" t="s">
        <v>3016</v>
      </c>
      <c r="K589" t="str">
        <f t="shared" si="9"/>
        <v>WESTERN VISAYASILOILOIGBARAS</v>
      </c>
      <c r="L589" s="38">
        <v>5029</v>
      </c>
      <c r="M589" s="14" t="s">
        <v>1519</v>
      </c>
    </row>
    <row r="590" spans="1:13">
      <c r="A590" s="13" t="s">
        <v>2505</v>
      </c>
      <c r="B590" s="14" t="s">
        <v>896</v>
      </c>
      <c r="C590" s="14" t="s">
        <v>303</v>
      </c>
      <c r="D590">
        <v>8312</v>
      </c>
      <c r="H590" s="13" t="s">
        <v>144</v>
      </c>
      <c r="I590" s="13" t="s">
        <v>175</v>
      </c>
      <c r="J590" s="13" t="s">
        <v>2530</v>
      </c>
      <c r="K590" t="str">
        <f t="shared" si="9"/>
        <v>CAGAYAN VALLEYCAGAYANIGUIG</v>
      </c>
      <c r="L590" s="38">
        <v>3504</v>
      </c>
      <c r="M590" s="14" t="s">
        <v>924</v>
      </c>
    </row>
    <row r="591" spans="1:13">
      <c r="A591" s="13" t="s">
        <v>2506</v>
      </c>
      <c r="B591" s="14" t="s">
        <v>897</v>
      </c>
      <c r="C591" s="14" t="s">
        <v>303</v>
      </c>
      <c r="D591">
        <v>8316</v>
      </c>
      <c r="H591" s="13" t="s">
        <v>144</v>
      </c>
      <c r="I591" s="13" t="s">
        <v>176</v>
      </c>
      <c r="J591" s="13" t="s">
        <v>2555</v>
      </c>
      <c r="K591" t="str">
        <f t="shared" si="9"/>
        <v>CAGAYAN VALLEYISABELAILAGAN</v>
      </c>
      <c r="L591" s="38">
        <v>3300</v>
      </c>
      <c r="M591" s="14" t="s">
        <v>953</v>
      </c>
    </row>
    <row r="592" spans="1:13">
      <c r="A592" s="13" t="s">
        <v>2507</v>
      </c>
      <c r="B592" s="14" t="s">
        <v>898</v>
      </c>
      <c r="C592" s="14" t="s">
        <v>303</v>
      </c>
      <c r="D592">
        <v>8306</v>
      </c>
      <c r="H592" s="13" t="s">
        <v>157</v>
      </c>
      <c r="I592" s="13" t="s">
        <v>277</v>
      </c>
      <c r="J592" s="13" t="s">
        <v>2322</v>
      </c>
      <c r="K592" t="str">
        <f t="shared" si="9"/>
        <v>NORTHERN MINDANAOLANAO DEL NORTEILIGAN CITY</v>
      </c>
      <c r="L592" s="38">
        <v>9200</v>
      </c>
      <c r="M592" s="14" t="s">
        <v>697</v>
      </c>
    </row>
    <row r="593" spans="1:13">
      <c r="A593" s="13" t="s">
        <v>2508</v>
      </c>
      <c r="B593" s="14" t="s">
        <v>899</v>
      </c>
      <c r="C593" s="14" t="s">
        <v>303</v>
      </c>
      <c r="D593">
        <v>8305</v>
      </c>
      <c r="H593" s="13" t="s">
        <v>153</v>
      </c>
      <c r="I593" s="13" t="s">
        <v>239</v>
      </c>
      <c r="J593" s="13" t="s">
        <v>3045</v>
      </c>
      <c r="K593" t="str">
        <f t="shared" si="9"/>
        <v>WESTERN VISAYASNEGROS OCCIDENTALILOG</v>
      </c>
      <c r="L593" s="38">
        <v>6109</v>
      </c>
      <c r="M593" s="14" t="s">
        <v>1553</v>
      </c>
    </row>
    <row r="594" spans="1:13">
      <c r="A594" s="13" t="s">
        <v>1968</v>
      </c>
      <c r="B594" s="14" t="s">
        <v>900</v>
      </c>
      <c r="C594" s="14" t="s">
        <v>303</v>
      </c>
      <c r="D594">
        <v>8301</v>
      </c>
      <c r="H594" s="13" t="s">
        <v>153</v>
      </c>
      <c r="I594" s="13" t="s">
        <v>238</v>
      </c>
      <c r="J594" s="13" t="s">
        <v>2998</v>
      </c>
      <c r="K594" t="str">
        <f t="shared" si="9"/>
        <v>WESTERN VISAYASILOILOILOILO CITY</v>
      </c>
      <c r="L594" s="38">
        <v>5000</v>
      </c>
      <c r="M594" s="14" t="s">
        <v>1499</v>
      </c>
    </row>
    <row r="595" spans="1:13">
      <c r="A595" s="13" t="s">
        <v>2509</v>
      </c>
      <c r="B595" s="14" t="s">
        <v>901</v>
      </c>
      <c r="C595" s="14" t="s">
        <v>303</v>
      </c>
      <c r="D595">
        <v>8308</v>
      </c>
      <c r="H595" s="13" t="s">
        <v>156</v>
      </c>
      <c r="I595" s="13" t="s">
        <v>268</v>
      </c>
      <c r="J595" s="13" t="s">
        <v>3359</v>
      </c>
      <c r="K595" t="str">
        <f t="shared" si="9"/>
        <v>ZAMBOANGA PENINSULAZAMBOANGA SIBUGAYIMELDA</v>
      </c>
      <c r="L595" s="38">
        <v>7007</v>
      </c>
      <c r="M595" s="14" t="s">
        <v>1944</v>
      </c>
    </row>
    <row r="596" spans="1:13">
      <c r="A596" s="13" t="s">
        <v>2510</v>
      </c>
      <c r="B596" s="14" t="s">
        <v>902</v>
      </c>
      <c r="C596" s="14" t="s">
        <v>303</v>
      </c>
      <c r="D596">
        <v>8302</v>
      </c>
      <c r="H596" s="13" t="s">
        <v>157</v>
      </c>
      <c r="I596" s="13" t="s">
        <v>275</v>
      </c>
      <c r="J596" s="13" t="s">
        <v>2302</v>
      </c>
      <c r="K596" t="str">
        <f t="shared" si="9"/>
        <v>NORTHERN MINDANAOBUKIDNONIMPASUG-ONG</v>
      </c>
      <c r="L596" s="38">
        <v>8702</v>
      </c>
      <c r="M596" s="14" t="s">
        <v>677</v>
      </c>
    </row>
    <row r="597" spans="1:13">
      <c r="A597" s="13" t="s">
        <v>2495</v>
      </c>
      <c r="B597" s="14" t="s">
        <v>885</v>
      </c>
      <c r="C597" s="14" t="s">
        <v>303</v>
      </c>
      <c r="D597">
        <v>8300</v>
      </c>
      <c r="H597" s="13" t="s">
        <v>158</v>
      </c>
      <c r="I597" s="13" t="s">
        <v>201</v>
      </c>
      <c r="J597" s="13" t="s">
        <v>2737</v>
      </c>
      <c r="K597" t="str">
        <f t="shared" si="9"/>
        <v>REGION 4A CALABARZONCAVITEIMUS</v>
      </c>
      <c r="L597" s="38">
        <v>4103</v>
      </c>
      <c r="M597" s="14" t="s">
        <v>1171</v>
      </c>
    </row>
    <row r="598" spans="1:13">
      <c r="A598" s="13" t="s">
        <v>2516</v>
      </c>
      <c r="B598" s="14" t="s">
        <v>908</v>
      </c>
      <c r="C598" s="14" t="s">
        <v>169</v>
      </c>
      <c r="D598">
        <v>3900</v>
      </c>
      <c r="H598" s="13" t="s">
        <v>154</v>
      </c>
      <c r="I598" s="13" t="s">
        <v>245</v>
      </c>
      <c r="J598" s="13" t="s">
        <v>3081</v>
      </c>
      <c r="K598" t="str">
        <f t="shared" si="9"/>
        <v>CENTRAL VISAYASBOHOLINABANGA</v>
      </c>
      <c r="L598" s="38">
        <v>6332</v>
      </c>
      <c r="M598" s="14" t="s">
        <v>1599</v>
      </c>
    </row>
    <row r="599" spans="1:13">
      <c r="A599" s="13" t="s">
        <v>2515</v>
      </c>
      <c r="B599" s="14" t="s">
        <v>907</v>
      </c>
      <c r="C599" s="14" t="s">
        <v>169</v>
      </c>
      <c r="D599">
        <v>3905</v>
      </c>
      <c r="H599" s="13" t="s">
        <v>149</v>
      </c>
      <c r="I599" s="13" t="s">
        <v>322</v>
      </c>
      <c r="J599" s="13" t="s">
        <v>2154</v>
      </c>
      <c r="K599" t="str">
        <f t="shared" si="9"/>
        <v>AUTONOMOUS REGION IN MUSLIM MINDANAOSULUINDANAN</v>
      </c>
      <c r="L599" s="38">
        <v>7407</v>
      </c>
      <c r="M599" s="14" t="s">
        <v>516</v>
      </c>
    </row>
    <row r="600" spans="1:13">
      <c r="A600" s="13" t="s">
        <v>2514</v>
      </c>
      <c r="B600" s="14" t="s">
        <v>906</v>
      </c>
      <c r="C600" s="14" t="s">
        <v>169</v>
      </c>
      <c r="D600">
        <v>3902</v>
      </c>
      <c r="H600" s="13" t="s">
        <v>158</v>
      </c>
      <c r="I600" s="13" t="s">
        <v>201</v>
      </c>
      <c r="J600" s="13" t="s">
        <v>2738</v>
      </c>
      <c r="K600" t="str">
        <f t="shared" si="9"/>
        <v>REGION 4A CALABARZONCAVITEINDANG</v>
      </c>
      <c r="L600" s="38">
        <v>4122</v>
      </c>
      <c r="M600" s="14" t="s">
        <v>1172</v>
      </c>
    </row>
    <row r="601" spans="1:13">
      <c r="A601" s="13" t="s">
        <v>2513</v>
      </c>
      <c r="B601" s="14" t="s">
        <v>905</v>
      </c>
      <c r="C601" s="14" t="s">
        <v>169</v>
      </c>
      <c r="D601">
        <v>3901</v>
      </c>
      <c r="H601" s="15" t="s">
        <v>143</v>
      </c>
      <c r="I601" s="15" t="s">
        <v>167</v>
      </c>
      <c r="J601" s="15" t="s">
        <v>2269</v>
      </c>
      <c r="K601" t="str">
        <f t="shared" si="9"/>
        <v>ILOCOS REGIONPANGASINANINFANTA</v>
      </c>
      <c r="L601" s="38">
        <v>2412</v>
      </c>
      <c r="M601" s="79" t="s">
        <v>643</v>
      </c>
    </row>
    <row r="602" spans="1:13">
      <c r="A602" s="13" t="s">
        <v>2511</v>
      </c>
      <c r="B602" s="14" t="s">
        <v>903</v>
      </c>
      <c r="C602" s="14" t="s">
        <v>169</v>
      </c>
      <c r="D602">
        <v>3904</v>
      </c>
      <c r="H602" s="15" t="s">
        <v>158</v>
      </c>
      <c r="I602" s="15" t="s">
        <v>203</v>
      </c>
      <c r="J602" s="15" t="s">
        <v>2269</v>
      </c>
      <c r="K602" t="str">
        <f t="shared" si="9"/>
        <v>REGION 4A CALABARZONQUEZONINFANTA</v>
      </c>
      <c r="L602" s="38">
        <v>4336</v>
      </c>
      <c r="M602" s="79" t="s">
        <v>1304</v>
      </c>
    </row>
    <row r="603" spans="1:13">
      <c r="A603" s="13" t="s">
        <v>2512</v>
      </c>
      <c r="B603" s="14" t="s">
        <v>904</v>
      </c>
      <c r="C603" s="14" t="s">
        <v>169</v>
      </c>
      <c r="D603">
        <v>3903</v>
      </c>
      <c r="H603" s="13" t="s">
        <v>157</v>
      </c>
      <c r="I603" s="13" t="s">
        <v>278</v>
      </c>
      <c r="J603" s="13" t="s">
        <v>2354</v>
      </c>
      <c r="K603" t="str">
        <f t="shared" si="9"/>
        <v>NORTHERN MINDANAOMISAMIS ORIENTALINITAO</v>
      </c>
      <c r="L603" s="38">
        <v>9022</v>
      </c>
      <c r="M603" s="14" t="s">
        <v>730</v>
      </c>
    </row>
    <row r="604" spans="1:13">
      <c r="A604" s="13" t="s">
        <v>2518</v>
      </c>
      <c r="B604" s="14" t="s">
        <v>910</v>
      </c>
      <c r="C604" s="14" t="s">
        <v>170</v>
      </c>
      <c r="D604">
        <v>3517</v>
      </c>
      <c r="H604" s="13" t="s">
        <v>155</v>
      </c>
      <c r="I604" s="13" t="s">
        <v>258</v>
      </c>
      <c r="J604" s="13" t="s">
        <v>3226</v>
      </c>
      <c r="K604" t="str">
        <f t="shared" si="9"/>
        <v>EASTERN VISAYASLEYTEINOPACAN</v>
      </c>
      <c r="L604" s="38">
        <v>6522</v>
      </c>
      <c r="M604" s="14" t="s">
        <v>1777</v>
      </c>
    </row>
    <row r="605" spans="1:13">
      <c r="A605" s="13" t="s">
        <v>2292</v>
      </c>
      <c r="B605" s="14" t="s">
        <v>911</v>
      </c>
      <c r="C605" s="14" t="s">
        <v>170</v>
      </c>
      <c r="D605">
        <v>3507</v>
      </c>
      <c r="H605" s="13" t="s">
        <v>148</v>
      </c>
      <c r="I605" s="13" t="s">
        <v>312</v>
      </c>
      <c r="J605" s="13" t="s">
        <v>1970</v>
      </c>
      <c r="K605" t="str">
        <f t="shared" si="9"/>
        <v>NATIONAL CAPITAL REGIONMETRO MANILAINTRAMUROS</v>
      </c>
      <c r="L605" s="38">
        <v>1002</v>
      </c>
      <c r="M605" s="14" t="s">
        <v>4146</v>
      </c>
    </row>
    <row r="606" spans="1:13">
      <c r="A606" s="13" t="s">
        <v>2519</v>
      </c>
      <c r="B606" s="14" t="s">
        <v>912</v>
      </c>
      <c r="C606" s="14" t="s">
        <v>170</v>
      </c>
      <c r="D606">
        <v>3523</v>
      </c>
      <c r="H606" s="13" t="s">
        <v>156</v>
      </c>
      <c r="I606" s="13" t="s">
        <v>268</v>
      </c>
      <c r="J606" s="13" t="s">
        <v>3360</v>
      </c>
      <c r="K606" t="str">
        <f t="shared" si="9"/>
        <v>ZAMBOANGA PENINSULAZAMBOANGA SIBUGAYIPIL</v>
      </c>
      <c r="L606" s="38">
        <v>7001</v>
      </c>
      <c r="M606" s="14" t="s">
        <v>1945</v>
      </c>
    </row>
    <row r="607" spans="1:13">
      <c r="A607" s="13" t="s">
        <v>2520</v>
      </c>
      <c r="B607" s="14" t="s">
        <v>913</v>
      </c>
      <c r="C607" s="14" t="s">
        <v>170</v>
      </c>
      <c r="D607">
        <v>3505</v>
      </c>
      <c r="H607" s="13" t="s">
        <v>152</v>
      </c>
      <c r="I607" s="13" t="s">
        <v>223</v>
      </c>
      <c r="J607" s="13" t="s">
        <v>2881</v>
      </c>
      <c r="K607" t="str">
        <f t="shared" si="9"/>
        <v>BICOL REGIONCAMARINES SURIRIGA CITY</v>
      </c>
      <c r="L607" s="38">
        <v>4431</v>
      </c>
      <c r="M607" s="14" t="s">
        <v>1357</v>
      </c>
    </row>
    <row r="608" spans="1:13">
      <c r="A608" s="13" t="s">
        <v>2521</v>
      </c>
      <c r="B608" s="14" t="s">
        <v>914</v>
      </c>
      <c r="C608" s="14" t="s">
        <v>170</v>
      </c>
      <c r="D608">
        <v>3515</v>
      </c>
      <c r="H608" s="13" t="s">
        <v>152</v>
      </c>
      <c r="I608" s="13" t="s">
        <v>226</v>
      </c>
      <c r="J608" s="13" t="s">
        <v>2944</v>
      </c>
      <c r="K608" t="str">
        <f t="shared" si="9"/>
        <v>BICOL REGIONSORSOGONIROSIN</v>
      </c>
      <c r="L608" s="38">
        <v>4707</v>
      </c>
      <c r="M608" s="14" t="s">
        <v>1433</v>
      </c>
    </row>
    <row r="609" spans="1:13">
      <c r="A609" s="13" t="s">
        <v>2522</v>
      </c>
      <c r="B609" s="14" t="s">
        <v>915</v>
      </c>
      <c r="C609" s="14" t="s">
        <v>170</v>
      </c>
      <c r="D609">
        <v>3506</v>
      </c>
      <c r="H609" s="13" t="s">
        <v>155</v>
      </c>
      <c r="I609" s="13" t="s">
        <v>258</v>
      </c>
      <c r="J609" s="13" t="s">
        <v>3227</v>
      </c>
      <c r="K609" t="str">
        <f t="shared" si="9"/>
        <v>EASTERN VISAYASLEYTEISABEL</v>
      </c>
      <c r="L609" s="38">
        <v>6539</v>
      </c>
      <c r="M609" s="14" t="s">
        <v>1778</v>
      </c>
    </row>
    <row r="610" spans="1:13">
      <c r="A610" s="13" t="s">
        <v>2523</v>
      </c>
      <c r="B610" s="14" t="s">
        <v>916</v>
      </c>
      <c r="C610" s="14" t="s">
        <v>170</v>
      </c>
      <c r="D610">
        <v>3516</v>
      </c>
      <c r="H610" s="13" t="s">
        <v>153</v>
      </c>
      <c r="I610" s="13" t="s">
        <v>239</v>
      </c>
      <c r="J610" s="13" t="s">
        <v>3046</v>
      </c>
      <c r="K610" t="str">
        <f t="shared" si="9"/>
        <v>WESTERN VISAYASNEGROS OCCIDENTALISABELA</v>
      </c>
      <c r="L610" s="38">
        <v>6128</v>
      </c>
      <c r="M610" s="14" t="s">
        <v>1554</v>
      </c>
    </row>
    <row r="611" spans="1:13">
      <c r="A611" s="13" t="s">
        <v>2524</v>
      </c>
      <c r="B611" s="14" t="s">
        <v>917</v>
      </c>
      <c r="C611" s="14" t="s">
        <v>170</v>
      </c>
      <c r="D611">
        <v>3511</v>
      </c>
      <c r="H611" s="13" t="s">
        <v>149</v>
      </c>
      <c r="I611" s="13" t="s">
        <v>318</v>
      </c>
      <c r="J611" s="13" t="s">
        <v>2070</v>
      </c>
      <c r="K611" t="str">
        <f t="shared" si="9"/>
        <v>AUTONOMOUS REGION IN MUSLIM MINDANAOBASILANISABELA CITY</v>
      </c>
      <c r="L611" s="38">
        <v>7300</v>
      </c>
      <c r="M611" s="14" t="s">
        <v>432</v>
      </c>
    </row>
    <row r="612" spans="1:13">
      <c r="A612" s="13" t="s">
        <v>2525</v>
      </c>
      <c r="B612" s="14" t="s">
        <v>918</v>
      </c>
      <c r="C612" s="14" t="s">
        <v>170</v>
      </c>
      <c r="D612">
        <v>3520</v>
      </c>
      <c r="H612" s="13" t="s">
        <v>145</v>
      </c>
      <c r="I612" s="13" t="s">
        <v>287</v>
      </c>
      <c r="J612" s="13" t="s">
        <v>2396</v>
      </c>
      <c r="K612" t="str">
        <f t="shared" si="9"/>
        <v>DAVAO REGIONDAVAO DEL NORTEISLAND GARDEN CITY OF SAMAL</v>
      </c>
      <c r="L612" s="38">
        <v>8119</v>
      </c>
      <c r="M612" s="14" t="s">
        <v>775</v>
      </c>
    </row>
    <row r="613" spans="1:13">
      <c r="A613" s="13" t="s">
        <v>2526</v>
      </c>
      <c r="B613" s="14" t="s">
        <v>919</v>
      </c>
      <c r="C613" s="14" t="s">
        <v>170</v>
      </c>
      <c r="D613">
        <v>3510</v>
      </c>
      <c r="H613" s="13" t="s">
        <v>146</v>
      </c>
      <c r="I613" s="13" t="s">
        <v>299</v>
      </c>
      <c r="J613" s="13" t="s">
        <v>2463</v>
      </c>
      <c r="K613" t="str">
        <f t="shared" si="9"/>
        <v>SOCSARGENSULTAN KUDARATISULAN</v>
      </c>
      <c r="L613" s="38">
        <v>9805</v>
      </c>
      <c r="M613" s="14" t="s">
        <v>848</v>
      </c>
    </row>
    <row r="614" spans="1:13">
      <c r="A614" s="13" t="s">
        <v>2351</v>
      </c>
      <c r="B614" s="14" t="s">
        <v>920</v>
      </c>
      <c r="C614" s="14" t="s">
        <v>170</v>
      </c>
      <c r="D614">
        <v>3519</v>
      </c>
      <c r="H614" s="13" t="s">
        <v>144</v>
      </c>
      <c r="I614" s="13" t="s">
        <v>174</v>
      </c>
      <c r="J614" s="13" t="s">
        <v>2515</v>
      </c>
      <c r="K614" t="str">
        <f t="shared" si="9"/>
        <v>CAGAYAN VALLEYBATANESITBAYAT</v>
      </c>
      <c r="L614" s="38">
        <v>3905</v>
      </c>
      <c r="M614" s="14" t="s">
        <v>907</v>
      </c>
    </row>
    <row r="615" spans="1:13">
      <c r="A615" s="13" t="s">
        <v>2527</v>
      </c>
      <c r="B615" s="14" t="s">
        <v>921</v>
      </c>
      <c r="C615" s="14" t="s">
        <v>170</v>
      </c>
      <c r="D615">
        <v>3501</v>
      </c>
      <c r="H615" s="13" t="s">
        <v>150</v>
      </c>
      <c r="I615" s="13" t="s">
        <v>332</v>
      </c>
      <c r="J615" s="13" t="s">
        <v>2031</v>
      </c>
      <c r="K615" t="str">
        <f t="shared" si="9"/>
        <v>CORDILLERA ADMINISTRATIVE REGIONBENGUETITOGON</v>
      </c>
      <c r="L615" s="38">
        <v>2604</v>
      </c>
      <c r="M615" s="14" t="s">
        <v>392</v>
      </c>
    </row>
    <row r="616" spans="1:13">
      <c r="A616" s="13" t="s">
        <v>2528</v>
      </c>
      <c r="B616" s="14" t="s">
        <v>922</v>
      </c>
      <c r="C616" s="14" t="s">
        <v>170</v>
      </c>
      <c r="D616">
        <v>3508</v>
      </c>
      <c r="H616" s="13" t="s">
        <v>144</v>
      </c>
      <c r="I616" s="13" t="s">
        <v>174</v>
      </c>
      <c r="J616" s="13" t="s">
        <v>2514</v>
      </c>
      <c r="K616" t="str">
        <f t="shared" si="9"/>
        <v>CAGAYAN VALLEYBATANESIVANA</v>
      </c>
      <c r="L616" s="38">
        <v>3902</v>
      </c>
      <c r="M616" s="14" t="s">
        <v>906</v>
      </c>
    </row>
    <row r="617" spans="1:13">
      <c r="A617" s="13" t="s">
        <v>2529</v>
      </c>
      <c r="B617" s="14" t="s">
        <v>923</v>
      </c>
      <c r="C617" s="14" t="s">
        <v>170</v>
      </c>
      <c r="D617">
        <v>3513</v>
      </c>
      <c r="H617" s="13" t="s">
        <v>153</v>
      </c>
      <c r="I617" s="13" t="s">
        <v>236</v>
      </c>
      <c r="J617" s="13" t="s">
        <v>2983</v>
      </c>
      <c r="K617" t="str">
        <f t="shared" si="9"/>
        <v>WESTERN VISAYASCAPIZIVISAN</v>
      </c>
      <c r="L617" s="38">
        <v>5805</v>
      </c>
      <c r="M617" s="14" t="s">
        <v>1481</v>
      </c>
    </row>
    <row r="618" spans="1:13">
      <c r="A618" s="13" t="s">
        <v>2530</v>
      </c>
      <c r="B618" s="14" t="s">
        <v>924</v>
      </c>
      <c r="C618" s="14" t="s">
        <v>170</v>
      </c>
      <c r="D618">
        <v>3504</v>
      </c>
      <c r="H618" s="13" t="s">
        <v>147</v>
      </c>
      <c r="I618" s="13" t="s">
        <v>309</v>
      </c>
      <c r="J618" s="13" t="s">
        <v>3168</v>
      </c>
      <c r="K618" t="str">
        <f t="shared" si="9"/>
        <v>CARAGAAGUSAN DEL NORTEJABONGA</v>
      </c>
      <c r="L618" s="38">
        <v>8607</v>
      </c>
      <c r="M618" s="14" t="s">
        <v>1710</v>
      </c>
    </row>
    <row r="619" spans="1:13">
      <c r="A619" s="13" t="s">
        <v>2531</v>
      </c>
      <c r="B619" s="14" t="s">
        <v>925</v>
      </c>
      <c r="C619" s="14" t="s">
        <v>170</v>
      </c>
      <c r="D619">
        <v>3509</v>
      </c>
      <c r="H619" s="13" t="s">
        <v>151</v>
      </c>
      <c r="I619" s="13" t="s">
        <v>190</v>
      </c>
      <c r="J619" s="13" t="s">
        <v>2640</v>
      </c>
      <c r="K619" t="str">
        <f t="shared" si="9"/>
        <v>CENTRAL LUZONNUEVA ECIJAJAEN</v>
      </c>
      <c r="L619" s="38">
        <v>3109</v>
      </c>
      <c r="M619" s="14" t="s">
        <v>1056</v>
      </c>
    </row>
    <row r="620" spans="1:13">
      <c r="A620" s="13" t="s">
        <v>2532</v>
      </c>
      <c r="B620" s="14" t="s">
        <v>926</v>
      </c>
      <c r="C620" s="14" t="s">
        <v>170</v>
      </c>
      <c r="D620">
        <v>3524</v>
      </c>
      <c r="H620" s="13" t="s">
        <v>154</v>
      </c>
      <c r="I620" s="13" t="s">
        <v>245</v>
      </c>
      <c r="J620" s="13" t="s">
        <v>3082</v>
      </c>
      <c r="K620" t="str">
        <f t="shared" si="9"/>
        <v>CENTRAL VISAYASBOHOLJAGNA</v>
      </c>
      <c r="L620" s="38">
        <v>6308</v>
      </c>
      <c r="M620" s="14" t="s">
        <v>1600</v>
      </c>
    </row>
    <row r="621" spans="1:13">
      <c r="A621" s="13" t="s">
        <v>2533</v>
      </c>
      <c r="B621" s="14" t="s">
        <v>927</v>
      </c>
      <c r="C621" s="14" t="s">
        <v>170</v>
      </c>
      <c r="D621">
        <v>3522</v>
      </c>
      <c r="H621" s="13" t="s">
        <v>158</v>
      </c>
      <c r="I621" s="13" t="s">
        <v>204</v>
      </c>
      <c r="J621" s="13" t="s">
        <v>3302</v>
      </c>
      <c r="K621" t="str">
        <f t="shared" si="9"/>
        <v>REGION 4A CALABARZONRIZALJALAJALA</v>
      </c>
      <c r="L621" s="38">
        <v>1990</v>
      </c>
      <c r="M621" s="14" t="s">
        <v>1874</v>
      </c>
    </row>
    <row r="622" spans="1:13">
      <c r="A622" s="13" t="s">
        <v>2534</v>
      </c>
      <c r="B622" s="14" t="s">
        <v>928</v>
      </c>
      <c r="C622" s="14" t="s">
        <v>170</v>
      </c>
      <c r="D622">
        <v>3502</v>
      </c>
      <c r="H622" s="13" t="s">
        <v>153</v>
      </c>
      <c r="I622" s="13" t="s">
        <v>236</v>
      </c>
      <c r="J622" s="13" t="s">
        <v>2984</v>
      </c>
      <c r="K622" t="str">
        <f t="shared" si="9"/>
        <v>WESTERN VISAYASCAPIZJAMINDAN</v>
      </c>
      <c r="L622" s="38">
        <v>5808</v>
      </c>
      <c r="M622" s="14" t="s">
        <v>1482</v>
      </c>
    </row>
    <row r="623" spans="1:13">
      <c r="A623" s="13" t="s">
        <v>2535</v>
      </c>
      <c r="B623" s="14" t="s">
        <v>929</v>
      </c>
      <c r="C623" s="14" t="s">
        <v>170</v>
      </c>
      <c r="D623">
        <v>3527</v>
      </c>
      <c r="H623" s="13" t="s">
        <v>153</v>
      </c>
      <c r="I623" s="13" t="s">
        <v>238</v>
      </c>
      <c r="J623" s="13" t="s">
        <v>3017</v>
      </c>
      <c r="K623" t="str">
        <f t="shared" si="9"/>
        <v>WESTERN VISAYASILOILOJANIUAY</v>
      </c>
      <c r="L623" s="38">
        <v>5034</v>
      </c>
      <c r="M623" s="14" t="s">
        <v>1520</v>
      </c>
    </row>
    <row r="624" spans="1:13">
      <c r="A624" s="13" t="s">
        <v>2064</v>
      </c>
      <c r="B624" s="14" t="s">
        <v>930</v>
      </c>
      <c r="C624" s="14" t="s">
        <v>170</v>
      </c>
      <c r="D624">
        <v>3526</v>
      </c>
      <c r="H624" s="13" t="s">
        <v>155</v>
      </c>
      <c r="I624" s="13" t="s">
        <v>258</v>
      </c>
      <c r="J624" s="13" t="s">
        <v>3228</v>
      </c>
      <c r="K624" t="str">
        <f t="shared" si="9"/>
        <v>EASTERN VISAYASLEYTEJARO</v>
      </c>
      <c r="L624" s="38">
        <v>6527</v>
      </c>
      <c r="M624" s="14" t="s">
        <v>1779</v>
      </c>
    </row>
    <row r="625" spans="1:13">
      <c r="A625" s="13" t="s">
        <v>2536</v>
      </c>
      <c r="B625" s="14" t="s">
        <v>931</v>
      </c>
      <c r="C625" s="14" t="s">
        <v>170</v>
      </c>
      <c r="D625">
        <v>3518</v>
      </c>
      <c r="H625" s="13" t="s">
        <v>157</v>
      </c>
      <c r="I625" s="13" t="s">
        <v>278</v>
      </c>
      <c r="J625" s="13" t="s">
        <v>2355</v>
      </c>
      <c r="K625" t="str">
        <f t="shared" si="9"/>
        <v>NORTHERN MINDANAOMISAMIS ORIENTALJASAAN</v>
      </c>
      <c r="L625" s="38">
        <v>9003</v>
      </c>
      <c r="M625" s="14" t="s">
        <v>731</v>
      </c>
    </row>
    <row r="626" spans="1:13">
      <c r="A626" s="13" t="s">
        <v>1975</v>
      </c>
      <c r="B626" s="14" t="s">
        <v>932</v>
      </c>
      <c r="C626" s="14" t="s">
        <v>170</v>
      </c>
      <c r="D626">
        <v>3514</v>
      </c>
      <c r="H626" s="13" t="s">
        <v>155</v>
      </c>
      <c r="I626" s="13" t="s">
        <v>258</v>
      </c>
      <c r="J626" s="13" t="s">
        <v>3229</v>
      </c>
      <c r="K626" t="str">
        <f t="shared" si="9"/>
        <v>EASTERN VISAYASLEYTEJAVIER</v>
      </c>
      <c r="L626" s="38">
        <v>6511</v>
      </c>
      <c r="M626" s="14" t="s">
        <v>1780</v>
      </c>
    </row>
    <row r="627" spans="1:13">
      <c r="A627" s="13" t="s">
        <v>2537</v>
      </c>
      <c r="B627" s="14" t="s">
        <v>933</v>
      </c>
      <c r="C627" s="14" t="s">
        <v>170</v>
      </c>
      <c r="D627">
        <v>3521</v>
      </c>
      <c r="H627" s="13" t="s">
        <v>154</v>
      </c>
      <c r="I627" s="13" t="s">
        <v>245</v>
      </c>
      <c r="J627" s="13" t="s">
        <v>3083</v>
      </c>
      <c r="K627" t="str">
        <f t="shared" si="9"/>
        <v>CENTRAL VISAYASBOHOLJETAFE</v>
      </c>
      <c r="L627" s="38">
        <v>6334</v>
      </c>
      <c r="M627" s="14" t="s">
        <v>1601</v>
      </c>
    </row>
    <row r="628" spans="1:13">
      <c r="A628" s="13" t="s">
        <v>2538</v>
      </c>
      <c r="B628" s="14" t="s">
        <v>934</v>
      </c>
      <c r="C628" s="14" t="s">
        <v>170</v>
      </c>
      <c r="D628">
        <v>3512</v>
      </c>
      <c r="H628" s="13" t="s">
        <v>155</v>
      </c>
      <c r="I628" s="13" t="s">
        <v>260</v>
      </c>
      <c r="J628" s="13" t="s">
        <v>3276</v>
      </c>
      <c r="K628" t="str">
        <f t="shared" si="9"/>
        <v>EASTERN VISAYASSAMARJIABONG</v>
      </c>
      <c r="L628" s="38">
        <v>6701</v>
      </c>
      <c r="M628" s="14" t="s">
        <v>1838</v>
      </c>
    </row>
    <row r="629" spans="1:13">
      <c r="A629" s="13" t="s">
        <v>2453</v>
      </c>
      <c r="B629" s="14" t="s">
        <v>935</v>
      </c>
      <c r="C629" s="14" t="s">
        <v>170</v>
      </c>
      <c r="D629">
        <v>3525</v>
      </c>
      <c r="H629" s="13" t="s">
        <v>154</v>
      </c>
      <c r="I629" s="13" t="s">
        <v>247</v>
      </c>
      <c r="J629" s="13" t="s">
        <v>3152</v>
      </c>
      <c r="K629" t="str">
        <f t="shared" si="9"/>
        <v>CENTRAL VISAYASNEGROS ORIENTALJIMALALUD</v>
      </c>
      <c r="L629" s="38">
        <v>6212</v>
      </c>
      <c r="M629" s="14" t="s">
        <v>1687</v>
      </c>
    </row>
    <row r="630" spans="1:13">
      <c r="A630" s="13" t="s">
        <v>2539</v>
      </c>
      <c r="B630" s="14" t="s">
        <v>936</v>
      </c>
      <c r="C630" s="14" t="s">
        <v>170</v>
      </c>
      <c r="D630">
        <v>3503</v>
      </c>
      <c r="H630" s="13" t="s">
        <v>157</v>
      </c>
      <c r="I630" s="13" t="s">
        <v>279</v>
      </c>
      <c r="J630" s="13" t="s">
        <v>2379</v>
      </c>
      <c r="K630" t="str">
        <f t="shared" si="9"/>
        <v>NORTHERN MINDANAOMISAMIS OCCIDENTALJIMENEZ</v>
      </c>
      <c r="L630" s="38">
        <v>7204</v>
      </c>
      <c r="M630" s="14" t="s">
        <v>757</v>
      </c>
    </row>
    <row r="631" spans="1:13">
      <c r="A631" s="13" t="s">
        <v>2540</v>
      </c>
      <c r="B631" s="14" t="s">
        <v>937</v>
      </c>
      <c r="C631" s="14" t="s">
        <v>170</v>
      </c>
      <c r="D631">
        <v>3528</v>
      </c>
      <c r="H631" s="13" t="s">
        <v>155</v>
      </c>
      <c r="I631" s="13" t="s">
        <v>257</v>
      </c>
      <c r="J631" s="13" t="s">
        <v>3199</v>
      </c>
      <c r="K631" t="str">
        <f t="shared" si="9"/>
        <v>EASTERN VISAYASEASTERN SAMARJIPAPAD</v>
      </c>
      <c r="L631" s="38">
        <v>6819</v>
      </c>
      <c r="M631" s="14" t="s">
        <v>1747</v>
      </c>
    </row>
    <row r="632" spans="1:13">
      <c r="A632" s="13" t="s">
        <v>2517</v>
      </c>
      <c r="B632" s="14" t="s">
        <v>909</v>
      </c>
      <c r="C632" s="14" t="s">
        <v>170</v>
      </c>
      <c r="D632">
        <v>3500</v>
      </c>
      <c r="H632" s="13" t="s">
        <v>149</v>
      </c>
      <c r="I632" s="13" t="s">
        <v>322</v>
      </c>
      <c r="J632" s="13" t="s">
        <v>2155</v>
      </c>
      <c r="K632" t="str">
        <f t="shared" si="9"/>
        <v>AUTONOMOUS REGION IN MUSLIM MINDANAOSULUJOLO</v>
      </c>
      <c r="L632" s="38">
        <v>7400</v>
      </c>
      <c r="M632" s="14" t="s">
        <v>517</v>
      </c>
    </row>
    <row r="633" spans="1:13">
      <c r="A633" s="13" t="s">
        <v>2543</v>
      </c>
      <c r="B633" s="14" t="s">
        <v>940</v>
      </c>
      <c r="C633" s="14" t="s">
        <v>171</v>
      </c>
      <c r="D633">
        <v>3306</v>
      </c>
      <c r="H633" s="13" t="s">
        <v>158</v>
      </c>
      <c r="I633" s="13" t="s">
        <v>203</v>
      </c>
      <c r="J633" s="13" t="s">
        <v>2840</v>
      </c>
      <c r="K633" t="str">
        <f t="shared" si="9"/>
        <v>REGION 4A CALABARZONQUEZONJOMALIG</v>
      </c>
      <c r="L633" s="38">
        <v>4342</v>
      </c>
      <c r="M633" s="14" t="s">
        <v>1305</v>
      </c>
    </row>
    <row r="634" spans="1:13">
      <c r="A634" s="13" t="s">
        <v>2544</v>
      </c>
      <c r="B634" s="14" t="s">
        <v>941</v>
      </c>
      <c r="C634" s="14" t="s">
        <v>171</v>
      </c>
      <c r="D634">
        <v>3307</v>
      </c>
      <c r="H634" s="13" t="s">
        <v>144</v>
      </c>
      <c r="I634" s="13" t="s">
        <v>176</v>
      </c>
      <c r="J634" s="13" t="s">
        <v>2556</v>
      </c>
      <c r="K634" t="str">
        <f t="shared" si="9"/>
        <v>CAGAYAN VALLEYISABELAJONES</v>
      </c>
      <c r="L634" s="38">
        <v>3313</v>
      </c>
      <c r="M634" s="14" t="s">
        <v>954</v>
      </c>
    </row>
    <row r="635" spans="1:13">
      <c r="A635" s="13" t="s">
        <v>2545</v>
      </c>
      <c r="B635" s="14" t="s">
        <v>942</v>
      </c>
      <c r="C635" s="14" t="s">
        <v>171</v>
      </c>
      <c r="D635">
        <v>3316</v>
      </c>
      <c r="H635" s="13" t="s">
        <v>153</v>
      </c>
      <c r="I635" s="13" t="s">
        <v>237</v>
      </c>
      <c r="J635" s="13" t="s">
        <v>2993</v>
      </c>
      <c r="K635" t="str">
        <f t="shared" si="9"/>
        <v>WESTERN VISAYASGUIMARASJORDAN</v>
      </c>
      <c r="L635" s="38">
        <v>5045</v>
      </c>
      <c r="M635" s="14" t="s">
        <v>1494</v>
      </c>
    </row>
    <row r="636" spans="1:13">
      <c r="A636" s="13" t="s">
        <v>2546</v>
      </c>
      <c r="B636" s="14" t="s">
        <v>943</v>
      </c>
      <c r="C636" s="14" t="s">
        <v>171</v>
      </c>
      <c r="D636">
        <v>3331</v>
      </c>
      <c r="H636" s="13" t="s">
        <v>145</v>
      </c>
      <c r="I636" s="13" t="s">
        <v>290</v>
      </c>
      <c r="J636" s="13" t="s">
        <v>3376</v>
      </c>
      <c r="K636" t="str">
        <f t="shared" si="9"/>
        <v>DAVAO REGIONDAVAO OCCIDENTALJOSE ABAD SANTOS</v>
      </c>
      <c r="L636" s="38">
        <v>8014</v>
      </c>
      <c r="M636" s="14" t="s">
        <v>1961</v>
      </c>
    </row>
    <row r="637" spans="1:13">
      <c r="A637" s="13" t="s">
        <v>2189</v>
      </c>
      <c r="B637" s="14" t="s">
        <v>944</v>
      </c>
      <c r="C637" s="14" t="s">
        <v>171</v>
      </c>
      <c r="D637">
        <v>3322</v>
      </c>
      <c r="H637" s="13" t="s">
        <v>156</v>
      </c>
      <c r="I637" s="13" t="s">
        <v>266</v>
      </c>
      <c r="J637" s="13" t="s">
        <v>3326</v>
      </c>
      <c r="K637" t="str">
        <f t="shared" si="9"/>
        <v>ZAMBOANGA PENINSULAZAMBOANGA DEL NORTEJOSE DALMAN</v>
      </c>
      <c r="L637" s="38">
        <v>7111</v>
      </c>
      <c r="M637" s="14" t="s">
        <v>1903</v>
      </c>
    </row>
    <row r="638" spans="1:13">
      <c r="A638" s="13" t="s">
        <v>2547</v>
      </c>
      <c r="B638" s="14" t="s">
        <v>945</v>
      </c>
      <c r="C638" s="14" t="s">
        <v>171</v>
      </c>
      <c r="D638">
        <v>3328</v>
      </c>
      <c r="H638" s="13" t="s">
        <v>152</v>
      </c>
      <c r="I638" s="13" t="s">
        <v>222</v>
      </c>
      <c r="J638" s="13" t="s">
        <v>2874</v>
      </c>
      <c r="K638" t="str">
        <f t="shared" si="9"/>
        <v>BICOL REGIONCAMARINES NORTEJOSE PANGANIBAN</v>
      </c>
      <c r="L638" s="38">
        <v>4606</v>
      </c>
      <c r="M638" s="14" t="s">
        <v>1348</v>
      </c>
    </row>
    <row r="639" spans="1:13">
      <c r="A639" s="13" t="s">
        <v>2548</v>
      </c>
      <c r="B639" s="14" t="s">
        <v>946</v>
      </c>
      <c r="C639" s="14" t="s">
        <v>171</v>
      </c>
      <c r="D639">
        <v>3315</v>
      </c>
      <c r="H639" s="13" t="s">
        <v>156</v>
      </c>
      <c r="I639" s="13" t="s">
        <v>267</v>
      </c>
      <c r="J639" s="13" t="s">
        <v>3350</v>
      </c>
      <c r="K639" t="str">
        <f t="shared" si="9"/>
        <v>ZAMBOANGA PENINSULAZAMBOANGA DEL SURJOSEFINA</v>
      </c>
      <c r="L639" s="38">
        <v>7027</v>
      </c>
      <c r="M639" s="14" t="s">
        <v>1932</v>
      </c>
    </row>
    <row r="640" spans="1:13">
      <c r="A640" s="13" t="s">
        <v>2541</v>
      </c>
      <c r="B640" s="14" t="s">
        <v>938</v>
      </c>
      <c r="C640" s="14" t="s">
        <v>171</v>
      </c>
      <c r="D640">
        <v>3305</v>
      </c>
      <c r="H640" s="13" t="s">
        <v>152</v>
      </c>
      <c r="I640" s="13" t="s">
        <v>221</v>
      </c>
      <c r="J640" s="13" t="s">
        <v>2861</v>
      </c>
      <c r="K640" t="str">
        <f t="shared" si="9"/>
        <v>BICOL REGIONALBAYJOVELLAR</v>
      </c>
      <c r="L640" s="38">
        <v>4515</v>
      </c>
      <c r="M640" s="14" t="s">
        <v>1334</v>
      </c>
    </row>
    <row r="641" spans="1:13">
      <c r="A641" s="13" t="s">
        <v>2568</v>
      </c>
      <c r="B641" s="14" t="s">
        <v>4167</v>
      </c>
      <c r="C641" s="14" t="s">
        <v>171</v>
      </c>
      <c r="D641" t="s">
        <v>4202</v>
      </c>
      <c r="H641" s="13" t="s">
        <v>152</v>
      </c>
      <c r="I641" s="13" t="s">
        <v>226</v>
      </c>
      <c r="J641" s="13" t="s">
        <v>2945</v>
      </c>
      <c r="K641" t="str">
        <f t="shared" si="9"/>
        <v>BICOL REGIONSORSOGONJUBAN</v>
      </c>
      <c r="L641" s="38">
        <v>4703</v>
      </c>
      <c r="M641" s="14" t="s">
        <v>1434</v>
      </c>
    </row>
    <row r="642" spans="1:13">
      <c r="A642" s="13" t="s">
        <v>2549</v>
      </c>
      <c r="B642" s="14" t="s">
        <v>947</v>
      </c>
      <c r="C642" s="14" t="s">
        <v>171</v>
      </c>
      <c r="D642">
        <v>3312</v>
      </c>
      <c r="H642" s="13" t="s">
        <v>155</v>
      </c>
      <c r="I642" s="13" t="s">
        <v>258</v>
      </c>
      <c r="J642" s="13" t="s">
        <v>3230</v>
      </c>
      <c r="K642" t="str">
        <f t="shared" si="9"/>
        <v>EASTERN VISAYASLEYTEJULITA</v>
      </c>
      <c r="L642" s="38">
        <v>6506</v>
      </c>
      <c r="M642" s="14" t="s">
        <v>1781</v>
      </c>
    </row>
    <row r="643" spans="1:13">
      <c r="A643" s="13" t="s">
        <v>2550</v>
      </c>
      <c r="B643" s="14" t="s">
        <v>948</v>
      </c>
      <c r="C643" s="14" t="s">
        <v>171</v>
      </c>
      <c r="D643">
        <v>3326</v>
      </c>
      <c r="H643" s="13" t="s">
        <v>146</v>
      </c>
      <c r="I643" s="13" t="s">
        <v>296</v>
      </c>
      <c r="J643" s="13" t="s">
        <v>2429</v>
      </c>
      <c r="K643" t="str">
        <f t="shared" ref="K643:K706" si="10">UPPER(TRIM(H643)&amp;TRIM(I643)&amp;TRIM(J643))</f>
        <v>SOCSARGENCOTABATOKABACAN</v>
      </c>
      <c r="L643" s="38">
        <v>9407</v>
      </c>
      <c r="M643" s="14" t="s">
        <v>814</v>
      </c>
    </row>
    <row r="644" spans="1:13">
      <c r="A644" s="13" t="s">
        <v>2551</v>
      </c>
      <c r="B644" s="14" t="s">
        <v>949</v>
      </c>
      <c r="C644" s="14" t="s">
        <v>171</v>
      </c>
      <c r="D644">
        <v>3336</v>
      </c>
      <c r="H644" s="13" t="s">
        <v>153</v>
      </c>
      <c r="I644" s="13" t="s">
        <v>239</v>
      </c>
      <c r="J644" s="13" t="s">
        <v>3060</v>
      </c>
      <c r="K644" t="str">
        <f t="shared" si="10"/>
        <v>WESTERN VISAYASNEGROS OCCIDENTALKABANKALAN CITY</v>
      </c>
      <c r="L644" s="38">
        <v>6111</v>
      </c>
      <c r="M644" s="14" t="s">
        <v>1570</v>
      </c>
    </row>
    <row r="645" spans="1:13">
      <c r="A645" s="13" t="s">
        <v>2552</v>
      </c>
      <c r="B645" s="14" t="s">
        <v>950</v>
      </c>
      <c r="C645" s="14" t="s">
        <v>171</v>
      </c>
      <c r="D645">
        <v>3335</v>
      </c>
      <c r="H645" s="13" t="s">
        <v>156</v>
      </c>
      <c r="I645" s="13" t="s">
        <v>268</v>
      </c>
      <c r="J645" s="13" t="s">
        <v>3361</v>
      </c>
      <c r="K645" t="str">
        <f t="shared" si="10"/>
        <v>ZAMBOANGA PENINSULAZAMBOANGA SIBUGAYKABASALAN</v>
      </c>
      <c r="L645" s="38">
        <v>7005</v>
      </c>
      <c r="M645" s="14" t="s">
        <v>1946</v>
      </c>
    </row>
    <row r="646" spans="1:13">
      <c r="A646" s="13" t="s">
        <v>2553</v>
      </c>
      <c r="B646" s="14" t="s">
        <v>951</v>
      </c>
      <c r="C646" s="14" t="s">
        <v>171</v>
      </c>
      <c r="D646">
        <v>3309</v>
      </c>
      <c r="H646" s="13" t="s">
        <v>150</v>
      </c>
      <c r="I646" s="13" t="s">
        <v>332</v>
      </c>
      <c r="J646" s="13" t="s">
        <v>2032</v>
      </c>
      <c r="K646" t="str">
        <f t="shared" si="10"/>
        <v>CORDILLERA ADMINISTRATIVE REGIONBENGUETKABAYAN</v>
      </c>
      <c r="L646" s="38">
        <v>2606</v>
      </c>
      <c r="M646" s="14" t="s">
        <v>393</v>
      </c>
    </row>
    <row r="647" spans="1:13">
      <c r="A647" s="13" t="s">
        <v>2554</v>
      </c>
      <c r="B647" s="14" t="s">
        <v>952</v>
      </c>
      <c r="C647" s="14" t="s">
        <v>171</v>
      </c>
      <c r="D647">
        <v>3301</v>
      </c>
      <c r="H647" s="13" t="s">
        <v>150</v>
      </c>
      <c r="I647" s="13" t="s">
        <v>330</v>
      </c>
      <c r="J647" s="13" t="s">
        <v>1996</v>
      </c>
      <c r="K647" t="str">
        <f t="shared" si="10"/>
        <v>CORDILLERA ADMINISTRATIVE REGIONAPAYAOKABUGAO</v>
      </c>
      <c r="L647" s="38">
        <v>3809</v>
      </c>
      <c r="M647" s="14" t="s">
        <v>356</v>
      </c>
    </row>
    <row r="648" spans="1:13">
      <c r="A648" s="13" t="s">
        <v>2555</v>
      </c>
      <c r="B648" s="14" t="s">
        <v>953</v>
      </c>
      <c r="C648" s="14" t="s">
        <v>171</v>
      </c>
      <c r="D648">
        <v>3300</v>
      </c>
      <c r="H648" s="13" t="s">
        <v>149</v>
      </c>
      <c r="I648" s="13" t="s">
        <v>320</v>
      </c>
      <c r="J648" s="13" t="s">
        <v>4177</v>
      </c>
      <c r="K648" t="str">
        <f t="shared" si="10"/>
        <v>AUTONOMOUS REGION IN MUSLIM MINDANAOMAGUINDANAOKABUNTALAN</v>
      </c>
      <c r="L648" s="38">
        <v>9606</v>
      </c>
      <c r="M648" s="14" t="s">
        <v>508</v>
      </c>
    </row>
    <row r="649" spans="1:13">
      <c r="A649" s="13" t="s">
        <v>2556</v>
      </c>
      <c r="B649" s="14" t="s">
        <v>954</v>
      </c>
      <c r="C649" s="14" t="s">
        <v>171</v>
      </c>
      <c r="D649">
        <v>3313</v>
      </c>
      <c r="H649" s="13" t="s">
        <v>149</v>
      </c>
      <c r="I649" s="13" t="s">
        <v>320</v>
      </c>
      <c r="J649" s="13" t="s">
        <v>2148</v>
      </c>
      <c r="K649" t="str">
        <f t="shared" si="10"/>
        <v>AUTONOMOUS REGION IN MUSLIM MINDANAOMAGUINDANAOKABUNTALAN(TUMBAO)</v>
      </c>
      <c r="L649" s="38">
        <v>9606</v>
      </c>
      <c r="M649" s="14" t="s">
        <v>4156</v>
      </c>
    </row>
    <row r="650" spans="1:13">
      <c r="A650" s="13" t="s">
        <v>1997</v>
      </c>
      <c r="B650" s="14" t="s">
        <v>955</v>
      </c>
      <c r="C650" s="14" t="s">
        <v>171</v>
      </c>
      <c r="D650">
        <v>3304</v>
      </c>
      <c r="H650" s="13" t="s">
        <v>157</v>
      </c>
      <c r="I650" s="13" t="s">
        <v>275</v>
      </c>
      <c r="J650" s="13" t="s">
        <v>2303</v>
      </c>
      <c r="K650" t="str">
        <f t="shared" si="10"/>
        <v>NORTHERN MINDANAOBUKIDNONKADINGILAN</v>
      </c>
      <c r="L650" s="38">
        <v>8713</v>
      </c>
      <c r="M650" s="14" t="s">
        <v>678</v>
      </c>
    </row>
    <row r="651" spans="1:13">
      <c r="A651" s="13" t="s">
        <v>2557</v>
      </c>
      <c r="B651" s="14" t="s">
        <v>956</v>
      </c>
      <c r="C651" s="14" t="s">
        <v>171</v>
      </c>
      <c r="D651">
        <v>3333</v>
      </c>
      <c r="H651" s="13" t="s">
        <v>146</v>
      </c>
      <c r="I651" s="13" t="s">
        <v>299</v>
      </c>
      <c r="J651" s="13" t="s">
        <v>2464</v>
      </c>
      <c r="K651" t="str">
        <f t="shared" si="10"/>
        <v>SOCSARGENSULTAN KUDARATKALAMANSIG</v>
      </c>
      <c r="L651" s="38">
        <v>9808</v>
      </c>
      <c r="M651" s="14" t="s">
        <v>849</v>
      </c>
    </row>
    <row r="652" spans="1:13">
      <c r="A652" s="13" t="s">
        <v>2558</v>
      </c>
      <c r="B652" s="14" t="s">
        <v>957</v>
      </c>
      <c r="C652" s="14" t="s">
        <v>171</v>
      </c>
      <c r="D652">
        <v>3323</v>
      </c>
      <c r="H652" s="13" t="s">
        <v>156</v>
      </c>
      <c r="I652" s="13" t="s">
        <v>266</v>
      </c>
      <c r="J652" s="13" t="s">
        <v>3327</v>
      </c>
      <c r="K652" t="str">
        <f t="shared" si="10"/>
        <v>ZAMBOANGA PENINSULAZAMBOANGA DEL NORTEKALAWIT</v>
      </c>
      <c r="L652" s="38">
        <v>7124</v>
      </c>
      <c r="M652" s="14" t="s">
        <v>1904</v>
      </c>
    </row>
    <row r="653" spans="1:13">
      <c r="A653" s="13" t="s">
        <v>2244</v>
      </c>
      <c r="B653" s="14" t="s">
        <v>958</v>
      </c>
      <c r="C653" s="14" t="s">
        <v>171</v>
      </c>
      <c r="D653">
        <v>3302</v>
      </c>
      <c r="H653" s="15" t="s">
        <v>158</v>
      </c>
      <c r="I653" s="15" t="s">
        <v>202</v>
      </c>
      <c r="J653" s="15" t="s">
        <v>2758</v>
      </c>
      <c r="K653" t="str">
        <f t="shared" si="10"/>
        <v>REGION 4A CALABARZONLAGUNAKALAYAAN</v>
      </c>
      <c r="L653" s="38">
        <v>4015</v>
      </c>
      <c r="M653" s="79" t="s">
        <v>1193</v>
      </c>
    </row>
    <row r="654" spans="1:13">
      <c r="A654" s="13" t="s">
        <v>2559</v>
      </c>
      <c r="B654" s="14" t="s">
        <v>959</v>
      </c>
      <c r="C654" s="14" t="s">
        <v>171</v>
      </c>
      <c r="D654">
        <v>3334</v>
      </c>
      <c r="H654" s="15" t="s">
        <v>159</v>
      </c>
      <c r="I654" s="15" t="s">
        <v>213</v>
      </c>
      <c r="J654" s="15" t="s">
        <v>2758</v>
      </c>
      <c r="K654" t="str">
        <f t="shared" si="10"/>
        <v>REGION 4B MIMAROPAPALAWANKALAYAAN</v>
      </c>
      <c r="L654" s="38">
        <v>5322</v>
      </c>
      <c r="M654" s="79" t="s">
        <v>1259</v>
      </c>
    </row>
    <row r="655" spans="1:13">
      <c r="A655" s="13" t="s">
        <v>2313</v>
      </c>
      <c r="B655" s="14" t="s">
        <v>960</v>
      </c>
      <c r="C655" s="14" t="s">
        <v>171</v>
      </c>
      <c r="D655">
        <v>3324</v>
      </c>
      <c r="H655" s="13" t="s">
        <v>153</v>
      </c>
      <c r="I655" s="13" t="s">
        <v>234</v>
      </c>
      <c r="J655" s="13" t="s">
        <v>2954</v>
      </c>
      <c r="K655" t="str">
        <f t="shared" si="10"/>
        <v>WESTERN VISAYASAKLANKALIBO</v>
      </c>
      <c r="L655" s="38">
        <v>5600</v>
      </c>
      <c r="M655" s="14" t="s">
        <v>1447</v>
      </c>
    </row>
    <row r="656" spans="1:13">
      <c r="A656" s="13" t="s">
        <v>2218</v>
      </c>
      <c r="B656" s="14" t="s">
        <v>961</v>
      </c>
      <c r="C656" s="14" t="s">
        <v>171</v>
      </c>
      <c r="D656">
        <v>3321</v>
      </c>
      <c r="H656" s="13" t="s">
        <v>157</v>
      </c>
      <c r="I656" s="13" t="s">
        <v>275</v>
      </c>
      <c r="J656" s="13" t="s">
        <v>2304</v>
      </c>
      <c r="K656" t="str">
        <f t="shared" si="10"/>
        <v>NORTHERN MINDANAOBUKIDNONKALILANGAN</v>
      </c>
      <c r="L656" s="38">
        <v>8718</v>
      </c>
      <c r="M656" s="14" t="s">
        <v>679</v>
      </c>
    </row>
    <row r="657" spans="1:13">
      <c r="A657" s="13" t="s">
        <v>2560</v>
      </c>
      <c r="B657" s="14" t="s">
        <v>962</v>
      </c>
      <c r="C657" s="14" t="s">
        <v>171</v>
      </c>
      <c r="D657">
        <v>3319</v>
      </c>
      <c r="H657" s="13" t="s">
        <v>149</v>
      </c>
      <c r="I657" s="13" t="s">
        <v>322</v>
      </c>
      <c r="J657" s="13" t="s">
        <v>2156</v>
      </c>
      <c r="K657" t="str">
        <f t="shared" si="10"/>
        <v>AUTONOMOUS REGION IN MUSLIM MINDANAOSULUKALINGALAN CALUANG</v>
      </c>
      <c r="L657" s="38">
        <v>7416</v>
      </c>
      <c r="M657" s="14" t="s">
        <v>518</v>
      </c>
    </row>
    <row r="658" spans="1:13">
      <c r="A658" s="13" t="s">
        <v>2561</v>
      </c>
      <c r="B658" s="14" t="s">
        <v>963</v>
      </c>
      <c r="C658" s="14" t="s">
        <v>171</v>
      </c>
      <c r="D658">
        <v>3303</v>
      </c>
      <c r="H658" s="13" t="s">
        <v>155</v>
      </c>
      <c r="I658" s="13" t="s">
        <v>258</v>
      </c>
      <c r="J658" s="13" t="s">
        <v>3231</v>
      </c>
      <c r="K658" t="str">
        <f t="shared" si="10"/>
        <v>EASTERN VISAYASLEYTEKANANGA</v>
      </c>
      <c r="L658" s="38">
        <v>6531</v>
      </c>
      <c r="M658" s="14" t="s">
        <v>1782</v>
      </c>
    </row>
    <row r="659" spans="1:13">
      <c r="A659" s="13" t="s">
        <v>2562</v>
      </c>
      <c r="B659" s="14" t="s">
        <v>964</v>
      </c>
      <c r="C659" s="14" t="s">
        <v>171</v>
      </c>
      <c r="D659">
        <v>3320</v>
      </c>
      <c r="H659" s="13" t="s">
        <v>149</v>
      </c>
      <c r="I659" s="13" t="s">
        <v>319</v>
      </c>
      <c r="J659" s="13" t="s">
        <v>2092</v>
      </c>
      <c r="K659" t="str">
        <f t="shared" si="10"/>
        <v>AUTONOMOUS REGION IN MUSLIM MINDANAOLANAO DEL SURKAPAI</v>
      </c>
      <c r="L659" s="38">
        <v>9709</v>
      </c>
      <c r="M659" s="14" t="s">
        <v>454</v>
      </c>
    </row>
    <row r="660" spans="1:13">
      <c r="A660" s="13" t="s">
        <v>2508</v>
      </c>
      <c r="B660" s="14" t="s">
        <v>965</v>
      </c>
      <c r="C660" s="14" t="s">
        <v>171</v>
      </c>
      <c r="D660">
        <v>3314</v>
      </c>
      <c r="H660" s="13" t="s">
        <v>145</v>
      </c>
      <c r="I660" s="13" t="s">
        <v>287</v>
      </c>
      <c r="J660" s="13" t="s">
        <v>2402</v>
      </c>
      <c r="K660" t="str">
        <f t="shared" si="10"/>
        <v>DAVAO REGIONDAVAO DEL NORTEKAPALONG</v>
      </c>
      <c r="L660" s="38">
        <v>8113</v>
      </c>
      <c r="M660" s="14" t="s">
        <v>781</v>
      </c>
    </row>
    <row r="661" spans="1:13">
      <c r="A661" s="13" t="s">
        <v>2563</v>
      </c>
      <c r="B661" s="14" t="s">
        <v>966</v>
      </c>
      <c r="C661" s="14" t="s">
        <v>171</v>
      </c>
      <c r="D661">
        <v>3308</v>
      </c>
      <c r="H661" s="13" t="s">
        <v>150</v>
      </c>
      <c r="I661" s="13" t="s">
        <v>332</v>
      </c>
      <c r="J661" s="13" t="s">
        <v>2033</v>
      </c>
      <c r="K661" t="str">
        <f t="shared" si="10"/>
        <v>CORDILLERA ADMINISTRATIVE REGIONBENGUETKAPANGAN</v>
      </c>
      <c r="L661" s="38">
        <v>2613</v>
      </c>
      <c r="M661" s="14" t="s">
        <v>394</v>
      </c>
    </row>
    <row r="662" spans="1:13">
      <c r="A662" s="13" t="s">
        <v>2020</v>
      </c>
      <c r="B662" s="14" t="s">
        <v>967</v>
      </c>
      <c r="C662" s="14" t="s">
        <v>171</v>
      </c>
      <c r="D662">
        <v>3310</v>
      </c>
      <c r="H662" s="15" t="s">
        <v>149</v>
      </c>
      <c r="I662" s="15" t="s">
        <v>319</v>
      </c>
      <c r="J662" s="15" t="s">
        <v>2093</v>
      </c>
      <c r="K662" t="str">
        <f t="shared" si="10"/>
        <v>AUTONOMOUS REGION IN MUSLIM MINDANAOLANAO DEL SURKAPATAGAN</v>
      </c>
      <c r="L662" s="38">
        <v>9700</v>
      </c>
      <c r="M662" s="79" t="s">
        <v>455</v>
      </c>
    </row>
    <row r="663" spans="1:13">
      <c r="A663" s="13" t="s">
        <v>2266</v>
      </c>
      <c r="B663" s="14" t="s">
        <v>968</v>
      </c>
      <c r="C663" s="14" t="s">
        <v>171</v>
      </c>
      <c r="D663">
        <v>3317</v>
      </c>
      <c r="H663" s="15" t="s">
        <v>157</v>
      </c>
      <c r="I663" s="15" t="s">
        <v>277</v>
      </c>
      <c r="J663" s="15" t="s">
        <v>2093</v>
      </c>
      <c r="K663" t="str">
        <f t="shared" si="10"/>
        <v>NORTHERN MINDANAOLANAO DEL NORTEKAPATAGAN</v>
      </c>
      <c r="L663" s="38">
        <v>9214</v>
      </c>
      <c r="M663" s="79" t="s">
        <v>701</v>
      </c>
    </row>
    <row r="664" spans="1:13">
      <c r="A664" s="13" t="s">
        <v>2564</v>
      </c>
      <c r="B664" s="14" t="s">
        <v>969</v>
      </c>
      <c r="C664" s="14" t="s">
        <v>171</v>
      </c>
      <c r="D664">
        <v>3332</v>
      </c>
      <c r="H664" s="13" t="s">
        <v>144</v>
      </c>
      <c r="I664" s="13" t="s">
        <v>177</v>
      </c>
      <c r="J664" s="13" t="s">
        <v>2572</v>
      </c>
      <c r="K664" t="str">
        <f t="shared" si="10"/>
        <v>CAGAYAN VALLEYNUEVA VIZCAYAKASIBU</v>
      </c>
      <c r="L664" s="38">
        <v>3703</v>
      </c>
      <c r="M664" s="14" t="s">
        <v>978</v>
      </c>
    </row>
    <row r="665" spans="1:13">
      <c r="A665" s="13" t="s">
        <v>2565</v>
      </c>
      <c r="B665" s="14" t="s">
        <v>970</v>
      </c>
      <c r="C665" s="14" t="s">
        <v>171</v>
      </c>
      <c r="D665">
        <v>3318</v>
      </c>
      <c r="H665" s="13" t="s">
        <v>156</v>
      </c>
      <c r="I665" s="13" t="s">
        <v>266</v>
      </c>
      <c r="J665" s="13" t="s">
        <v>3328</v>
      </c>
      <c r="K665" t="str">
        <f t="shared" si="10"/>
        <v>ZAMBOANGA PENINSULAZAMBOANGA DEL NORTEKATIPUNAN</v>
      </c>
      <c r="L665" s="38">
        <v>7109</v>
      </c>
      <c r="M665" s="14" t="s">
        <v>1905</v>
      </c>
    </row>
    <row r="666" spans="1:13">
      <c r="A666" s="13" t="s">
        <v>2566</v>
      </c>
      <c r="B666" s="14" t="s">
        <v>971</v>
      </c>
      <c r="C666" s="14" t="s">
        <v>171</v>
      </c>
      <c r="D666">
        <v>3329</v>
      </c>
      <c r="H666" s="13" t="s">
        <v>157</v>
      </c>
      <c r="I666" s="13" t="s">
        <v>277</v>
      </c>
      <c r="J666" s="13" t="s">
        <v>2326</v>
      </c>
      <c r="K666" t="str">
        <f t="shared" si="10"/>
        <v>NORTHERN MINDANAOLANAO DEL NORTEKAUSWAGAN</v>
      </c>
      <c r="L666" s="38">
        <v>9202</v>
      </c>
      <c r="M666" s="14" t="s">
        <v>702</v>
      </c>
    </row>
    <row r="667" spans="1:13">
      <c r="A667" s="13" t="s">
        <v>2227</v>
      </c>
      <c r="B667" s="14" t="s">
        <v>972</v>
      </c>
      <c r="C667" s="14" t="s">
        <v>171</v>
      </c>
      <c r="D667">
        <v>3330</v>
      </c>
      <c r="H667" s="13" t="s">
        <v>155</v>
      </c>
      <c r="I667" s="13" t="s">
        <v>256</v>
      </c>
      <c r="J667" s="13" t="s">
        <v>3187</v>
      </c>
      <c r="K667" t="str">
        <f t="shared" si="10"/>
        <v>EASTERN VISAYASBILIRANKAWAYAN</v>
      </c>
      <c r="L667" s="38">
        <v>6545</v>
      </c>
      <c r="M667" s="14" t="s">
        <v>1734</v>
      </c>
    </row>
    <row r="668" spans="1:13">
      <c r="A668" s="13" t="s">
        <v>2542</v>
      </c>
      <c r="B668" s="14" t="s">
        <v>939</v>
      </c>
      <c r="C668" s="14" t="s">
        <v>171</v>
      </c>
      <c r="D668">
        <v>3311</v>
      </c>
      <c r="H668" s="13" t="s">
        <v>158</v>
      </c>
      <c r="I668" s="13" t="s">
        <v>201</v>
      </c>
      <c r="J668" s="13" t="s">
        <v>2739</v>
      </c>
      <c r="K668" t="str">
        <f t="shared" si="10"/>
        <v>REGION 4A CALABARZONCAVITEKAWIT</v>
      </c>
      <c r="L668" s="38">
        <v>4104</v>
      </c>
      <c r="M668" s="14" t="s">
        <v>1173</v>
      </c>
    </row>
    <row r="669" spans="1:13">
      <c r="A669" s="13" t="s">
        <v>2248</v>
      </c>
      <c r="B669" s="14" t="s">
        <v>973</v>
      </c>
      <c r="C669" s="14" t="s">
        <v>171</v>
      </c>
      <c r="D669">
        <v>3327</v>
      </c>
      <c r="H669" s="13" t="s">
        <v>144</v>
      </c>
      <c r="I669" s="13" t="s">
        <v>177</v>
      </c>
      <c r="J669" s="13" t="s">
        <v>2573</v>
      </c>
      <c r="K669" t="str">
        <f t="shared" si="10"/>
        <v>CAGAYAN VALLEYNUEVA VIZCAYAKAYAPA</v>
      </c>
      <c r="L669" s="38">
        <v>3708</v>
      </c>
      <c r="M669" s="14" t="s">
        <v>979</v>
      </c>
    </row>
    <row r="670" spans="1:13">
      <c r="A670" s="13" t="s">
        <v>2567</v>
      </c>
      <c r="B670" s="14" t="s">
        <v>974</v>
      </c>
      <c r="C670" s="14" t="s">
        <v>171</v>
      </c>
      <c r="D670">
        <v>3325</v>
      </c>
      <c r="H670" s="13" t="s">
        <v>146</v>
      </c>
      <c r="I670" s="13" t="s">
        <v>297</v>
      </c>
      <c r="J670" s="13" t="s">
        <v>2442</v>
      </c>
      <c r="K670" t="str">
        <f t="shared" si="10"/>
        <v>SOCSARGENSARANGGANIKIAMBA</v>
      </c>
      <c r="L670" s="38">
        <v>9514</v>
      </c>
      <c r="M670" s="14" t="s">
        <v>827</v>
      </c>
    </row>
    <row r="671" spans="1:13">
      <c r="A671" s="13" t="s">
        <v>2577</v>
      </c>
      <c r="B671" s="14" t="s">
        <v>984</v>
      </c>
      <c r="C671" s="14" t="s">
        <v>172</v>
      </c>
      <c r="D671">
        <v>3714</v>
      </c>
      <c r="H671" s="13" t="s">
        <v>150</v>
      </c>
      <c r="I671" s="13" t="s">
        <v>333</v>
      </c>
      <c r="J671" s="13" t="s">
        <v>2045</v>
      </c>
      <c r="K671" t="str">
        <f t="shared" si="10"/>
        <v>CORDILLERA ADMINISTRATIVE REGIONIFUGAOKIANGAN</v>
      </c>
      <c r="L671" s="38">
        <v>3604</v>
      </c>
      <c r="M671" s="14" t="s">
        <v>407</v>
      </c>
    </row>
    <row r="672" spans="1:13">
      <c r="A672" s="13" t="s">
        <v>2578</v>
      </c>
      <c r="B672" s="14" t="s">
        <v>985</v>
      </c>
      <c r="C672" s="14" t="s">
        <v>172</v>
      </c>
      <c r="D672">
        <v>3701</v>
      </c>
      <c r="H672" s="13" t="s">
        <v>157</v>
      </c>
      <c r="I672" s="13" t="s">
        <v>275</v>
      </c>
      <c r="J672" s="13" t="s">
        <v>2305</v>
      </c>
      <c r="K672" t="str">
        <f t="shared" si="10"/>
        <v>NORTHERN MINDANAOBUKIDNONKIBAWE</v>
      </c>
      <c r="L672" s="38">
        <v>8720</v>
      </c>
      <c r="M672" s="14" t="s">
        <v>680</v>
      </c>
    </row>
    <row r="673" spans="1:13">
      <c r="A673" s="13" t="s">
        <v>2579</v>
      </c>
      <c r="B673" s="14" t="s">
        <v>986</v>
      </c>
      <c r="C673" s="14" t="s">
        <v>172</v>
      </c>
      <c r="D673">
        <v>3704</v>
      </c>
      <c r="H673" s="13" t="s">
        <v>145</v>
      </c>
      <c r="I673" s="13" t="s">
        <v>288</v>
      </c>
      <c r="J673" s="13" t="s">
        <v>2408</v>
      </c>
      <c r="K673" t="str">
        <f t="shared" si="10"/>
        <v>DAVAO REGIONDAVAO DEL SURKIBLAWAN</v>
      </c>
      <c r="L673" s="38">
        <v>8008</v>
      </c>
      <c r="M673" s="14" t="s">
        <v>789</v>
      </c>
    </row>
    <row r="674" spans="1:13">
      <c r="A674" s="13" t="s">
        <v>2580</v>
      </c>
      <c r="B674" s="14" t="s">
        <v>987</v>
      </c>
      <c r="C674" s="14" t="s">
        <v>172</v>
      </c>
      <c r="D674">
        <v>3711</v>
      </c>
      <c r="H674" s="13" t="s">
        <v>150</v>
      </c>
      <c r="I674" s="13" t="s">
        <v>332</v>
      </c>
      <c r="J674" s="13" t="s">
        <v>2034</v>
      </c>
      <c r="K674" t="str">
        <f t="shared" si="10"/>
        <v>CORDILLERA ADMINISTRATIVE REGIONBENGUETKIBUNGAN</v>
      </c>
      <c r="L674" s="38">
        <v>2611</v>
      </c>
      <c r="M674" s="14" t="s">
        <v>395</v>
      </c>
    </row>
    <row r="675" spans="1:13">
      <c r="A675" s="13" t="s">
        <v>2581</v>
      </c>
      <c r="B675" s="14" t="s">
        <v>988</v>
      </c>
      <c r="C675" s="14" t="s">
        <v>172</v>
      </c>
      <c r="D675">
        <v>3702</v>
      </c>
      <c r="H675" s="13" t="s">
        <v>146</v>
      </c>
      <c r="I675" s="13" t="s">
        <v>296</v>
      </c>
      <c r="J675" s="13" t="s">
        <v>2423</v>
      </c>
      <c r="K675" t="str">
        <f t="shared" si="10"/>
        <v>SOCSARGENCOTABATOKIDAPAWAN CITY</v>
      </c>
      <c r="L675" s="38">
        <v>9400</v>
      </c>
      <c r="M675" s="14" t="s">
        <v>807</v>
      </c>
    </row>
    <row r="676" spans="1:13">
      <c r="A676" s="13" t="s">
        <v>2582</v>
      </c>
      <c r="B676" s="14" t="s">
        <v>989</v>
      </c>
      <c r="C676" s="14" t="s">
        <v>172</v>
      </c>
      <c r="D676">
        <v>3700</v>
      </c>
      <c r="H676" s="13" t="s">
        <v>157</v>
      </c>
      <c r="I676" s="13" t="s">
        <v>278</v>
      </c>
      <c r="J676" s="13" t="s">
        <v>2356</v>
      </c>
      <c r="K676" t="str">
        <f t="shared" si="10"/>
        <v>NORTHERN MINDANAOMISAMIS ORIENTALKINOGUITAN</v>
      </c>
      <c r="L676" s="38">
        <v>9010</v>
      </c>
      <c r="M676" s="14" t="s">
        <v>732</v>
      </c>
    </row>
    <row r="677" spans="1:13">
      <c r="A677" s="13" t="s">
        <v>2569</v>
      </c>
      <c r="B677" s="14" t="s">
        <v>975</v>
      </c>
      <c r="C677" s="14" t="s">
        <v>172</v>
      </c>
      <c r="D677">
        <v>3712</v>
      </c>
      <c r="H677" s="13" t="s">
        <v>157</v>
      </c>
      <c r="I677" s="13" t="s">
        <v>275</v>
      </c>
      <c r="J677" s="13" t="s">
        <v>2306</v>
      </c>
      <c r="K677" t="str">
        <f t="shared" si="10"/>
        <v>NORTHERN MINDANAOBUKIDNONKITAOTAO</v>
      </c>
      <c r="L677" s="38">
        <v>8716</v>
      </c>
      <c r="M677" s="14" t="s">
        <v>681</v>
      </c>
    </row>
    <row r="678" spans="1:13">
      <c r="A678" s="13" t="s">
        <v>2570</v>
      </c>
      <c r="B678" s="14" t="s">
        <v>976</v>
      </c>
      <c r="C678" s="14" t="s">
        <v>172</v>
      </c>
      <c r="D678">
        <v>3706</v>
      </c>
      <c r="H678" s="13" t="s">
        <v>147</v>
      </c>
      <c r="I678" s="13" t="s">
        <v>309</v>
      </c>
      <c r="J678" s="13" t="s">
        <v>3169</v>
      </c>
      <c r="K678" t="str">
        <f t="shared" si="10"/>
        <v>CARAGAAGUSAN DEL NORTEKITCHARAO</v>
      </c>
      <c r="L678" s="38">
        <v>8609</v>
      </c>
      <c r="M678" s="14" t="s">
        <v>1711</v>
      </c>
    </row>
    <row r="679" spans="1:13">
      <c r="A679" s="13" t="s">
        <v>2571</v>
      </c>
      <c r="B679" s="14" t="s">
        <v>977</v>
      </c>
      <c r="C679" s="14" t="s">
        <v>172</v>
      </c>
      <c r="D679">
        <v>3707</v>
      </c>
      <c r="H679" s="13" t="s">
        <v>157</v>
      </c>
      <c r="I679" s="13" t="s">
        <v>277</v>
      </c>
      <c r="J679" s="13" t="s">
        <v>2327</v>
      </c>
      <c r="K679" t="str">
        <f t="shared" si="10"/>
        <v>NORTHERN MINDANAOLANAO DEL NORTEKOLAMBUGAN</v>
      </c>
      <c r="L679" s="38">
        <v>9207</v>
      </c>
      <c r="M679" s="14" t="s">
        <v>703</v>
      </c>
    </row>
    <row r="680" spans="1:13">
      <c r="A680" s="13" t="s">
        <v>2572</v>
      </c>
      <c r="B680" s="14" t="s">
        <v>978</v>
      </c>
      <c r="C680" s="14" t="s">
        <v>172</v>
      </c>
      <c r="D680">
        <v>3703</v>
      </c>
      <c r="H680" s="13" t="s">
        <v>146</v>
      </c>
      <c r="I680" s="13" t="s">
        <v>298</v>
      </c>
      <c r="J680" s="13" t="s">
        <v>2448</v>
      </c>
      <c r="K680" t="str">
        <f t="shared" si="10"/>
        <v>SOCSARGENSOUTH COTABATOKORONADAL CITY</v>
      </c>
      <c r="L680" s="38">
        <v>9506</v>
      </c>
      <c r="M680" s="14" t="s">
        <v>833</v>
      </c>
    </row>
    <row r="681" spans="1:13">
      <c r="A681" s="13" t="s">
        <v>2573</v>
      </c>
      <c r="B681" s="14" t="s">
        <v>979</v>
      </c>
      <c r="C681" s="14" t="s">
        <v>172</v>
      </c>
      <c r="D681">
        <v>3708</v>
      </c>
      <c r="H681" s="13" t="s">
        <v>156</v>
      </c>
      <c r="I681" s="13" t="s">
        <v>267</v>
      </c>
      <c r="J681" s="13" t="s">
        <v>3351</v>
      </c>
      <c r="K681" t="str">
        <f t="shared" si="10"/>
        <v>ZAMBOANGA PENINSULAZAMBOANGA DEL SURKUMALARANG</v>
      </c>
      <c r="L681" s="38">
        <v>7013</v>
      </c>
      <c r="M681" s="14" t="s">
        <v>1933</v>
      </c>
    </row>
    <row r="682" spans="1:13">
      <c r="A682" s="13" t="s">
        <v>2313</v>
      </c>
      <c r="B682" s="14" t="s">
        <v>980</v>
      </c>
      <c r="C682" s="14" t="s">
        <v>172</v>
      </c>
      <c r="D682">
        <v>3713</v>
      </c>
      <c r="H682" s="13" t="s">
        <v>153</v>
      </c>
      <c r="I682" s="13" t="s">
        <v>239</v>
      </c>
      <c r="J682" s="13" t="s">
        <v>3061</v>
      </c>
      <c r="K682" t="str">
        <f t="shared" si="10"/>
        <v>WESTERN VISAYASNEGROS OCCIDENTALLA CARLOTA CITY</v>
      </c>
      <c r="L682" s="38">
        <v>6130</v>
      </c>
      <c r="M682" s="14" t="s">
        <v>1571</v>
      </c>
    </row>
    <row r="683" spans="1:13">
      <c r="A683" s="13" t="s">
        <v>2574</v>
      </c>
      <c r="B683" s="14" t="s">
        <v>981</v>
      </c>
      <c r="C683" s="14" t="s">
        <v>172</v>
      </c>
      <c r="D683">
        <v>3705</v>
      </c>
      <c r="H683" s="13" t="s">
        <v>153</v>
      </c>
      <c r="I683" s="13" t="s">
        <v>239</v>
      </c>
      <c r="J683" s="13" t="s">
        <v>3047</v>
      </c>
      <c r="K683" t="str">
        <f t="shared" si="10"/>
        <v>WESTERN VISAYASNEGROS OCCIDENTALLA CASTELLANA</v>
      </c>
      <c r="L683" s="38">
        <v>6131</v>
      </c>
      <c r="M683" s="14" t="s">
        <v>1555</v>
      </c>
    </row>
    <row r="684" spans="1:13">
      <c r="A684" s="13" t="s">
        <v>2575</v>
      </c>
      <c r="B684" s="14" t="s">
        <v>982</v>
      </c>
      <c r="C684" s="14" t="s">
        <v>172</v>
      </c>
      <c r="D684">
        <v>3709</v>
      </c>
      <c r="H684" s="15" t="s">
        <v>154</v>
      </c>
      <c r="I684" s="15" t="s">
        <v>247</v>
      </c>
      <c r="J684" s="15" t="s">
        <v>3153</v>
      </c>
      <c r="K684" t="str">
        <f t="shared" si="10"/>
        <v>CENTRAL VISAYASNEGROS ORIENTALLA LIBERTAD</v>
      </c>
      <c r="L684" s="38">
        <v>6213</v>
      </c>
      <c r="M684" s="79" t="s">
        <v>1688</v>
      </c>
    </row>
    <row r="685" spans="1:13">
      <c r="A685" s="13" t="s">
        <v>2576</v>
      </c>
      <c r="B685" s="14" t="s">
        <v>983</v>
      </c>
      <c r="C685" s="14" t="s">
        <v>172</v>
      </c>
      <c r="D685">
        <v>3710</v>
      </c>
      <c r="H685" s="15" t="s">
        <v>156</v>
      </c>
      <c r="I685" s="15" t="s">
        <v>266</v>
      </c>
      <c r="J685" s="15" t="s">
        <v>3153</v>
      </c>
      <c r="K685" t="str">
        <f t="shared" si="10"/>
        <v>ZAMBOANGA PENINSULAZAMBOANGA DEL NORTELA LIBERTAD</v>
      </c>
      <c r="L685" s="38">
        <v>7119</v>
      </c>
      <c r="M685" s="79" t="s">
        <v>1906</v>
      </c>
    </row>
    <row r="686" spans="1:13">
      <c r="A686" s="13" t="s">
        <v>2583</v>
      </c>
      <c r="B686" s="14" t="s">
        <v>990</v>
      </c>
      <c r="C686" s="14" t="s">
        <v>173</v>
      </c>
      <c r="D686">
        <v>3403</v>
      </c>
      <c r="H686" s="15" t="s">
        <v>150</v>
      </c>
      <c r="I686" s="15" t="s">
        <v>331</v>
      </c>
      <c r="J686" s="15" t="s">
        <v>2007</v>
      </c>
      <c r="K686" t="str">
        <f t="shared" si="10"/>
        <v>CORDILLERA ADMINISTRATIVE REGIONABRALA PAZ</v>
      </c>
      <c r="L686" s="38">
        <v>2826</v>
      </c>
      <c r="M686" s="79" t="s">
        <v>367</v>
      </c>
    </row>
    <row r="687" spans="1:13">
      <c r="A687" s="13" t="s">
        <v>2584</v>
      </c>
      <c r="B687" s="14" t="s">
        <v>991</v>
      </c>
      <c r="C687" s="14" t="s">
        <v>173</v>
      </c>
      <c r="D687">
        <v>3400</v>
      </c>
      <c r="H687" s="15" t="s">
        <v>147</v>
      </c>
      <c r="I687" s="15" t="s">
        <v>310</v>
      </c>
      <c r="J687" s="15" t="s">
        <v>2007</v>
      </c>
      <c r="K687" t="str">
        <f t="shared" si="10"/>
        <v>CARAGAAGUSAN DEL SURLA PAZ</v>
      </c>
      <c r="L687" s="38">
        <v>8508</v>
      </c>
      <c r="M687" s="79" t="s">
        <v>1721</v>
      </c>
    </row>
    <row r="688" spans="1:13">
      <c r="A688" s="13" t="s">
        <v>2585</v>
      </c>
      <c r="B688" s="14" t="s">
        <v>992</v>
      </c>
      <c r="C688" s="14" t="s">
        <v>173</v>
      </c>
      <c r="D688">
        <v>3401</v>
      </c>
      <c r="H688" s="15" t="s">
        <v>151</v>
      </c>
      <c r="I688" s="15" t="s">
        <v>192</v>
      </c>
      <c r="J688" s="15" t="s">
        <v>2007</v>
      </c>
      <c r="K688" t="str">
        <f t="shared" si="10"/>
        <v>CENTRAL LUZONTARLACLA PAZ</v>
      </c>
      <c r="L688" s="38">
        <v>2314</v>
      </c>
      <c r="M688" s="79" t="s">
        <v>1101</v>
      </c>
    </row>
    <row r="689" spans="1:13">
      <c r="A689" s="13" t="s">
        <v>2586</v>
      </c>
      <c r="B689" s="14" t="s">
        <v>993</v>
      </c>
      <c r="C689" s="14" t="s">
        <v>173</v>
      </c>
      <c r="D689">
        <v>3404</v>
      </c>
      <c r="H689" s="15" t="s">
        <v>155</v>
      </c>
      <c r="I689" s="15" t="s">
        <v>258</v>
      </c>
      <c r="J689" s="15" t="s">
        <v>2007</v>
      </c>
      <c r="K689" t="str">
        <f t="shared" si="10"/>
        <v>EASTERN VISAYASLEYTELA PAZ</v>
      </c>
      <c r="L689" s="38">
        <v>6508</v>
      </c>
      <c r="M689" s="79" t="s">
        <v>1783</v>
      </c>
    </row>
    <row r="690" spans="1:13">
      <c r="A690" s="13" t="s">
        <v>2587</v>
      </c>
      <c r="B690" s="14" t="s">
        <v>994</v>
      </c>
      <c r="C690" s="14" t="s">
        <v>173</v>
      </c>
      <c r="D690">
        <v>3405</v>
      </c>
      <c r="H690" s="13" t="s">
        <v>150</v>
      </c>
      <c r="I690" s="13" t="s">
        <v>332</v>
      </c>
      <c r="J690" s="13" t="s">
        <v>2035</v>
      </c>
      <c r="K690" t="str">
        <f t="shared" si="10"/>
        <v>CORDILLERA ADMINISTRATIVE REGIONBENGUETLA TRINIDAD</v>
      </c>
      <c r="L690" s="38">
        <v>2601</v>
      </c>
      <c r="M690" s="14" t="s">
        <v>396</v>
      </c>
    </row>
    <row r="691" spans="1:13">
      <c r="A691" s="13" t="s">
        <v>2588</v>
      </c>
      <c r="B691" s="14" t="s">
        <v>995</v>
      </c>
      <c r="C691" s="14" t="s">
        <v>173</v>
      </c>
      <c r="D691">
        <v>3402</v>
      </c>
      <c r="H691" s="13" t="s">
        <v>145</v>
      </c>
      <c r="I691" s="13" t="s">
        <v>286</v>
      </c>
      <c r="J691" s="13" t="s">
        <v>2387</v>
      </c>
      <c r="K691" t="str">
        <f t="shared" si="10"/>
        <v>DAVAO REGIONCOMPOSTELA VALLEYLAAK</v>
      </c>
      <c r="L691" s="38">
        <v>8810</v>
      </c>
      <c r="M691" s="14" t="s">
        <v>765</v>
      </c>
    </row>
    <row r="692" spans="1:13">
      <c r="A692" s="13" t="s">
        <v>2591</v>
      </c>
      <c r="B692" s="14" t="s">
        <v>998</v>
      </c>
      <c r="C692" s="14" t="s">
        <v>180</v>
      </c>
      <c r="D692">
        <v>3200</v>
      </c>
      <c r="H692" s="13" t="s">
        <v>156</v>
      </c>
      <c r="I692" s="13" t="s">
        <v>267</v>
      </c>
      <c r="J692" s="13" t="s">
        <v>3352</v>
      </c>
      <c r="K692" t="str">
        <f t="shared" si="10"/>
        <v>ZAMBOANGA PENINSULAZAMBOANGA DEL SURLABANGAN</v>
      </c>
      <c r="L692" s="38">
        <v>7017</v>
      </c>
      <c r="M692" s="14" t="s">
        <v>1934</v>
      </c>
    </row>
    <row r="693" spans="1:13">
      <c r="A693" s="13" t="s">
        <v>2592</v>
      </c>
      <c r="B693" s="14" t="s">
        <v>999</v>
      </c>
      <c r="C693" s="14" t="s">
        <v>180</v>
      </c>
      <c r="D693">
        <v>3204</v>
      </c>
      <c r="H693" s="13" t="s">
        <v>156</v>
      </c>
      <c r="I693" s="13" t="s">
        <v>266</v>
      </c>
      <c r="J693" s="13" t="s">
        <v>3329</v>
      </c>
      <c r="K693" t="str">
        <f t="shared" si="10"/>
        <v>ZAMBOANGA PENINSULAZAMBOANGA DEL NORTELABASON</v>
      </c>
      <c r="L693" s="38">
        <v>7117</v>
      </c>
      <c r="M693" s="14" t="s">
        <v>1907</v>
      </c>
    </row>
    <row r="694" spans="1:13">
      <c r="A694" s="13" t="s">
        <v>2590</v>
      </c>
      <c r="B694" s="14" t="s">
        <v>997</v>
      </c>
      <c r="C694" s="14" t="s">
        <v>180</v>
      </c>
      <c r="D694">
        <v>3205</v>
      </c>
      <c r="H694" s="13" t="s">
        <v>152</v>
      </c>
      <c r="I694" s="13" t="s">
        <v>222</v>
      </c>
      <c r="J694" s="13" t="s">
        <v>2875</v>
      </c>
      <c r="K694" t="str">
        <f t="shared" si="10"/>
        <v>BICOL REGIONCAMARINES NORTELABO</v>
      </c>
      <c r="L694" s="38">
        <v>4604</v>
      </c>
      <c r="M694" s="14" t="s">
        <v>1349</v>
      </c>
    </row>
    <row r="695" spans="1:13">
      <c r="A695" s="13" t="s">
        <v>2589</v>
      </c>
      <c r="B695" s="14" t="s">
        <v>996</v>
      </c>
      <c r="C695" s="14" t="s">
        <v>180</v>
      </c>
      <c r="D695">
        <v>3206</v>
      </c>
      <c r="H695" s="13" t="s">
        <v>143</v>
      </c>
      <c r="I695" s="13" t="s">
        <v>167</v>
      </c>
      <c r="J695" s="13" t="s">
        <v>2270</v>
      </c>
      <c r="K695" t="str">
        <f t="shared" si="10"/>
        <v>ILOCOS REGIONPANGASINANLABRADOR</v>
      </c>
      <c r="L695" s="38">
        <v>2402</v>
      </c>
      <c r="M695" s="14" t="s">
        <v>644</v>
      </c>
    </row>
    <row r="696" spans="1:13">
      <c r="A696" s="13" t="s">
        <v>2593</v>
      </c>
      <c r="B696" s="14" t="s">
        <v>1000</v>
      </c>
      <c r="C696" s="14" t="s">
        <v>180</v>
      </c>
      <c r="D696">
        <v>3207</v>
      </c>
      <c r="H696" s="13" t="s">
        <v>150</v>
      </c>
      <c r="I696" s="13" t="s">
        <v>331</v>
      </c>
      <c r="J696" s="13" t="s">
        <v>2008</v>
      </c>
      <c r="K696" t="str">
        <f t="shared" si="10"/>
        <v>CORDILLERA ADMINISTRATIVE REGIONABRALACUB</v>
      </c>
      <c r="L696" s="38">
        <v>2821</v>
      </c>
      <c r="M696" s="14" t="s">
        <v>368</v>
      </c>
    </row>
    <row r="697" spans="1:13">
      <c r="A697" s="13" t="s">
        <v>2594</v>
      </c>
      <c r="B697" s="14" t="s">
        <v>1001</v>
      </c>
      <c r="C697" s="14" t="s">
        <v>180</v>
      </c>
      <c r="D697">
        <v>3203</v>
      </c>
      <c r="H697" s="13" t="s">
        <v>150</v>
      </c>
      <c r="I697" s="13" t="s">
        <v>331</v>
      </c>
      <c r="J697" s="13" t="s">
        <v>2009</v>
      </c>
      <c r="K697" t="str">
        <f t="shared" si="10"/>
        <v>CORDILLERA ADMINISTRATIVE REGIONABRALAGANGILANG</v>
      </c>
      <c r="L697" s="38">
        <v>2802</v>
      </c>
      <c r="M697" s="14" t="s">
        <v>369</v>
      </c>
    </row>
    <row r="698" spans="1:13">
      <c r="A698" s="13" t="s">
        <v>2595</v>
      </c>
      <c r="B698" s="14" t="s">
        <v>1002</v>
      </c>
      <c r="C698" s="14" t="s">
        <v>180</v>
      </c>
      <c r="D698">
        <v>3202</v>
      </c>
      <c r="H698" s="13" t="s">
        <v>150</v>
      </c>
      <c r="I698" s="13" t="s">
        <v>333</v>
      </c>
      <c r="J698" s="13" t="s">
        <v>2046</v>
      </c>
      <c r="K698" t="str">
        <f t="shared" si="10"/>
        <v>CORDILLERA ADMINISTRATIVE REGIONIFUGAOLAGAWE</v>
      </c>
      <c r="L698" s="38">
        <v>3600</v>
      </c>
      <c r="M698" s="14" t="s">
        <v>408</v>
      </c>
    </row>
    <row r="699" spans="1:13">
      <c r="A699" s="13" t="s">
        <v>2596</v>
      </c>
      <c r="B699" s="14" t="s">
        <v>1003</v>
      </c>
      <c r="C699" s="14" t="s">
        <v>180</v>
      </c>
      <c r="D699">
        <v>3201</v>
      </c>
      <c r="H699" s="13" t="s">
        <v>150</v>
      </c>
      <c r="I699" s="13" t="s">
        <v>331</v>
      </c>
      <c r="J699" s="13" t="s">
        <v>2010</v>
      </c>
      <c r="K699" t="str">
        <f t="shared" si="10"/>
        <v>CORDILLERA ADMINISTRATIVE REGIONABRALAGAYAN</v>
      </c>
      <c r="L699" s="38">
        <v>2824</v>
      </c>
      <c r="M699" s="14" t="s">
        <v>370</v>
      </c>
    </row>
    <row r="700" spans="1:13">
      <c r="A700" s="13" t="s">
        <v>2606</v>
      </c>
      <c r="B700" s="14" t="s">
        <v>1014</v>
      </c>
      <c r="C700" s="14" t="s">
        <v>181</v>
      </c>
      <c r="D700">
        <v>2114</v>
      </c>
      <c r="H700" s="13" t="s">
        <v>157</v>
      </c>
      <c r="I700" s="13" t="s">
        <v>278</v>
      </c>
      <c r="J700" s="13" t="s">
        <v>2357</v>
      </c>
      <c r="K700" t="str">
        <f t="shared" si="10"/>
        <v>NORTHERN MINDANAOMISAMIS ORIENTALLAGONGLONG</v>
      </c>
      <c r="L700" s="38">
        <v>9006</v>
      </c>
      <c r="M700" s="14" t="s">
        <v>733</v>
      </c>
    </row>
    <row r="701" spans="1:13">
      <c r="A701" s="13" t="s">
        <v>2598</v>
      </c>
      <c r="B701" s="14" t="s">
        <v>1005</v>
      </c>
      <c r="C701" s="14" t="s">
        <v>181</v>
      </c>
      <c r="D701">
        <v>2107</v>
      </c>
      <c r="H701" s="13" t="s">
        <v>152</v>
      </c>
      <c r="I701" s="13" t="s">
        <v>223</v>
      </c>
      <c r="J701" s="13" t="s">
        <v>2898</v>
      </c>
      <c r="K701" t="str">
        <f t="shared" si="10"/>
        <v>BICOL REGIONCAMARINES SURLAGONOY</v>
      </c>
      <c r="L701" s="38">
        <v>4425</v>
      </c>
      <c r="M701" s="14" t="s">
        <v>1374</v>
      </c>
    </row>
    <row r="702" spans="1:13">
      <c r="A702" s="13" t="s">
        <v>2597</v>
      </c>
      <c r="B702" s="14" t="s">
        <v>1004</v>
      </c>
      <c r="C702" s="14" t="s">
        <v>181</v>
      </c>
      <c r="D702">
        <v>2100</v>
      </c>
      <c r="H702" s="13" t="s">
        <v>157</v>
      </c>
      <c r="I702" s="13" t="s">
        <v>278</v>
      </c>
      <c r="J702" s="13" t="s">
        <v>2358</v>
      </c>
      <c r="K702" t="str">
        <f t="shared" si="10"/>
        <v>NORTHERN MINDANAOMISAMIS ORIENTALLAGUINDINGAN</v>
      </c>
      <c r="L702" s="38">
        <v>9019</v>
      </c>
      <c r="M702" s="14" t="s">
        <v>734</v>
      </c>
    </row>
    <row r="703" spans="1:13">
      <c r="A703" s="13" t="s">
        <v>2599</v>
      </c>
      <c r="B703" s="14" t="s">
        <v>1006</v>
      </c>
      <c r="C703" s="14" t="s">
        <v>181</v>
      </c>
      <c r="D703">
        <v>2110</v>
      </c>
      <c r="H703" s="13" t="s">
        <v>146</v>
      </c>
      <c r="I703" s="13" t="s">
        <v>298</v>
      </c>
      <c r="J703" s="13" t="s">
        <v>2450</v>
      </c>
      <c r="K703" t="str">
        <f t="shared" si="10"/>
        <v>SOCSARGENSOUTH COTABATOLAKE SEBU</v>
      </c>
      <c r="L703" s="38">
        <v>9514</v>
      </c>
      <c r="M703" s="14" t="s">
        <v>835</v>
      </c>
    </row>
    <row r="704" spans="1:13">
      <c r="A704" s="13" t="s">
        <v>2604</v>
      </c>
      <c r="B704" s="14" t="s">
        <v>1012</v>
      </c>
      <c r="C704" s="14" t="s">
        <v>181</v>
      </c>
      <c r="D704">
        <v>2111</v>
      </c>
      <c r="H704" s="13" t="s">
        <v>156</v>
      </c>
      <c r="I704" s="13" t="s">
        <v>267</v>
      </c>
      <c r="J704" s="13" t="s">
        <v>3353</v>
      </c>
      <c r="K704" t="str">
        <f t="shared" si="10"/>
        <v>ZAMBOANGA PENINSULAZAMBOANGA DEL SURLAKEWOOD</v>
      </c>
      <c r="L704" s="38">
        <v>7014</v>
      </c>
      <c r="M704" s="14" t="s">
        <v>1935</v>
      </c>
    </row>
    <row r="705" spans="1:13">
      <c r="A705" s="13" t="s">
        <v>2605</v>
      </c>
      <c r="B705" s="14" t="s">
        <v>1013</v>
      </c>
      <c r="C705" s="14" t="s">
        <v>181</v>
      </c>
      <c r="D705">
        <v>2103</v>
      </c>
      <c r="H705" s="13" t="s">
        <v>157</v>
      </c>
      <c r="I705" s="13" t="s">
        <v>277</v>
      </c>
      <c r="J705" s="13" t="s">
        <v>2328</v>
      </c>
      <c r="K705" t="str">
        <f t="shared" si="10"/>
        <v>NORTHERN MINDANAOLANAO DEL NORTELALA</v>
      </c>
      <c r="L705" s="38">
        <v>9211</v>
      </c>
      <c r="M705" s="14" t="s">
        <v>704</v>
      </c>
    </row>
    <row r="706" spans="1:13">
      <c r="A706" s="13" t="s">
        <v>2603</v>
      </c>
      <c r="B706" s="14" t="s">
        <v>1011</v>
      </c>
      <c r="C706" s="14" t="s">
        <v>181</v>
      </c>
      <c r="D706">
        <v>2105</v>
      </c>
      <c r="H706" s="13" t="s">
        <v>144</v>
      </c>
      <c r="I706" s="13" t="s">
        <v>175</v>
      </c>
      <c r="J706" s="13" t="s">
        <v>2531</v>
      </c>
      <c r="K706" t="str">
        <f t="shared" si="10"/>
        <v>CAGAYAN VALLEYCAGAYANLAL-LO</v>
      </c>
      <c r="L706" s="38">
        <v>3509</v>
      </c>
      <c r="M706" s="14" t="s">
        <v>925</v>
      </c>
    </row>
    <row r="707" spans="1:13">
      <c r="A707" s="13" t="s">
        <v>2600</v>
      </c>
      <c r="B707" s="14" t="s">
        <v>1008</v>
      </c>
      <c r="C707" s="14" t="s">
        <v>181</v>
      </c>
      <c r="D707">
        <v>2108</v>
      </c>
      <c r="H707" s="13" t="s">
        <v>146</v>
      </c>
      <c r="I707" s="13" t="s">
        <v>299</v>
      </c>
      <c r="J707" s="13" t="s">
        <v>2465</v>
      </c>
      <c r="K707" t="str">
        <f t="shared" ref="K707:K770" si="11">UPPER(TRIM(H707)&amp;TRIM(I707)&amp;TRIM(J707))</f>
        <v>SOCSARGENSULTAN KUDARATLAMBAYONG</v>
      </c>
      <c r="L707" s="38">
        <v>9802</v>
      </c>
      <c r="M707" s="14" t="s">
        <v>850</v>
      </c>
    </row>
    <row r="708" spans="1:13">
      <c r="A708" s="13" t="s">
        <v>2602</v>
      </c>
      <c r="B708" s="14" t="s">
        <v>1010</v>
      </c>
      <c r="C708" s="14" t="s">
        <v>181</v>
      </c>
      <c r="D708">
        <v>2112</v>
      </c>
      <c r="H708" s="13" t="s">
        <v>153</v>
      </c>
      <c r="I708" s="13" t="s">
        <v>238</v>
      </c>
      <c r="J708" s="13" t="s">
        <v>3018</v>
      </c>
      <c r="K708" t="str">
        <f t="shared" si="11"/>
        <v>WESTERN VISAYASILOILOLAMBUNAO</v>
      </c>
      <c r="L708" s="38">
        <v>5042</v>
      </c>
      <c r="M708" s="14" t="s">
        <v>1521</v>
      </c>
    </row>
    <row r="709" spans="1:13">
      <c r="A709" s="13" t="s">
        <v>2601</v>
      </c>
      <c r="B709" s="14" t="s">
        <v>1009</v>
      </c>
      <c r="C709" s="14" t="s">
        <v>181</v>
      </c>
      <c r="D709">
        <v>2102</v>
      </c>
      <c r="H709" s="13" t="s">
        <v>149</v>
      </c>
      <c r="I709" s="13" t="s">
        <v>318</v>
      </c>
      <c r="J709" s="13" t="s">
        <v>2071</v>
      </c>
      <c r="K709" t="str">
        <f t="shared" si="11"/>
        <v>AUTONOMOUS REGION IN MUSLIM MINDANAOBASILANLAMITAN CITY</v>
      </c>
      <c r="L709" s="38">
        <v>7302</v>
      </c>
      <c r="M709" s="14" t="s">
        <v>433</v>
      </c>
    </row>
    <row r="710" spans="1:13">
      <c r="A710" s="13" t="s">
        <v>2018</v>
      </c>
      <c r="B710" s="14" t="s">
        <v>1007</v>
      </c>
      <c r="C710" s="14" t="s">
        <v>181</v>
      </c>
      <c r="D710">
        <v>2101</v>
      </c>
      <c r="H710" s="13" t="s">
        <v>150</v>
      </c>
      <c r="I710" s="13" t="s">
        <v>333</v>
      </c>
      <c r="J710" s="13" t="s">
        <v>2047</v>
      </c>
      <c r="K710" t="str">
        <f t="shared" si="11"/>
        <v>CORDILLERA ADMINISTRATIVE REGIONIFUGAOLAMUT</v>
      </c>
      <c r="L710" s="38">
        <v>3605</v>
      </c>
      <c r="M710" s="14" t="s">
        <v>409</v>
      </c>
    </row>
    <row r="711" spans="1:13">
      <c r="A711" s="13" t="s">
        <v>2607</v>
      </c>
      <c r="B711" s="14" t="s">
        <v>1015</v>
      </c>
      <c r="C711" s="14" t="s">
        <v>181</v>
      </c>
      <c r="D711">
        <v>2113</v>
      </c>
      <c r="H711" s="13" t="s">
        <v>150</v>
      </c>
      <c r="I711" s="13" t="s">
        <v>331</v>
      </c>
      <c r="J711" s="13" t="s">
        <v>2011</v>
      </c>
      <c r="K711" t="str">
        <f t="shared" si="11"/>
        <v>CORDILLERA ADMINISTRATIVE REGIONABRALANGIDEN</v>
      </c>
      <c r="L711" s="38">
        <v>2807</v>
      </c>
      <c r="M711" s="14" t="s">
        <v>371</v>
      </c>
    </row>
    <row r="712" spans="1:13">
      <c r="A712" s="13" t="s">
        <v>2611</v>
      </c>
      <c r="B712" s="14" t="s">
        <v>1019</v>
      </c>
      <c r="C712" s="14" t="s">
        <v>182</v>
      </c>
      <c r="D712">
        <v>3012</v>
      </c>
      <c r="H712" s="13" t="s">
        <v>149</v>
      </c>
      <c r="I712" s="13" t="s">
        <v>323</v>
      </c>
      <c r="J712" s="13" t="s">
        <v>2172</v>
      </c>
      <c r="K712" t="str">
        <f t="shared" si="11"/>
        <v>AUTONOMOUS REGION IN MUSLIM MINDANAOTAWI-TAWILANGUYAN</v>
      </c>
      <c r="L712" s="38">
        <v>7509</v>
      </c>
      <c r="M712" s="14" t="s">
        <v>535</v>
      </c>
    </row>
    <row r="713" spans="1:13">
      <c r="A713" s="13" t="s">
        <v>2612</v>
      </c>
      <c r="B713" s="14" t="s">
        <v>1020</v>
      </c>
      <c r="C713" s="14" t="s">
        <v>182</v>
      </c>
      <c r="D713">
        <v>3016</v>
      </c>
      <c r="H713" s="13" t="s">
        <v>157</v>
      </c>
      <c r="I713" s="13" t="s">
        <v>275</v>
      </c>
      <c r="J713" s="13" t="s">
        <v>2307</v>
      </c>
      <c r="K713" t="str">
        <f t="shared" si="11"/>
        <v>NORTHERN MINDANAOBUKIDNONLANTAPAN</v>
      </c>
      <c r="L713" s="38">
        <v>8722</v>
      </c>
      <c r="M713" s="14" t="s">
        <v>682</v>
      </c>
    </row>
    <row r="714" spans="1:13">
      <c r="A714" s="13" t="s">
        <v>2613</v>
      </c>
      <c r="B714" s="14" t="s">
        <v>1021</v>
      </c>
      <c r="C714" s="14" t="s">
        <v>182</v>
      </c>
      <c r="D714">
        <v>3006</v>
      </c>
      <c r="H714" s="13" t="s">
        <v>149</v>
      </c>
      <c r="I714" s="13" t="s">
        <v>318</v>
      </c>
      <c r="J714" s="13" t="s">
        <v>2073</v>
      </c>
      <c r="K714" t="str">
        <f t="shared" si="11"/>
        <v>AUTONOMOUS REGION IN MUSLIM MINDANAOBASILANLANTAWAN</v>
      </c>
      <c r="L714" s="38">
        <v>7301</v>
      </c>
      <c r="M714" s="14" t="s">
        <v>435</v>
      </c>
    </row>
    <row r="715" spans="1:13">
      <c r="A715" s="13" t="s">
        <v>2614</v>
      </c>
      <c r="B715" s="14" t="s">
        <v>1022</v>
      </c>
      <c r="C715" s="14" t="s">
        <v>182</v>
      </c>
      <c r="D715">
        <v>3018</v>
      </c>
      <c r="H715" s="13" t="s">
        <v>147</v>
      </c>
      <c r="I715" s="13" t="s">
        <v>308</v>
      </c>
      <c r="J715" s="13" t="s">
        <v>2503</v>
      </c>
      <c r="K715" t="str">
        <f t="shared" si="11"/>
        <v>CARAGASURIGAO DEL SURLANUZA</v>
      </c>
      <c r="L715" s="38">
        <v>8314</v>
      </c>
      <c r="M715" s="14" t="s">
        <v>894</v>
      </c>
    </row>
    <row r="716" spans="1:13">
      <c r="A716" s="13" t="s">
        <v>2615</v>
      </c>
      <c r="B716" s="14" t="s">
        <v>1023</v>
      </c>
      <c r="C716" s="14" t="s">
        <v>182</v>
      </c>
      <c r="D716">
        <v>3017</v>
      </c>
      <c r="H716" s="13" t="s">
        <v>143</v>
      </c>
      <c r="I716" s="13" t="s">
        <v>167</v>
      </c>
      <c r="J716" s="13" t="s">
        <v>2271</v>
      </c>
      <c r="K716" t="str">
        <f t="shared" si="11"/>
        <v>ILOCOS REGIONPANGASINANLAOAC</v>
      </c>
      <c r="L716" s="38">
        <v>2437</v>
      </c>
      <c r="M716" s="14" t="s">
        <v>645</v>
      </c>
    </row>
    <row r="717" spans="1:13">
      <c r="A717" s="13" t="s">
        <v>2616</v>
      </c>
      <c r="B717" s="14" t="s">
        <v>1024</v>
      </c>
      <c r="C717" s="14" t="s">
        <v>182</v>
      </c>
      <c r="D717">
        <v>3007</v>
      </c>
      <c r="H717" s="13" t="s">
        <v>143</v>
      </c>
      <c r="I717" s="13" t="s">
        <v>164</v>
      </c>
      <c r="J717" s="13" t="s">
        <v>2182</v>
      </c>
      <c r="K717" t="str">
        <f t="shared" si="11"/>
        <v>ILOCOS REGIONILOCOS NORTELAOAG CITY</v>
      </c>
      <c r="L717" s="38">
        <v>2900</v>
      </c>
      <c r="M717" s="14" t="s">
        <v>545</v>
      </c>
    </row>
    <row r="718" spans="1:13">
      <c r="A718" s="13" t="s">
        <v>2617</v>
      </c>
      <c r="B718" s="14" t="s">
        <v>1025</v>
      </c>
      <c r="C718" s="14" t="s">
        <v>182</v>
      </c>
      <c r="D718">
        <v>3003</v>
      </c>
      <c r="H718" s="13" t="s">
        <v>155</v>
      </c>
      <c r="I718" s="13" t="s">
        <v>259</v>
      </c>
      <c r="J718" s="13" t="s">
        <v>3254</v>
      </c>
      <c r="K718" t="str">
        <f t="shared" si="11"/>
        <v>EASTERN VISAYASNORTHERN SAMARLAOANG</v>
      </c>
      <c r="L718" s="38">
        <v>6411</v>
      </c>
      <c r="M718" s="14" t="s">
        <v>1810</v>
      </c>
    </row>
    <row r="719" spans="1:13">
      <c r="A719" s="13" t="s">
        <v>2618</v>
      </c>
      <c r="B719" s="14" t="s">
        <v>1026</v>
      </c>
      <c r="C719" s="14" t="s">
        <v>182</v>
      </c>
      <c r="D719">
        <v>3009</v>
      </c>
      <c r="H719" s="13" t="s">
        <v>155</v>
      </c>
      <c r="I719" s="13" t="s">
        <v>259</v>
      </c>
      <c r="J719" s="13" t="s">
        <v>3255</v>
      </c>
      <c r="K719" t="str">
        <f t="shared" si="11"/>
        <v>EASTERN VISAYASNORTHERN SAMARLAPINIG</v>
      </c>
      <c r="L719" s="38">
        <v>6423</v>
      </c>
      <c r="M719" s="14" t="s">
        <v>1811</v>
      </c>
    </row>
    <row r="720" spans="1:13">
      <c r="A720" s="13" t="s">
        <v>2619</v>
      </c>
      <c r="B720" s="14" t="s">
        <v>1027</v>
      </c>
      <c r="C720" s="14" t="s">
        <v>182</v>
      </c>
      <c r="D720">
        <v>3015</v>
      </c>
      <c r="H720" s="13" t="s">
        <v>154</v>
      </c>
      <c r="I720" s="13" t="s">
        <v>246</v>
      </c>
      <c r="J720" s="13" t="s">
        <v>3104</v>
      </c>
      <c r="K720" t="str">
        <f t="shared" si="11"/>
        <v>CENTRAL VISAYASCEBULAPU-LAPU CITY</v>
      </c>
      <c r="L720" s="38">
        <v>6015</v>
      </c>
      <c r="M720" s="14" t="s">
        <v>1626</v>
      </c>
    </row>
    <row r="721" spans="1:13">
      <c r="A721" s="13" t="s">
        <v>2412</v>
      </c>
      <c r="B721" s="14" t="s">
        <v>1028</v>
      </c>
      <c r="C721" s="14" t="s">
        <v>182</v>
      </c>
      <c r="D721">
        <v>3002</v>
      </c>
      <c r="H721" s="13" t="s">
        <v>156</v>
      </c>
      <c r="I721" s="13" t="s">
        <v>267</v>
      </c>
      <c r="J721" s="13" t="s">
        <v>3354</v>
      </c>
      <c r="K721" t="str">
        <f t="shared" si="11"/>
        <v>ZAMBOANGA PENINSULAZAMBOANGA DEL SURLAPUYAN</v>
      </c>
      <c r="L721" s="38">
        <v>7037</v>
      </c>
      <c r="M721" s="14" t="s">
        <v>1936</v>
      </c>
    </row>
    <row r="722" spans="1:13">
      <c r="A722" s="13" t="s">
        <v>2608</v>
      </c>
      <c r="B722" s="14" t="s">
        <v>1016</v>
      </c>
      <c r="C722" s="14" t="s">
        <v>182</v>
      </c>
      <c r="D722">
        <v>3000</v>
      </c>
      <c r="H722" s="13" t="s">
        <v>154</v>
      </c>
      <c r="I722" s="13" t="s">
        <v>248</v>
      </c>
      <c r="J722" s="13" t="s">
        <v>3162</v>
      </c>
      <c r="K722" t="str">
        <f t="shared" si="11"/>
        <v>CENTRAL VISAYASSIQUIJORLARENA</v>
      </c>
      <c r="L722" s="38">
        <v>6226</v>
      </c>
      <c r="M722" s="14" t="s">
        <v>1701</v>
      </c>
    </row>
    <row r="723" spans="1:13">
      <c r="A723" s="13" t="s">
        <v>2620</v>
      </c>
      <c r="B723" s="14" t="s">
        <v>1029</v>
      </c>
      <c r="C723" s="14" t="s">
        <v>182</v>
      </c>
      <c r="D723">
        <v>3019</v>
      </c>
      <c r="H723" s="13" t="s">
        <v>155</v>
      </c>
      <c r="I723" s="13" t="s">
        <v>259</v>
      </c>
      <c r="J723" s="13" t="s">
        <v>3256</v>
      </c>
      <c r="K723" t="str">
        <f t="shared" si="11"/>
        <v>EASTERN VISAYASNORTHERN SAMARLAS NAVAS</v>
      </c>
      <c r="L723" s="38">
        <v>6420</v>
      </c>
      <c r="M723" s="14" t="s">
        <v>1812</v>
      </c>
    </row>
    <row r="724" spans="1:13">
      <c r="A724" s="13" t="s">
        <v>2609</v>
      </c>
      <c r="B724" s="14" t="s">
        <v>1017</v>
      </c>
      <c r="C724" s="14" t="s">
        <v>182</v>
      </c>
      <c r="D724">
        <v>3020</v>
      </c>
      <c r="H724" s="13" t="s">
        <v>147</v>
      </c>
      <c r="I724" s="13" t="s">
        <v>309</v>
      </c>
      <c r="J724" s="13" t="s">
        <v>3170</v>
      </c>
      <c r="K724" t="str">
        <f t="shared" si="11"/>
        <v>CARAGAAGUSAN DEL NORTELAS NIEVES</v>
      </c>
      <c r="L724" s="38">
        <v>8610</v>
      </c>
      <c r="M724" s="14" t="s">
        <v>1712</v>
      </c>
    </row>
    <row r="725" spans="1:13">
      <c r="A725" s="13" t="s">
        <v>2621</v>
      </c>
      <c r="B725" s="14" t="s">
        <v>1030</v>
      </c>
      <c r="C725" s="14" t="s">
        <v>182</v>
      </c>
      <c r="D725">
        <v>3013</v>
      </c>
      <c r="H725" s="13" t="s">
        <v>148</v>
      </c>
      <c r="I725" s="13" t="s">
        <v>312</v>
      </c>
      <c r="J725" s="13" t="s">
        <v>1978</v>
      </c>
      <c r="K725" t="str">
        <f t="shared" si="11"/>
        <v>NATIONAL CAPITAL REGIONMETRO MANILALAS PIÑAS</v>
      </c>
      <c r="L725" s="38">
        <v>1420</v>
      </c>
      <c r="M725" s="14" t="s">
        <v>338</v>
      </c>
    </row>
    <row r="726" spans="1:13">
      <c r="A726" s="13" t="s">
        <v>2622</v>
      </c>
      <c r="B726" s="14" t="s">
        <v>1031</v>
      </c>
      <c r="C726" s="14" t="s">
        <v>182</v>
      </c>
      <c r="D726">
        <v>3021</v>
      </c>
      <c r="H726" s="13" t="s">
        <v>144</v>
      </c>
      <c r="I726" s="13" t="s">
        <v>175</v>
      </c>
      <c r="J726" s="13" t="s">
        <v>2532</v>
      </c>
      <c r="K726" t="str">
        <f t="shared" si="11"/>
        <v>CAGAYAN VALLEYCAGAYANLASAM</v>
      </c>
      <c r="L726" s="38">
        <v>3524</v>
      </c>
      <c r="M726" s="14" t="s">
        <v>926</v>
      </c>
    </row>
    <row r="727" spans="1:13">
      <c r="A727" s="13" t="s">
        <v>2623</v>
      </c>
      <c r="B727" s="14" t="s">
        <v>1032</v>
      </c>
      <c r="C727" s="14" t="s">
        <v>182</v>
      </c>
      <c r="D727">
        <v>3014</v>
      </c>
      <c r="H727" s="13" t="s">
        <v>153</v>
      </c>
      <c r="I727" s="13" t="s">
        <v>235</v>
      </c>
      <c r="J727" s="13" t="s">
        <v>2971</v>
      </c>
      <c r="K727" t="str">
        <f t="shared" si="11"/>
        <v>WESTERN VISAYASANTIQUELAUA-AN</v>
      </c>
      <c r="L727" s="38">
        <v>5705</v>
      </c>
      <c r="M727" s="14" t="s">
        <v>1465</v>
      </c>
    </row>
    <row r="728" spans="1:13">
      <c r="A728" s="13" t="s">
        <v>2624</v>
      </c>
      <c r="B728" s="14" t="s">
        <v>1033</v>
      </c>
      <c r="C728" s="14" t="s">
        <v>182</v>
      </c>
      <c r="D728">
        <v>3001</v>
      </c>
      <c r="H728" s="13" t="s">
        <v>151</v>
      </c>
      <c r="I728" s="13" t="s">
        <v>190</v>
      </c>
      <c r="J728" s="13" t="s">
        <v>2641</v>
      </c>
      <c r="K728" t="str">
        <f t="shared" si="11"/>
        <v>CENTRAL LUZONNUEVA ECIJALAUR</v>
      </c>
      <c r="L728" s="38">
        <v>3129</v>
      </c>
      <c r="M728" s="14" t="s">
        <v>1057</v>
      </c>
    </row>
    <row r="729" spans="1:13">
      <c r="A729" s="13" t="s">
        <v>2382</v>
      </c>
      <c r="B729" s="14" t="s">
        <v>1034</v>
      </c>
      <c r="C729" s="14" t="s">
        <v>182</v>
      </c>
      <c r="D729">
        <v>3004</v>
      </c>
      <c r="H729" s="13" t="s">
        <v>158</v>
      </c>
      <c r="I729" s="13" t="s">
        <v>200</v>
      </c>
      <c r="J729" s="13" t="s">
        <v>2710</v>
      </c>
      <c r="K729" t="str">
        <f t="shared" si="11"/>
        <v>REGION 4A CALABARZONBATANGASLAUREL</v>
      </c>
      <c r="L729" s="38">
        <v>4221</v>
      </c>
      <c r="M729" s="14" t="s">
        <v>1136</v>
      </c>
    </row>
    <row r="730" spans="1:13">
      <c r="A730" s="13" t="s">
        <v>2625</v>
      </c>
      <c r="B730" s="14" t="s">
        <v>1035</v>
      </c>
      <c r="C730" s="14" t="s">
        <v>182</v>
      </c>
      <c r="D730">
        <v>3005</v>
      </c>
      <c r="H730" s="13" t="s">
        <v>155</v>
      </c>
      <c r="I730" s="13" t="s">
        <v>259</v>
      </c>
      <c r="J730" s="13" t="s">
        <v>3257</v>
      </c>
      <c r="K730" t="str">
        <f t="shared" si="11"/>
        <v>EASTERN VISAYASNORTHERN SAMARLAVEZARES</v>
      </c>
      <c r="L730" s="38">
        <v>6404</v>
      </c>
      <c r="M730" s="14" t="s">
        <v>1813</v>
      </c>
    </row>
    <row r="731" spans="1:13">
      <c r="A731" s="13" t="s">
        <v>2222</v>
      </c>
      <c r="B731" s="14" t="s">
        <v>1036</v>
      </c>
      <c r="C731" s="14" t="s">
        <v>182</v>
      </c>
      <c r="D731">
        <v>3010</v>
      </c>
      <c r="H731" s="13" t="s">
        <v>155</v>
      </c>
      <c r="I731" s="13" t="s">
        <v>257</v>
      </c>
      <c r="J731" s="13" t="s">
        <v>3200</v>
      </c>
      <c r="K731" t="str">
        <f t="shared" si="11"/>
        <v>EASTERN VISAYASEASTERN SAMARLAWAAN</v>
      </c>
      <c r="L731" s="38">
        <v>6813</v>
      </c>
      <c r="M731" s="14" t="s">
        <v>1748</v>
      </c>
    </row>
    <row r="732" spans="1:13">
      <c r="A732" s="13" t="s">
        <v>2610</v>
      </c>
      <c r="B732" s="14" t="s">
        <v>1018</v>
      </c>
      <c r="C732" s="14" t="s">
        <v>182</v>
      </c>
      <c r="D732">
        <v>3023</v>
      </c>
      <c r="H732" s="13" t="s">
        <v>154</v>
      </c>
      <c r="I732" s="13" t="s">
        <v>248</v>
      </c>
      <c r="J732" s="13" t="s">
        <v>3163</v>
      </c>
      <c r="K732" t="str">
        <f t="shared" si="11"/>
        <v>CENTRAL VISAYASSIQUIJORLAZI</v>
      </c>
      <c r="L732" s="38">
        <v>6228</v>
      </c>
      <c r="M732" s="14" t="s">
        <v>1702</v>
      </c>
    </row>
    <row r="733" spans="1:13">
      <c r="A733" s="13" t="s">
        <v>1968</v>
      </c>
      <c r="B733" s="14" t="s">
        <v>1037</v>
      </c>
      <c r="C733" s="14" t="s">
        <v>182</v>
      </c>
      <c r="D733">
        <v>3011</v>
      </c>
      <c r="H733" s="13" t="s">
        <v>146</v>
      </c>
      <c r="I733" s="13" t="s">
        <v>299</v>
      </c>
      <c r="J733" s="13" t="s">
        <v>2466</v>
      </c>
      <c r="K733" t="str">
        <f t="shared" si="11"/>
        <v>SOCSARGENSULTAN KUDARATLEBAK</v>
      </c>
      <c r="L733" s="38">
        <v>9807</v>
      </c>
      <c r="M733" s="14" t="s">
        <v>851</v>
      </c>
    </row>
    <row r="734" spans="1:13">
      <c r="A734" s="13" t="s">
        <v>2626</v>
      </c>
      <c r="B734" s="14" t="s">
        <v>1038</v>
      </c>
      <c r="C734" s="14" t="s">
        <v>182</v>
      </c>
      <c r="D734">
        <v>3008</v>
      </c>
      <c r="H734" s="13" t="s">
        <v>153</v>
      </c>
      <c r="I734" s="13" t="s">
        <v>238</v>
      </c>
      <c r="J734" s="13" t="s">
        <v>3019</v>
      </c>
      <c r="K734" t="str">
        <f t="shared" si="11"/>
        <v>WESTERN VISAYASILOILOLEGANES</v>
      </c>
      <c r="L734" s="38">
        <v>5003</v>
      </c>
      <c r="M734" s="14" t="s">
        <v>1522</v>
      </c>
    </row>
    <row r="735" spans="1:13">
      <c r="A735" s="13" t="s">
        <v>2227</v>
      </c>
      <c r="B735" s="14" t="s">
        <v>1039</v>
      </c>
      <c r="C735" s="14" t="s">
        <v>182</v>
      </c>
      <c r="D735">
        <v>3022</v>
      </c>
      <c r="H735" s="13" t="s">
        <v>152</v>
      </c>
      <c r="I735" s="13" t="s">
        <v>221</v>
      </c>
      <c r="J735" s="13" t="s">
        <v>2856</v>
      </c>
      <c r="K735" t="str">
        <f t="shared" si="11"/>
        <v>BICOL REGIONALBAYLEGAZPI CITY</v>
      </c>
      <c r="L735" s="38">
        <v>4500</v>
      </c>
      <c r="M735" s="14" t="s">
        <v>1329</v>
      </c>
    </row>
    <row r="736" spans="1:13">
      <c r="A736" s="13" t="s">
        <v>2652</v>
      </c>
      <c r="B736" s="14" t="s">
        <v>1069</v>
      </c>
      <c r="C736" s="14" t="s">
        <v>183</v>
      </c>
      <c r="D736">
        <v>3111</v>
      </c>
      <c r="H736" s="13" t="s">
        <v>153</v>
      </c>
      <c r="I736" s="13" t="s">
        <v>238</v>
      </c>
      <c r="J736" s="13" t="s">
        <v>2711</v>
      </c>
      <c r="K736" t="str">
        <f t="shared" si="11"/>
        <v>WESTERN VISAYASILOILOLEMERY</v>
      </c>
      <c r="L736" s="38">
        <v>5043</v>
      </c>
      <c r="M736" s="14" t="s">
        <v>1523</v>
      </c>
    </row>
    <row r="737" spans="1:13">
      <c r="A737" s="13" t="s">
        <v>2653</v>
      </c>
      <c r="B737" s="14" t="s">
        <v>1070</v>
      </c>
      <c r="C737" s="14" t="s">
        <v>183</v>
      </c>
      <c r="D737">
        <v>3128</v>
      </c>
      <c r="H737" s="13" t="s">
        <v>158</v>
      </c>
      <c r="I737" s="13" t="s">
        <v>200</v>
      </c>
      <c r="J737" s="13" t="s">
        <v>2711</v>
      </c>
      <c r="K737" t="str">
        <f t="shared" si="11"/>
        <v>REGION 4A CALABARZONBATANGASLEMERY</v>
      </c>
      <c r="L737" s="38">
        <v>4209</v>
      </c>
      <c r="M737" s="14" t="s">
        <v>1137</v>
      </c>
    </row>
    <row r="738" spans="1:13">
      <c r="A738" s="13" t="s">
        <v>2647</v>
      </c>
      <c r="B738" s="14" t="s">
        <v>1064</v>
      </c>
      <c r="C738" s="14" t="s">
        <v>183</v>
      </c>
      <c r="D738">
        <v>3100</v>
      </c>
      <c r="H738" s="13" t="s">
        <v>153</v>
      </c>
      <c r="I738" s="13" t="s">
        <v>238</v>
      </c>
      <c r="J738" s="13" t="s">
        <v>3020</v>
      </c>
      <c r="K738" t="str">
        <f t="shared" si="11"/>
        <v>WESTERN VISAYASILOILOLEON</v>
      </c>
      <c r="L738" s="38">
        <v>5026</v>
      </c>
      <c r="M738" s="14" t="s">
        <v>1524</v>
      </c>
    </row>
    <row r="739" spans="1:13">
      <c r="A739" s="13" t="s">
        <v>2654</v>
      </c>
      <c r="B739" s="14" t="s">
        <v>1071</v>
      </c>
      <c r="C739" s="14" t="s">
        <v>183</v>
      </c>
      <c r="D739">
        <v>3107</v>
      </c>
      <c r="H739" s="13" t="s">
        <v>155</v>
      </c>
      <c r="I739" s="13" t="s">
        <v>258</v>
      </c>
      <c r="J739" s="13" t="s">
        <v>3232</v>
      </c>
      <c r="K739" t="str">
        <f t="shared" si="11"/>
        <v>EASTERN VISAYASLEYTELEYTE</v>
      </c>
      <c r="L739" s="38">
        <v>6533</v>
      </c>
      <c r="M739" s="14" t="s">
        <v>1784</v>
      </c>
    </row>
    <row r="740" spans="1:13">
      <c r="A740" s="13" t="s">
        <v>2634</v>
      </c>
      <c r="B740" s="14" t="s">
        <v>1050</v>
      </c>
      <c r="C740" s="14" t="s">
        <v>183</v>
      </c>
      <c r="D740">
        <v>3123</v>
      </c>
      <c r="H740" s="13" t="s">
        <v>153</v>
      </c>
      <c r="I740" s="13" t="s">
        <v>234</v>
      </c>
      <c r="J740" s="13" t="s">
        <v>2955</v>
      </c>
      <c r="K740" t="str">
        <f t="shared" si="11"/>
        <v>WESTERN VISAYASAKLANLEZO</v>
      </c>
      <c r="L740" s="38">
        <v>5605</v>
      </c>
      <c r="M740" s="14" t="s">
        <v>1448</v>
      </c>
    </row>
    <row r="741" spans="1:13">
      <c r="A741" s="13" t="s">
        <v>2635</v>
      </c>
      <c r="B741" s="14" t="s">
        <v>1051</v>
      </c>
      <c r="C741" s="14" t="s">
        <v>183</v>
      </c>
      <c r="D741">
        <v>3117</v>
      </c>
      <c r="H741" s="13" t="s">
        <v>158</v>
      </c>
      <c r="I741" s="13" t="s">
        <v>200</v>
      </c>
      <c r="J741" s="13" t="s">
        <v>2712</v>
      </c>
      <c r="K741" t="str">
        <f t="shared" si="11"/>
        <v>REGION 4A CALABARZONBATANGASLIAN</v>
      </c>
      <c r="L741" s="38">
        <v>4216</v>
      </c>
      <c r="M741" s="14" t="s">
        <v>1138</v>
      </c>
    </row>
    <row r="742" spans="1:13">
      <c r="A742" s="13" t="s">
        <v>2636</v>
      </c>
      <c r="B742" s="14" t="s">
        <v>1052</v>
      </c>
      <c r="C742" s="14" t="s">
        <v>183</v>
      </c>
      <c r="D742">
        <v>3131</v>
      </c>
      <c r="H742" s="13" t="s">
        <v>147</v>
      </c>
      <c r="I742" s="13" t="s">
        <v>308</v>
      </c>
      <c r="J742" s="13" t="s">
        <v>2504</v>
      </c>
      <c r="K742" t="str">
        <f t="shared" si="11"/>
        <v>CARAGASURIGAO DEL SURLIANGA</v>
      </c>
      <c r="L742" s="38">
        <v>8307</v>
      </c>
      <c r="M742" s="14" t="s">
        <v>895</v>
      </c>
    </row>
    <row r="743" spans="1:13">
      <c r="A743" s="13" t="s">
        <v>2648</v>
      </c>
      <c r="B743" s="14" t="s">
        <v>1065</v>
      </c>
      <c r="C743" s="14" t="s">
        <v>183</v>
      </c>
      <c r="D743">
        <v>3105</v>
      </c>
      <c r="H743" s="13" t="s">
        <v>153</v>
      </c>
      <c r="I743" s="13" t="s">
        <v>234</v>
      </c>
      <c r="J743" s="13" t="s">
        <v>2956</v>
      </c>
      <c r="K743" t="str">
        <f t="shared" si="11"/>
        <v>WESTERN VISAYASAKLANLIBACAO</v>
      </c>
      <c r="L743" s="38">
        <v>5602</v>
      </c>
      <c r="M743" s="14" t="s">
        <v>1449</v>
      </c>
    </row>
    <row r="744" spans="1:13">
      <c r="A744" s="13" t="s">
        <v>2637</v>
      </c>
      <c r="B744" s="14" t="s">
        <v>1053</v>
      </c>
      <c r="C744" s="14" t="s">
        <v>183</v>
      </c>
      <c r="D744">
        <v>3125</v>
      </c>
      <c r="H744" s="13" t="s">
        <v>155</v>
      </c>
      <c r="I744" s="13" t="s">
        <v>261</v>
      </c>
      <c r="J744" s="13" t="s">
        <v>3299</v>
      </c>
      <c r="K744" t="str">
        <f t="shared" si="11"/>
        <v>EASTERN VISAYASSOUTHERN LEYTELIBAGON</v>
      </c>
      <c r="L744" s="38">
        <v>6615</v>
      </c>
      <c r="M744" s="14" t="s">
        <v>1871</v>
      </c>
    </row>
    <row r="745" spans="1:13">
      <c r="A745" s="13" t="s">
        <v>2638</v>
      </c>
      <c r="B745" s="14" t="s">
        <v>1054</v>
      </c>
      <c r="C745" s="14" t="s">
        <v>183</v>
      </c>
      <c r="D745">
        <v>3104</v>
      </c>
      <c r="H745" s="13" t="s">
        <v>157</v>
      </c>
      <c r="I745" s="13" t="s">
        <v>278</v>
      </c>
      <c r="J745" s="13" t="s">
        <v>2359</v>
      </c>
      <c r="K745" t="str">
        <f t="shared" si="11"/>
        <v>NORTHERN MINDANAOMISAMIS ORIENTALLIBERTAD</v>
      </c>
      <c r="L745" s="38">
        <v>9021</v>
      </c>
      <c r="M745" s="14" t="s">
        <v>735</v>
      </c>
    </row>
    <row r="746" spans="1:13">
      <c r="A746" s="13" t="s">
        <v>2639</v>
      </c>
      <c r="B746" s="14" t="s">
        <v>1055</v>
      </c>
      <c r="C746" s="14" t="s">
        <v>183</v>
      </c>
      <c r="D746">
        <v>3115</v>
      </c>
      <c r="H746" s="13" t="s">
        <v>153</v>
      </c>
      <c r="I746" s="13" t="s">
        <v>235</v>
      </c>
      <c r="J746" s="13" t="s">
        <v>2359</v>
      </c>
      <c r="K746" t="str">
        <f t="shared" si="11"/>
        <v>WESTERN VISAYASANTIQUELIBERTAD</v>
      </c>
      <c r="L746" s="38">
        <v>5710</v>
      </c>
      <c r="M746" s="14" t="s">
        <v>1466</v>
      </c>
    </row>
    <row r="747" spans="1:13">
      <c r="A747" s="13" t="s">
        <v>2640</v>
      </c>
      <c r="B747" s="14" t="s">
        <v>1056</v>
      </c>
      <c r="C747" s="14" t="s">
        <v>183</v>
      </c>
      <c r="D747">
        <v>3109</v>
      </c>
      <c r="H747" s="13" t="s">
        <v>147</v>
      </c>
      <c r="I747" s="13" t="s">
        <v>306</v>
      </c>
      <c r="J747" s="13" t="s">
        <v>2474</v>
      </c>
      <c r="K747" t="str">
        <f t="shared" si="11"/>
        <v>CARAGADINAGAT ISLANDSLIBJO (ALBOR)</v>
      </c>
      <c r="L747" s="38">
        <v>8414</v>
      </c>
      <c r="M747" s="14" t="s">
        <v>859</v>
      </c>
    </row>
    <row r="748" spans="1:13">
      <c r="A748" s="13" t="s">
        <v>2641</v>
      </c>
      <c r="B748" s="14" t="s">
        <v>1057</v>
      </c>
      <c r="C748" s="14" t="s">
        <v>183</v>
      </c>
      <c r="D748">
        <v>3129</v>
      </c>
      <c r="H748" s="13" t="s">
        <v>152</v>
      </c>
      <c r="I748" s="13" t="s">
        <v>223</v>
      </c>
      <c r="J748" s="13" t="s">
        <v>2899</v>
      </c>
      <c r="K748" t="str">
        <f t="shared" si="11"/>
        <v>BICOL REGIONCAMARINES SURLIBMANAN</v>
      </c>
      <c r="L748" s="38">
        <v>4407</v>
      </c>
      <c r="M748" s="14" t="s">
        <v>1375</v>
      </c>
    </row>
    <row r="749" spans="1:13">
      <c r="A749" s="13" t="s">
        <v>2642</v>
      </c>
      <c r="B749" s="14" t="s">
        <v>1058</v>
      </c>
      <c r="C749" s="14" t="s">
        <v>183</v>
      </c>
      <c r="D749">
        <v>3112</v>
      </c>
      <c r="H749" s="13" t="s">
        <v>152</v>
      </c>
      <c r="I749" s="13" t="s">
        <v>221</v>
      </c>
      <c r="J749" s="13" t="s">
        <v>2862</v>
      </c>
      <c r="K749" t="str">
        <f t="shared" si="11"/>
        <v>BICOL REGIONALBAYLIBON</v>
      </c>
      <c r="L749" s="38">
        <v>4507</v>
      </c>
      <c r="M749" s="14" t="s">
        <v>1335</v>
      </c>
    </row>
    <row r="750" spans="1:13">
      <c r="A750" s="13" t="s">
        <v>2643</v>
      </c>
      <c r="B750" s="14" t="s">
        <v>1059</v>
      </c>
      <c r="C750" s="14" t="s">
        <v>183</v>
      </c>
      <c r="D750">
        <v>3126</v>
      </c>
      <c r="H750" s="13" t="s">
        <v>157</v>
      </c>
      <c r="I750" s="13" t="s">
        <v>275</v>
      </c>
      <c r="J750" s="13" t="s">
        <v>2308</v>
      </c>
      <c r="K750" t="str">
        <f t="shared" si="11"/>
        <v>NORTHERN MINDANAOBUKIDNONLIBONA</v>
      </c>
      <c r="L750" s="38">
        <v>8706</v>
      </c>
      <c r="M750" s="14" t="s">
        <v>683</v>
      </c>
    </row>
    <row r="751" spans="1:13">
      <c r="A751" s="13" t="s">
        <v>2627</v>
      </c>
      <c r="B751" s="14" t="s">
        <v>1040</v>
      </c>
      <c r="C751" s="14" t="s">
        <v>183</v>
      </c>
      <c r="D751">
        <v>3122</v>
      </c>
      <c r="H751" s="13" t="s">
        <v>146</v>
      </c>
      <c r="I751" s="13" t="s">
        <v>296</v>
      </c>
      <c r="J751" s="13" t="s">
        <v>2430</v>
      </c>
      <c r="K751" t="str">
        <f t="shared" si="11"/>
        <v>SOCSARGENCOTABATOLIBUNGAN</v>
      </c>
      <c r="L751" s="38">
        <v>9411</v>
      </c>
      <c r="M751" s="14" t="s">
        <v>815</v>
      </c>
    </row>
    <row r="752" spans="1:13">
      <c r="A752" s="13" t="s">
        <v>2628</v>
      </c>
      <c r="B752" s="14" t="s">
        <v>1041</v>
      </c>
      <c r="C752" s="14" t="s">
        <v>183</v>
      </c>
      <c r="D752">
        <v>3116</v>
      </c>
      <c r="H752" s="13" t="s">
        <v>151</v>
      </c>
      <c r="I752" s="13" t="s">
        <v>190</v>
      </c>
      <c r="J752" s="13" t="s">
        <v>2642</v>
      </c>
      <c r="K752" t="str">
        <f t="shared" si="11"/>
        <v>CENTRAL LUZONNUEVA ECIJALICAB</v>
      </c>
      <c r="L752" s="38">
        <v>3112</v>
      </c>
      <c r="M752" s="14" t="s">
        <v>1058</v>
      </c>
    </row>
    <row r="753" spans="1:13">
      <c r="A753" s="13" t="s">
        <v>2649</v>
      </c>
      <c r="B753" s="14" t="s">
        <v>1066</v>
      </c>
      <c r="C753" s="14" t="s">
        <v>183</v>
      </c>
      <c r="D753">
        <v>3132</v>
      </c>
      <c r="H753" s="13" t="s">
        <v>150</v>
      </c>
      <c r="I753" s="13" t="s">
        <v>331</v>
      </c>
      <c r="J753" s="13" t="s">
        <v>2012</v>
      </c>
      <c r="K753" t="str">
        <f t="shared" si="11"/>
        <v>CORDILLERA ADMINISTRATIVE REGIONABRALICUAN-BAAY</v>
      </c>
      <c r="L753" s="38">
        <v>2819</v>
      </c>
      <c r="M753" s="14" t="s">
        <v>372</v>
      </c>
    </row>
    <row r="754" spans="1:13">
      <c r="A754" s="13" t="s">
        <v>2629</v>
      </c>
      <c r="B754" s="14" t="s">
        <v>1042</v>
      </c>
      <c r="C754" s="14" t="s">
        <v>183</v>
      </c>
      <c r="D754">
        <v>3124</v>
      </c>
      <c r="H754" s="13" t="s">
        <v>143</v>
      </c>
      <c r="I754" s="13" t="s">
        <v>165</v>
      </c>
      <c r="J754" s="13" t="s">
        <v>2214</v>
      </c>
      <c r="K754" t="str">
        <f t="shared" si="11"/>
        <v>ILOCOS REGIONILOCOS SURLIDLIDDA</v>
      </c>
      <c r="L754" s="38">
        <v>2723</v>
      </c>
      <c r="M754" s="14" t="s">
        <v>579</v>
      </c>
    </row>
    <row r="755" spans="1:13">
      <c r="A755" s="13" t="s">
        <v>2630</v>
      </c>
      <c r="B755" s="14" t="s">
        <v>1043</v>
      </c>
      <c r="C755" s="14" t="s">
        <v>183</v>
      </c>
      <c r="D755">
        <v>3103</v>
      </c>
      <c r="H755" s="13" t="s">
        <v>152</v>
      </c>
      <c r="I755" s="13" t="s">
        <v>221</v>
      </c>
      <c r="J755" s="13" t="s">
        <v>2854</v>
      </c>
      <c r="K755" t="str">
        <f t="shared" si="11"/>
        <v>BICOL REGIONALBAYLIGAO CITY</v>
      </c>
      <c r="L755" s="38">
        <v>4504</v>
      </c>
      <c r="M755" s="14" t="s">
        <v>1327</v>
      </c>
    </row>
    <row r="756" spans="1:13">
      <c r="A756" s="13" t="s">
        <v>2313</v>
      </c>
      <c r="B756" s="14" t="s">
        <v>1044</v>
      </c>
      <c r="C756" s="14" t="s">
        <v>183</v>
      </c>
      <c r="D756">
        <v>3113</v>
      </c>
      <c r="H756" s="13" t="s">
        <v>154</v>
      </c>
      <c r="I756" s="13" t="s">
        <v>245</v>
      </c>
      <c r="J756" s="13" t="s">
        <v>3084</v>
      </c>
      <c r="K756" t="str">
        <f t="shared" si="11"/>
        <v>CENTRAL VISAYASBOHOLLILA</v>
      </c>
      <c r="L756" s="38">
        <v>6304</v>
      </c>
      <c r="M756" s="14" t="s">
        <v>1602</v>
      </c>
    </row>
    <row r="757" spans="1:13">
      <c r="A757" s="15" t="s">
        <v>2064</v>
      </c>
      <c r="B757" s="14" t="s">
        <v>1045</v>
      </c>
      <c r="C757" s="14" t="s">
        <v>183</v>
      </c>
      <c r="D757">
        <v>3127</v>
      </c>
      <c r="H757" s="13" t="s">
        <v>158</v>
      </c>
      <c r="I757" s="13" t="s">
        <v>202</v>
      </c>
      <c r="J757" s="13" t="s">
        <v>2759</v>
      </c>
      <c r="K757" t="str">
        <f t="shared" si="11"/>
        <v>REGION 4A CALABARZONLAGUNALILIW</v>
      </c>
      <c r="L757" s="38">
        <v>4004</v>
      </c>
      <c r="M757" s="14" t="s">
        <v>1194</v>
      </c>
    </row>
    <row r="758" spans="1:13">
      <c r="A758" s="13" t="s">
        <v>2631</v>
      </c>
      <c r="B758" s="14" t="s">
        <v>1046</v>
      </c>
      <c r="C758" s="14" t="s">
        <v>183</v>
      </c>
      <c r="D758">
        <v>3108</v>
      </c>
      <c r="H758" s="13" t="s">
        <v>154</v>
      </c>
      <c r="I758" s="13" t="s">
        <v>246</v>
      </c>
      <c r="J758" s="13" t="s">
        <v>3124</v>
      </c>
      <c r="K758" t="str">
        <f t="shared" si="11"/>
        <v>CENTRAL VISAYASCEBULILOAN</v>
      </c>
      <c r="L758" s="38">
        <v>6002</v>
      </c>
      <c r="M758" s="14" t="s">
        <v>1652</v>
      </c>
    </row>
    <row r="759" spans="1:13">
      <c r="A759" s="13" t="s">
        <v>2020</v>
      </c>
      <c r="B759" s="14" t="s">
        <v>1047</v>
      </c>
      <c r="C759" s="14" t="s">
        <v>183</v>
      </c>
      <c r="D759">
        <v>3106</v>
      </c>
      <c r="H759" s="13" t="s">
        <v>155</v>
      </c>
      <c r="I759" s="13" t="s">
        <v>261</v>
      </c>
      <c r="J759" s="13" t="s">
        <v>3124</v>
      </c>
      <c r="K759" t="str">
        <f t="shared" si="11"/>
        <v>EASTERN VISAYASSOUTHERN LEYTELILOAN</v>
      </c>
      <c r="L759" s="38">
        <v>6612</v>
      </c>
      <c r="M759" s="14" t="s">
        <v>1856</v>
      </c>
    </row>
    <row r="760" spans="1:13">
      <c r="A760" s="13" t="s">
        <v>2650</v>
      </c>
      <c r="B760" s="14" t="s">
        <v>1067</v>
      </c>
      <c r="C760" s="14" t="s">
        <v>183</v>
      </c>
      <c r="D760">
        <v>3121</v>
      </c>
      <c r="H760" s="13" t="s">
        <v>156</v>
      </c>
      <c r="I760" s="13" t="s">
        <v>266</v>
      </c>
      <c r="J760" s="13" t="s">
        <v>3330</v>
      </c>
      <c r="K760" t="str">
        <f t="shared" si="11"/>
        <v>ZAMBOANGA PENINSULAZAMBOANGA DEL NORTELILOY</v>
      </c>
      <c r="L760" s="38">
        <v>7115</v>
      </c>
      <c r="M760" s="14" t="s">
        <v>1908</v>
      </c>
    </row>
    <row r="761" spans="1:13">
      <c r="A761" s="13" t="s">
        <v>2632</v>
      </c>
      <c r="B761" s="14" t="s">
        <v>1048</v>
      </c>
      <c r="C761" s="14" t="s">
        <v>183</v>
      </c>
      <c r="D761">
        <v>3102</v>
      </c>
      <c r="H761" s="13" t="s">
        <v>155</v>
      </c>
      <c r="I761" s="13" t="s">
        <v>261</v>
      </c>
      <c r="J761" s="13" t="s">
        <v>3290</v>
      </c>
      <c r="K761" t="str">
        <f t="shared" si="11"/>
        <v>EASTERN VISAYASSOUTHERN LEYTELIMASAWA</v>
      </c>
      <c r="L761" s="38">
        <v>6618</v>
      </c>
      <c r="M761" s="14" t="s">
        <v>1857</v>
      </c>
    </row>
    <row r="762" spans="1:13">
      <c r="A762" s="13" t="s">
        <v>2633</v>
      </c>
      <c r="B762" s="14" t="s">
        <v>1049</v>
      </c>
      <c r="C762" s="14" t="s">
        <v>183</v>
      </c>
      <c r="D762">
        <v>3101</v>
      </c>
      <c r="H762" s="13" t="s">
        <v>151</v>
      </c>
      <c r="I762" s="13" t="s">
        <v>188</v>
      </c>
      <c r="J762" s="13" t="s">
        <v>2605</v>
      </c>
      <c r="K762" t="str">
        <f t="shared" si="11"/>
        <v>CENTRAL LUZONBATAANLIMAY</v>
      </c>
      <c r="L762" s="38">
        <v>2103</v>
      </c>
      <c r="M762" s="14" t="s">
        <v>1013</v>
      </c>
    </row>
    <row r="763" spans="1:13">
      <c r="A763" s="13" t="s">
        <v>2229</v>
      </c>
      <c r="B763" s="14" t="s">
        <v>1060</v>
      </c>
      <c r="C763" s="14" t="s">
        <v>183</v>
      </c>
      <c r="D763">
        <v>3133</v>
      </c>
      <c r="H763" s="13" t="s">
        <v>157</v>
      </c>
      <c r="I763" s="13" t="s">
        <v>277</v>
      </c>
      <c r="J763" s="13" t="s">
        <v>2329</v>
      </c>
      <c r="K763" t="str">
        <f t="shared" si="11"/>
        <v>NORTHERN MINDANAOLANAO DEL NORTELINAMON</v>
      </c>
      <c r="L763" s="38">
        <v>9201</v>
      </c>
      <c r="M763" s="14" t="s">
        <v>705</v>
      </c>
    </row>
    <row r="764" spans="1:13">
      <c r="A764" s="13" t="s">
        <v>2651</v>
      </c>
      <c r="B764" s="14" t="s">
        <v>1068</v>
      </c>
      <c r="C764" s="14" t="s">
        <v>183</v>
      </c>
      <c r="D764">
        <v>3119</v>
      </c>
      <c r="H764" s="13" t="s">
        <v>159</v>
      </c>
      <c r="I764" s="13" t="s">
        <v>213</v>
      </c>
      <c r="J764" s="13" t="s">
        <v>2812</v>
      </c>
      <c r="K764" t="str">
        <f t="shared" si="11"/>
        <v>REGION 4B MIMAROPAPALAWANLINAPACAN</v>
      </c>
      <c r="L764" s="38">
        <v>5314</v>
      </c>
      <c r="M764" s="14" t="s">
        <v>1260</v>
      </c>
    </row>
    <row r="765" spans="1:13">
      <c r="A765" s="13" t="s">
        <v>2644</v>
      </c>
      <c r="B765" s="14" t="s">
        <v>1061</v>
      </c>
      <c r="C765" s="14" t="s">
        <v>183</v>
      </c>
      <c r="D765">
        <v>3114</v>
      </c>
      <c r="H765" s="13" t="s">
        <v>143</v>
      </c>
      <c r="I765" s="13" t="s">
        <v>167</v>
      </c>
      <c r="J765" s="13" t="s">
        <v>2272</v>
      </c>
      <c r="K765" t="str">
        <f t="shared" si="11"/>
        <v>ILOCOS REGIONPANGASINANLINGAYEN</v>
      </c>
      <c r="L765" s="38">
        <v>2401</v>
      </c>
      <c r="M765" s="14" t="s">
        <v>646</v>
      </c>
    </row>
    <row r="766" spans="1:13">
      <c r="A766" s="13" t="s">
        <v>2645</v>
      </c>
      <c r="B766" s="14" t="s">
        <v>1062</v>
      </c>
      <c r="C766" s="14" t="s">
        <v>183</v>
      </c>
      <c r="D766">
        <v>3118</v>
      </c>
      <c r="H766" s="13" t="s">
        <v>147</v>
      </c>
      <c r="I766" s="13" t="s">
        <v>308</v>
      </c>
      <c r="J766" s="13" t="s">
        <v>2505</v>
      </c>
      <c r="K766" t="str">
        <f t="shared" si="11"/>
        <v>CARAGASURIGAO DEL SURLINGIG</v>
      </c>
      <c r="L766" s="38">
        <v>8312</v>
      </c>
      <c r="M766" s="14" t="s">
        <v>896</v>
      </c>
    </row>
    <row r="767" spans="1:13">
      <c r="A767" s="13" t="s">
        <v>2646</v>
      </c>
      <c r="B767" s="14" t="s">
        <v>1063</v>
      </c>
      <c r="C767" s="14" t="s">
        <v>183</v>
      </c>
      <c r="D767">
        <v>3110</v>
      </c>
      <c r="H767" s="13" t="s">
        <v>158</v>
      </c>
      <c r="I767" s="13" t="s">
        <v>200</v>
      </c>
      <c r="J767" s="13" t="s">
        <v>2724</v>
      </c>
      <c r="K767" t="str">
        <f t="shared" si="11"/>
        <v>REGION 4A CALABARZONBATANGASLIPA CITY</v>
      </c>
      <c r="L767" s="38">
        <v>4217</v>
      </c>
      <c r="M767" s="14" t="s">
        <v>1158</v>
      </c>
    </row>
    <row r="768" spans="1:13">
      <c r="A768" s="13" t="s">
        <v>2655</v>
      </c>
      <c r="B768" s="14" t="s">
        <v>1072</v>
      </c>
      <c r="C768" s="14" t="s">
        <v>184</v>
      </c>
      <c r="D768">
        <v>2009</v>
      </c>
      <c r="H768" s="13" t="s">
        <v>151</v>
      </c>
      <c r="I768" s="13" t="s">
        <v>190</v>
      </c>
      <c r="J768" s="13" t="s">
        <v>2643</v>
      </c>
      <c r="K768" t="str">
        <f t="shared" si="11"/>
        <v>CENTRAL LUZONNUEVA ECIJALLANERA</v>
      </c>
      <c r="L768" s="38">
        <v>3126</v>
      </c>
      <c r="M768" s="14" t="s">
        <v>1059</v>
      </c>
    </row>
    <row r="769" spans="1:13">
      <c r="A769" s="13" t="s">
        <v>2665</v>
      </c>
      <c r="B769" s="14" t="s">
        <v>1085</v>
      </c>
      <c r="C769" s="14" t="s">
        <v>184</v>
      </c>
      <c r="D769">
        <v>2016</v>
      </c>
      <c r="H769" s="13" t="s">
        <v>155</v>
      </c>
      <c r="I769" s="13" t="s">
        <v>257</v>
      </c>
      <c r="J769" s="13" t="s">
        <v>3201</v>
      </c>
      <c r="K769" t="str">
        <f t="shared" si="11"/>
        <v>EASTERN VISAYASEASTERN SAMARLLORENTE</v>
      </c>
      <c r="L769" s="38">
        <v>6803</v>
      </c>
      <c r="M769" s="14" t="s">
        <v>1749</v>
      </c>
    </row>
    <row r="770" spans="1:13">
      <c r="A770" s="13" t="s">
        <v>2666</v>
      </c>
      <c r="B770" s="14" t="s">
        <v>1086</v>
      </c>
      <c r="C770" s="14" t="s">
        <v>184</v>
      </c>
      <c r="D770">
        <v>2012</v>
      </c>
      <c r="H770" s="13" t="s">
        <v>154</v>
      </c>
      <c r="I770" s="13" t="s">
        <v>245</v>
      </c>
      <c r="J770" s="13" t="s">
        <v>3085</v>
      </c>
      <c r="K770" t="str">
        <f t="shared" si="11"/>
        <v>CENTRAL VISAYASBOHOLLOAY</v>
      </c>
      <c r="L770" s="38">
        <v>6303</v>
      </c>
      <c r="M770" s="14" t="s">
        <v>1603</v>
      </c>
    </row>
    <row r="771" spans="1:13">
      <c r="A771" s="13" t="s">
        <v>2667</v>
      </c>
      <c r="B771" s="14" t="s">
        <v>1087</v>
      </c>
      <c r="C771" s="14" t="s">
        <v>184</v>
      </c>
      <c r="D771">
        <v>2001</v>
      </c>
      <c r="H771" s="13" t="s">
        <v>158</v>
      </c>
      <c r="I771" s="13" t="s">
        <v>200</v>
      </c>
      <c r="J771" s="13" t="s">
        <v>2713</v>
      </c>
      <c r="K771" t="str">
        <f t="shared" ref="K771:K834" si="12">UPPER(TRIM(H771)&amp;TRIM(I771)&amp;TRIM(J771))</f>
        <v>REGION 4A CALABARZONBATANGASLOBO</v>
      </c>
      <c r="L771" s="38">
        <v>4229</v>
      </c>
      <c r="M771" s="14" t="s">
        <v>1139</v>
      </c>
    </row>
    <row r="772" spans="1:13">
      <c r="A772" s="13" t="s">
        <v>2668</v>
      </c>
      <c r="B772" s="14" t="s">
        <v>1088</v>
      </c>
      <c r="C772" s="14" t="s">
        <v>184</v>
      </c>
      <c r="D772">
        <v>2013</v>
      </c>
      <c r="H772" s="13" t="s">
        <v>154</v>
      </c>
      <c r="I772" s="13" t="s">
        <v>245</v>
      </c>
      <c r="J772" s="13" t="s">
        <v>3086</v>
      </c>
      <c r="K772" t="str">
        <f t="shared" si="12"/>
        <v>CENTRAL VISAYASBOHOLLOBOC</v>
      </c>
      <c r="L772" s="38">
        <v>6316</v>
      </c>
      <c r="M772" s="14" t="s">
        <v>1604</v>
      </c>
    </row>
    <row r="773" spans="1:13">
      <c r="A773" s="13" t="s">
        <v>2664</v>
      </c>
      <c r="B773" s="14" t="s">
        <v>1084</v>
      </c>
      <c r="C773" s="14" t="s">
        <v>184</v>
      </c>
      <c r="D773">
        <v>2000</v>
      </c>
      <c r="H773" s="15" t="s">
        <v>159</v>
      </c>
      <c r="I773" s="15" t="s">
        <v>214</v>
      </c>
      <c r="J773" s="15" t="s">
        <v>2781</v>
      </c>
      <c r="K773" t="str">
        <f t="shared" si="12"/>
        <v>REGION 4B MIMAROPAROMBLONLOOC</v>
      </c>
      <c r="L773" s="38">
        <v>5507</v>
      </c>
      <c r="M773" s="79" t="s">
        <v>1317</v>
      </c>
    </row>
    <row r="774" spans="1:13">
      <c r="A774" s="13" t="s">
        <v>2669</v>
      </c>
      <c r="B774" s="14" t="s">
        <v>1089</v>
      </c>
      <c r="C774" s="14" t="s">
        <v>184</v>
      </c>
      <c r="D774">
        <v>2006</v>
      </c>
      <c r="H774" s="15" t="s">
        <v>159</v>
      </c>
      <c r="I774" s="15" t="s">
        <v>211</v>
      </c>
      <c r="J774" s="15" t="s">
        <v>2781</v>
      </c>
      <c r="K774" t="str">
        <f t="shared" si="12"/>
        <v>REGION 4B MIMAROPAOCCIDENTAL MINDOROLOOC</v>
      </c>
      <c r="L774" s="38">
        <v>5111</v>
      </c>
      <c r="M774" s="79" t="s">
        <v>1221</v>
      </c>
    </row>
    <row r="775" spans="1:13">
      <c r="A775" s="13" t="s">
        <v>2670</v>
      </c>
      <c r="B775" s="14" t="s">
        <v>1090</v>
      </c>
      <c r="C775" s="14" t="s">
        <v>184</v>
      </c>
      <c r="D775">
        <v>2003</v>
      </c>
      <c r="H775" s="13" t="s">
        <v>154</v>
      </c>
      <c r="I775" s="13" t="s">
        <v>245</v>
      </c>
      <c r="J775" s="13" t="s">
        <v>3087</v>
      </c>
      <c r="K775" t="str">
        <f t="shared" si="12"/>
        <v>CENTRAL VISAYASBOHOLLOON</v>
      </c>
      <c r="L775" s="38">
        <v>6327</v>
      </c>
      <c r="M775" s="14" t="s">
        <v>1605</v>
      </c>
    </row>
    <row r="776" spans="1:13">
      <c r="A776" s="13" t="s">
        <v>2671</v>
      </c>
      <c r="B776" s="14" t="s">
        <v>1091</v>
      </c>
      <c r="C776" s="14" t="s">
        <v>184</v>
      </c>
      <c r="D776">
        <v>2005</v>
      </c>
      <c r="H776" s="13" t="s">
        <v>155</v>
      </c>
      <c r="I776" s="13" t="s">
        <v>259</v>
      </c>
      <c r="J776" s="13" t="s">
        <v>3258</v>
      </c>
      <c r="K776" t="str">
        <f t="shared" si="12"/>
        <v>EASTERN VISAYASNORTHERN SAMARLOPE DE VEGA</v>
      </c>
      <c r="L776" s="38">
        <v>6403</v>
      </c>
      <c r="M776" s="14" t="s">
        <v>1814</v>
      </c>
    </row>
    <row r="777" spans="1:13">
      <c r="A777" s="13" t="s">
        <v>2672</v>
      </c>
      <c r="B777" s="14" t="s">
        <v>1092</v>
      </c>
      <c r="C777" s="14" t="s">
        <v>184</v>
      </c>
      <c r="D777">
        <v>2010</v>
      </c>
      <c r="H777" s="13" t="s">
        <v>158</v>
      </c>
      <c r="I777" s="13" t="s">
        <v>203</v>
      </c>
      <c r="J777" s="13" t="s">
        <v>2841</v>
      </c>
      <c r="K777" t="str">
        <f t="shared" si="12"/>
        <v>REGION 4A CALABARZONQUEZONLOPEZ</v>
      </c>
      <c r="L777" s="38">
        <v>4316</v>
      </c>
      <c r="M777" s="14" t="s">
        <v>1306</v>
      </c>
    </row>
    <row r="778" spans="1:13">
      <c r="A778" s="13" t="s">
        <v>2673</v>
      </c>
      <c r="B778" s="14" t="s">
        <v>1093</v>
      </c>
      <c r="C778" s="14" t="s">
        <v>184</v>
      </c>
      <c r="D778">
        <v>2018</v>
      </c>
      <c r="H778" s="13" t="s">
        <v>157</v>
      </c>
      <c r="I778" s="13" t="s">
        <v>279</v>
      </c>
      <c r="J778" s="13" t="s">
        <v>2380</v>
      </c>
      <c r="K778" t="str">
        <f t="shared" si="12"/>
        <v>NORTHERN MINDANAOMISAMIS OCCIDENTALLOPEZ JAENA</v>
      </c>
      <c r="L778" s="38">
        <v>7208</v>
      </c>
      <c r="M778" s="14" t="s">
        <v>758</v>
      </c>
    </row>
    <row r="779" spans="1:13">
      <c r="A779" s="13" t="s">
        <v>2657</v>
      </c>
      <c r="B779" s="14" t="s">
        <v>1074</v>
      </c>
      <c r="C779" s="14" t="s">
        <v>184</v>
      </c>
      <c r="D779">
        <v>2011</v>
      </c>
      <c r="H779" s="15" t="s">
        <v>147</v>
      </c>
      <c r="I779" s="15" t="s">
        <v>310</v>
      </c>
      <c r="J779" s="15" t="s">
        <v>2475</v>
      </c>
      <c r="K779" t="str">
        <f t="shared" si="12"/>
        <v>CARAGAAGUSAN DEL SURLORETO</v>
      </c>
      <c r="L779" s="38">
        <v>8507</v>
      </c>
      <c r="M779" s="79" t="s">
        <v>1722</v>
      </c>
    </row>
    <row r="780" spans="1:13">
      <c r="A780" s="13" t="s">
        <v>2658</v>
      </c>
      <c r="B780" s="14" t="s">
        <v>1075</v>
      </c>
      <c r="C780" s="14" t="s">
        <v>184</v>
      </c>
      <c r="D780">
        <v>2017</v>
      </c>
      <c r="H780" s="15" t="s">
        <v>147</v>
      </c>
      <c r="I780" s="15" t="s">
        <v>306</v>
      </c>
      <c r="J780" s="15" t="s">
        <v>2475</v>
      </c>
      <c r="K780" t="str">
        <f t="shared" si="12"/>
        <v>CARAGADINAGAT ISLANDSLORETO</v>
      </c>
      <c r="L780" s="38">
        <v>8415</v>
      </c>
      <c r="M780" s="79" t="s">
        <v>860</v>
      </c>
    </row>
    <row r="781" spans="1:13">
      <c r="A781" s="13" t="s">
        <v>2659</v>
      </c>
      <c r="B781" s="14" t="s">
        <v>1076</v>
      </c>
      <c r="C781" s="14" t="s">
        <v>184</v>
      </c>
      <c r="D781">
        <v>2021</v>
      </c>
      <c r="H781" s="13" t="s">
        <v>158</v>
      </c>
      <c r="I781" s="13" t="s">
        <v>202</v>
      </c>
      <c r="J781" s="13" t="s">
        <v>2760</v>
      </c>
      <c r="K781" t="str">
        <f t="shared" si="12"/>
        <v>REGION 4A CALABARZONLAGUNALOS BAÑOS</v>
      </c>
      <c r="L781" s="38">
        <v>4030</v>
      </c>
      <c r="M781" s="14" t="s">
        <v>1195</v>
      </c>
    </row>
    <row r="782" spans="1:13">
      <c r="A782" s="13" t="s">
        <v>2660</v>
      </c>
      <c r="B782" s="14" t="s">
        <v>1077</v>
      </c>
      <c r="C782" s="14" t="s">
        <v>184</v>
      </c>
      <c r="D782">
        <v>2019</v>
      </c>
      <c r="H782" s="13" t="s">
        <v>150</v>
      </c>
      <c r="I782" s="13" t="s">
        <v>331</v>
      </c>
      <c r="J782" s="13" t="s">
        <v>2013</v>
      </c>
      <c r="K782" t="str">
        <f t="shared" si="12"/>
        <v>CORDILLERA ADMINISTRATIVE REGIONABRALUBA</v>
      </c>
      <c r="L782" s="38">
        <v>2813</v>
      </c>
      <c r="M782" s="14" t="s">
        <v>373</v>
      </c>
    </row>
    <row r="783" spans="1:13">
      <c r="A783" s="13" t="s">
        <v>2661</v>
      </c>
      <c r="B783" s="14" t="s">
        <v>1078</v>
      </c>
      <c r="C783" s="14" t="s">
        <v>184</v>
      </c>
      <c r="D783">
        <v>2008</v>
      </c>
      <c r="H783" s="13" t="s">
        <v>159</v>
      </c>
      <c r="I783" s="13" t="s">
        <v>211</v>
      </c>
      <c r="J783" s="13" t="s">
        <v>2782</v>
      </c>
      <c r="K783" t="str">
        <f t="shared" si="12"/>
        <v>REGION 4B MIMAROPAOCCIDENTAL MINDOROLUBANG</v>
      </c>
      <c r="L783" s="38">
        <v>5109</v>
      </c>
      <c r="M783" s="14" t="s">
        <v>1222</v>
      </c>
    </row>
    <row r="784" spans="1:13">
      <c r="A784" s="13" t="s">
        <v>2596</v>
      </c>
      <c r="B784" s="14" t="s">
        <v>1079</v>
      </c>
      <c r="C784" s="14" t="s">
        <v>184</v>
      </c>
      <c r="D784">
        <v>2014</v>
      </c>
      <c r="H784" s="13" t="s">
        <v>151</v>
      </c>
      <c r="I784" s="13" t="s">
        <v>191</v>
      </c>
      <c r="J784" s="13" t="s">
        <v>2671</v>
      </c>
      <c r="K784" t="str">
        <f t="shared" si="12"/>
        <v>CENTRAL LUZONPAMPANGALUBAO</v>
      </c>
      <c r="L784" s="38">
        <v>2005</v>
      </c>
      <c r="M784" s="14" t="s">
        <v>1091</v>
      </c>
    </row>
    <row r="785" spans="1:13">
      <c r="A785" s="13" t="s">
        <v>2662</v>
      </c>
      <c r="B785" s="14" t="s">
        <v>1080</v>
      </c>
      <c r="C785" s="14" t="s">
        <v>184</v>
      </c>
      <c r="D785">
        <v>2015</v>
      </c>
      <c r="H785" s="13" t="s">
        <v>150</v>
      </c>
      <c r="I785" s="13" t="s">
        <v>335</v>
      </c>
      <c r="J785" s="13" t="s">
        <v>2061</v>
      </c>
      <c r="K785" t="str">
        <f t="shared" si="12"/>
        <v>CORDILLERA ADMINISTRATIVE REGIONKALINGALUBUAGAN</v>
      </c>
      <c r="L785" s="38">
        <v>3802</v>
      </c>
      <c r="M785" s="14" t="s">
        <v>424</v>
      </c>
    </row>
    <row r="786" spans="1:13">
      <c r="A786" s="13" t="s">
        <v>1975</v>
      </c>
      <c r="B786" s="14" t="s">
        <v>1081</v>
      </c>
      <c r="C786" s="14" t="s">
        <v>184</v>
      </c>
      <c r="D786">
        <v>2022</v>
      </c>
      <c r="H786" s="13" t="s">
        <v>158</v>
      </c>
      <c r="I786" s="13" t="s">
        <v>203</v>
      </c>
      <c r="J786" s="13" t="s">
        <v>2842</v>
      </c>
      <c r="K786" t="str">
        <f t="shared" si="12"/>
        <v>REGION 4A CALABARZONQUEZONLUCBAN</v>
      </c>
      <c r="L786" s="38">
        <v>4328</v>
      </c>
      <c r="M786" s="14" t="s">
        <v>1307</v>
      </c>
    </row>
    <row r="787" spans="1:13">
      <c r="A787" s="13" t="s">
        <v>2663</v>
      </c>
      <c r="B787" s="14" t="s">
        <v>1082</v>
      </c>
      <c r="C787" s="14" t="s">
        <v>184</v>
      </c>
      <c r="D787">
        <v>2002</v>
      </c>
      <c r="H787" s="13" t="s">
        <v>158</v>
      </c>
      <c r="I787" s="13" t="s">
        <v>203</v>
      </c>
      <c r="J787" s="13" t="s">
        <v>2822</v>
      </c>
      <c r="K787" t="str">
        <f t="shared" si="12"/>
        <v>REGION 4A CALABARZONQUEZONLUCENA CITY</v>
      </c>
      <c r="L787" s="38">
        <v>4301</v>
      </c>
      <c r="M787" s="14" t="s">
        <v>1279</v>
      </c>
    </row>
    <row r="788" spans="1:13">
      <c r="A788" s="13" t="s">
        <v>2248</v>
      </c>
      <c r="B788" s="14" t="s">
        <v>1083</v>
      </c>
      <c r="C788" s="14" t="s">
        <v>184</v>
      </c>
      <c r="D788">
        <v>2020</v>
      </c>
      <c r="H788" s="13" t="s">
        <v>157</v>
      </c>
      <c r="I788" s="13" t="s">
        <v>278</v>
      </c>
      <c r="J788" s="13" t="s">
        <v>2360</v>
      </c>
      <c r="K788" t="str">
        <f t="shared" si="12"/>
        <v>NORTHERN MINDANAOMISAMIS ORIENTALLUGAIT</v>
      </c>
      <c r="L788" s="38">
        <v>9025</v>
      </c>
      <c r="M788" s="14" t="s">
        <v>736</v>
      </c>
    </row>
    <row r="789" spans="1:13">
      <c r="A789" s="13" t="s">
        <v>2656</v>
      </c>
      <c r="B789" s="14" t="s">
        <v>1073</v>
      </c>
      <c r="C789" s="14" t="s">
        <v>184</v>
      </c>
      <c r="D789">
        <v>2004</v>
      </c>
      <c r="H789" s="13" t="s">
        <v>149</v>
      </c>
      <c r="I789" s="13" t="s">
        <v>322</v>
      </c>
      <c r="J789" s="13" t="s">
        <v>2157</v>
      </c>
      <c r="K789" t="str">
        <f t="shared" si="12"/>
        <v>AUTONOMOUS REGION IN MUSLIM MINDANAOSULULUGUS</v>
      </c>
      <c r="L789" s="38">
        <v>7411</v>
      </c>
      <c r="M789" s="14" t="s">
        <v>519</v>
      </c>
    </row>
    <row r="790" spans="1:13">
      <c r="A790" s="13" t="s">
        <v>2675</v>
      </c>
      <c r="B790" s="14" t="s">
        <v>1095</v>
      </c>
      <c r="C790" s="14" t="s">
        <v>185</v>
      </c>
      <c r="D790">
        <v>2310</v>
      </c>
      <c r="H790" s="13" t="s">
        <v>158</v>
      </c>
      <c r="I790" s="13" t="s">
        <v>202</v>
      </c>
      <c r="J790" s="13" t="s">
        <v>2761</v>
      </c>
      <c r="K790" t="str">
        <f t="shared" si="12"/>
        <v>REGION 4A CALABARZONLAGUNALUISIANA</v>
      </c>
      <c r="L790" s="38">
        <v>4032</v>
      </c>
      <c r="M790" s="14" t="s">
        <v>1196</v>
      </c>
    </row>
    <row r="791" spans="1:13">
      <c r="A791" s="13" t="s">
        <v>2676</v>
      </c>
      <c r="B791" s="14" t="s">
        <v>1096</v>
      </c>
      <c r="C791" s="14" t="s">
        <v>185</v>
      </c>
      <c r="D791">
        <v>2317</v>
      </c>
      <c r="H791" s="13" t="s">
        <v>149</v>
      </c>
      <c r="I791" s="13" t="s">
        <v>319</v>
      </c>
      <c r="J791" s="13" t="s">
        <v>2094</v>
      </c>
      <c r="K791" t="str">
        <f t="shared" si="12"/>
        <v>AUTONOMOUS REGION IN MUSLIM MINDANAOLANAO DEL SURLUMBA-BAYABAO</v>
      </c>
      <c r="L791" s="38">
        <v>9703</v>
      </c>
      <c r="M791" s="14" t="s">
        <v>456</v>
      </c>
    </row>
    <row r="792" spans="1:13">
      <c r="A792" s="13" t="s">
        <v>2677</v>
      </c>
      <c r="B792" s="14" t="s">
        <v>1097</v>
      </c>
      <c r="C792" s="14" t="s">
        <v>185</v>
      </c>
      <c r="D792">
        <v>2306</v>
      </c>
      <c r="H792" s="13" t="s">
        <v>149</v>
      </c>
      <c r="I792" s="13" t="s">
        <v>319</v>
      </c>
      <c r="J792" s="13" t="s">
        <v>2095</v>
      </c>
      <c r="K792" t="str">
        <f t="shared" si="12"/>
        <v>AUTONOMOUS REGION IN MUSLIM MINDANAOLANAO DEL SURLUMBACA-UNAYAN</v>
      </c>
      <c r="L792" s="38">
        <v>9708</v>
      </c>
      <c r="M792" s="14" t="s">
        <v>457</v>
      </c>
    </row>
    <row r="793" spans="1:13">
      <c r="A793" s="13" t="s">
        <v>2678</v>
      </c>
      <c r="B793" s="14" t="s">
        <v>1098</v>
      </c>
      <c r="C793" s="14" t="s">
        <v>185</v>
      </c>
      <c r="D793">
        <v>2315</v>
      </c>
      <c r="H793" s="13" t="s">
        <v>158</v>
      </c>
      <c r="I793" s="13" t="s">
        <v>202</v>
      </c>
      <c r="J793" s="13" t="s">
        <v>2762</v>
      </c>
      <c r="K793" t="str">
        <f t="shared" si="12"/>
        <v>REGION 4A CALABARZONLAGUNALUMBAN</v>
      </c>
      <c r="L793" s="38">
        <v>4014</v>
      </c>
      <c r="M793" s="14" t="s">
        <v>1197</v>
      </c>
    </row>
    <row r="794" spans="1:13">
      <c r="A794" s="13" t="s">
        <v>2377</v>
      </c>
      <c r="B794" s="14" t="s">
        <v>1099</v>
      </c>
      <c r="C794" s="14" t="s">
        <v>185</v>
      </c>
      <c r="D794">
        <v>2316</v>
      </c>
      <c r="H794" s="13" t="s">
        <v>149</v>
      </c>
      <c r="I794" s="13" t="s">
        <v>319</v>
      </c>
      <c r="J794" s="13" t="s">
        <v>2096</v>
      </c>
      <c r="K794" t="str">
        <f t="shared" si="12"/>
        <v>AUTONOMOUS REGION IN MUSLIM MINDANAOLANAO DEL SURLUMBATAN</v>
      </c>
      <c r="L794" s="38">
        <v>9307</v>
      </c>
      <c r="M794" s="14" t="s">
        <v>458</v>
      </c>
    </row>
    <row r="795" spans="1:13">
      <c r="A795" s="13" t="s">
        <v>2679</v>
      </c>
      <c r="B795" s="14" t="s">
        <v>1100</v>
      </c>
      <c r="C795" s="14" t="s">
        <v>185</v>
      </c>
      <c r="D795">
        <v>2302</v>
      </c>
      <c r="H795" s="13" t="s">
        <v>149</v>
      </c>
      <c r="I795" s="13" t="s">
        <v>319</v>
      </c>
      <c r="J795" s="13" t="s">
        <v>2097</v>
      </c>
      <c r="K795" t="str">
        <f t="shared" si="12"/>
        <v>AUTONOMOUS REGION IN MUSLIM MINDANAOLANAO DEL SURLUMBAYANAGUE</v>
      </c>
      <c r="L795" s="38">
        <v>9306</v>
      </c>
      <c r="M795" s="14" t="s">
        <v>459</v>
      </c>
    </row>
    <row r="796" spans="1:13">
      <c r="A796" s="13" t="s">
        <v>2007</v>
      </c>
      <c r="B796" s="14" t="s">
        <v>1101</v>
      </c>
      <c r="C796" s="14" t="s">
        <v>185</v>
      </c>
      <c r="D796">
        <v>2314</v>
      </c>
      <c r="H796" s="15" t="s">
        <v>150</v>
      </c>
      <c r="I796" s="15" t="s">
        <v>330</v>
      </c>
      <c r="J796" s="15" t="s">
        <v>1997</v>
      </c>
      <c r="K796" t="str">
        <f t="shared" si="12"/>
        <v>CORDILLERA ADMINISTRATIVE REGIONAPAYAOLUNA</v>
      </c>
      <c r="L796" s="38">
        <v>3813</v>
      </c>
      <c r="M796" s="79" t="s">
        <v>357</v>
      </c>
    </row>
    <row r="797" spans="1:13">
      <c r="A797" s="13" t="s">
        <v>2680</v>
      </c>
      <c r="B797" s="14" t="s">
        <v>1102</v>
      </c>
      <c r="C797" s="14" t="s">
        <v>185</v>
      </c>
      <c r="D797">
        <v>2304</v>
      </c>
      <c r="H797" s="15" t="s">
        <v>143</v>
      </c>
      <c r="I797" s="15" t="s">
        <v>166</v>
      </c>
      <c r="J797" s="15" t="s">
        <v>1997</v>
      </c>
      <c r="K797" t="str">
        <f t="shared" si="12"/>
        <v>ILOCOS REGIONLA UNIONLUNA</v>
      </c>
      <c r="L797" s="38">
        <v>2518</v>
      </c>
      <c r="M797" s="79" t="s">
        <v>612</v>
      </c>
    </row>
    <row r="798" spans="1:13">
      <c r="A798" s="13" t="s">
        <v>2681</v>
      </c>
      <c r="B798" s="14" t="s">
        <v>1103</v>
      </c>
      <c r="C798" s="14" t="s">
        <v>185</v>
      </c>
      <c r="D798">
        <v>2308</v>
      </c>
      <c r="H798" s="15" t="s">
        <v>144</v>
      </c>
      <c r="I798" s="15" t="s">
        <v>176</v>
      </c>
      <c r="J798" s="15" t="s">
        <v>1997</v>
      </c>
      <c r="K798" t="str">
        <f t="shared" si="12"/>
        <v>CAGAYAN VALLEYISABELALUNA</v>
      </c>
      <c r="L798" s="38">
        <v>3304</v>
      </c>
      <c r="M798" s="79" t="s">
        <v>955</v>
      </c>
    </row>
    <row r="799" spans="1:13">
      <c r="A799" s="13" t="s">
        <v>2682</v>
      </c>
      <c r="B799" s="14" t="s">
        <v>1104</v>
      </c>
      <c r="C799" s="14" t="s">
        <v>185</v>
      </c>
      <c r="D799">
        <v>2307</v>
      </c>
      <c r="H799" s="13" t="s">
        <v>151</v>
      </c>
      <c r="I799" s="13" t="s">
        <v>190</v>
      </c>
      <c r="J799" s="13" t="s">
        <v>2627</v>
      </c>
      <c r="K799" t="str">
        <f t="shared" si="12"/>
        <v>CENTRAL LUZONNUEVA ECIJALUPAO</v>
      </c>
      <c r="L799" s="38">
        <v>3122</v>
      </c>
      <c r="M799" s="14" t="s">
        <v>1040</v>
      </c>
    </row>
    <row r="800" spans="1:13">
      <c r="A800" s="13" t="s">
        <v>2683</v>
      </c>
      <c r="B800" s="14" t="s">
        <v>1105</v>
      </c>
      <c r="C800" s="14" t="s">
        <v>185</v>
      </c>
      <c r="D800">
        <v>2312</v>
      </c>
      <c r="H800" s="13" t="s">
        <v>152</v>
      </c>
      <c r="I800" s="13" t="s">
        <v>223</v>
      </c>
      <c r="J800" s="13" t="s">
        <v>2900</v>
      </c>
      <c r="K800" t="str">
        <f t="shared" si="12"/>
        <v>BICOL REGIONCAMARINES SURLUPI</v>
      </c>
      <c r="L800" s="38">
        <v>4409</v>
      </c>
      <c r="M800" s="14" t="s">
        <v>1376</v>
      </c>
    </row>
    <row r="801" spans="1:13">
      <c r="A801" s="13" t="s">
        <v>2684</v>
      </c>
      <c r="B801" s="14" t="s">
        <v>1106</v>
      </c>
      <c r="C801" s="14" t="s">
        <v>185</v>
      </c>
      <c r="D801">
        <v>2311</v>
      </c>
      <c r="H801" s="13" t="s">
        <v>145</v>
      </c>
      <c r="I801" s="13" t="s">
        <v>289</v>
      </c>
      <c r="J801" s="13" t="s">
        <v>2419</v>
      </c>
      <c r="K801" t="str">
        <f t="shared" si="12"/>
        <v>DAVAO REGIONDAVAO ORIENTALLUPON</v>
      </c>
      <c r="L801" s="38">
        <v>8207</v>
      </c>
      <c r="M801" s="14" t="s">
        <v>803</v>
      </c>
    </row>
    <row r="802" spans="1:13">
      <c r="A802" s="13" t="s">
        <v>2685</v>
      </c>
      <c r="B802" s="14" t="s">
        <v>1107</v>
      </c>
      <c r="C802" s="14" t="s">
        <v>185</v>
      </c>
      <c r="D802">
        <v>2305</v>
      </c>
      <c r="H802" s="13" t="s">
        <v>146</v>
      </c>
      <c r="I802" s="13" t="s">
        <v>299</v>
      </c>
      <c r="J802" s="13" t="s">
        <v>2467</v>
      </c>
      <c r="K802" t="str">
        <f t="shared" si="12"/>
        <v>SOCSARGENSULTAN KUDARATLUTAYAN</v>
      </c>
      <c r="L802" s="38">
        <v>9803</v>
      </c>
      <c r="M802" s="14" t="s">
        <v>852</v>
      </c>
    </row>
    <row r="803" spans="1:13">
      <c r="A803" s="13" t="s">
        <v>2476</v>
      </c>
      <c r="B803" s="14" t="s">
        <v>1108</v>
      </c>
      <c r="C803" s="14" t="s">
        <v>185</v>
      </c>
      <c r="D803">
        <v>2318</v>
      </c>
      <c r="H803" s="13" t="s">
        <v>149</v>
      </c>
      <c r="I803" s="13" t="s">
        <v>322</v>
      </c>
      <c r="J803" s="13" t="s">
        <v>2158</v>
      </c>
      <c r="K803" t="str">
        <f t="shared" si="12"/>
        <v>AUTONOMOUS REGION IN MUSLIM MINDANAOSULULUUK</v>
      </c>
      <c r="L803" s="38">
        <v>7404</v>
      </c>
      <c r="M803" s="14" t="s">
        <v>520</v>
      </c>
    </row>
    <row r="804" spans="1:13">
      <c r="A804" s="13" t="s">
        <v>2266</v>
      </c>
      <c r="B804" s="14" t="s">
        <v>1109</v>
      </c>
      <c r="C804" s="14" t="s">
        <v>185</v>
      </c>
      <c r="D804">
        <v>2309</v>
      </c>
      <c r="H804" s="13" t="s">
        <v>146</v>
      </c>
      <c r="I804" s="13" t="s">
        <v>297</v>
      </c>
      <c r="J804" s="13" t="s">
        <v>2443</v>
      </c>
      <c r="K804" t="str">
        <f t="shared" si="12"/>
        <v>SOCSARGENSARANGGANIMAASIM</v>
      </c>
      <c r="L804" s="38">
        <v>9502</v>
      </c>
      <c r="M804" s="14" t="s">
        <v>828</v>
      </c>
    </row>
    <row r="805" spans="1:13">
      <c r="A805" s="13" t="s">
        <v>2686</v>
      </c>
      <c r="B805" s="14" t="s">
        <v>1110</v>
      </c>
      <c r="C805" s="14" t="s">
        <v>185</v>
      </c>
      <c r="D805">
        <v>2303</v>
      </c>
      <c r="H805" s="13" t="s">
        <v>153</v>
      </c>
      <c r="I805" s="13" t="s">
        <v>238</v>
      </c>
      <c r="J805" s="13" t="s">
        <v>3021</v>
      </c>
      <c r="K805" t="str">
        <f t="shared" si="12"/>
        <v>WESTERN VISAYASILOILOMAASIN</v>
      </c>
      <c r="L805" s="38">
        <v>5030</v>
      </c>
      <c r="M805" s="14" t="s">
        <v>1525</v>
      </c>
    </row>
    <row r="806" spans="1:13">
      <c r="A806" s="13" t="s">
        <v>2674</v>
      </c>
      <c r="B806" s="14" t="s">
        <v>1094</v>
      </c>
      <c r="C806" s="14" t="s">
        <v>185</v>
      </c>
      <c r="D806">
        <v>2300</v>
      </c>
      <c r="H806" s="13" t="s">
        <v>155</v>
      </c>
      <c r="I806" s="13" t="s">
        <v>261</v>
      </c>
      <c r="J806" s="13" t="s">
        <v>3295</v>
      </c>
      <c r="K806" t="str">
        <f t="shared" si="12"/>
        <v>EASTERN VISAYASSOUTHERN LEYTEMAASIN CITY</v>
      </c>
      <c r="L806" s="38">
        <v>6600</v>
      </c>
      <c r="M806" s="14" t="s">
        <v>1866</v>
      </c>
    </row>
    <row r="807" spans="1:13">
      <c r="A807" s="13" t="s">
        <v>2687</v>
      </c>
      <c r="B807" s="14" t="s">
        <v>1111</v>
      </c>
      <c r="C807" s="14" t="s">
        <v>185</v>
      </c>
      <c r="D807">
        <v>2313</v>
      </c>
      <c r="H807" s="13" t="s">
        <v>153</v>
      </c>
      <c r="I807" s="13" t="s">
        <v>236</v>
      </c>
      <c r="J807" s="13" t="s">
        <v>2985</v>
      </c>
      <c r="K807" t="str">
        <f t="shared" si="12"/>
        <v>WESTERN VISAYASCAPIZMA-AYON</v>
      </c>
      <c r="L807" s="38">
        <v>5809</v>
      </c>
      <c r="M807" s="14" t="s">
        <v>1483</v>
      </c>
    </row>
    <row r="808" spans="1:13">
      <c r="A808" s="13" t="s">
        <v>2689</v>
      </c>
      <c r="B808" s="14" t="s">
        <v>1113</v>
      </c>
      <c r="C808" s="14" t="s">
        <v>186</v>
      </c>
      <c r="D808">
        <v>2202</v>
      </c>
      <c r="H808" s="13" t="s">
        <v>151</v>
      </c>
      <c r="I808" s="13" t="s">
        <v>191</v>
      </c>
      <c r="J808" s="13" t="s">
        <v>2672</v>
      </c>
      <c r="K808" t="str">
        <f t="shared" si="12"/>
        <v>CENTRAL LUZONPAMPANGAMABALACAT</v>
      </c>
      <c r="L808" s="38">
        <v>2010</v>
      </c>
      <c r="M808" s="14" t="s">
        <v>1092</v>
      </c>
    </row>
    <row r="809" spans="1:13">
      <c r="A809" s="13" t="s">
        <v>2690</v>
      </c>
      <c r="B809" s="14" t="s">
        <v>1114</v>
      </c>
      <c r="C809" s="14" t="s">
        <v>186</v>
      </c>
      <c r="D809">
        <v>2203</v>
      </c>
      <c r="H809" s="13" t="s">
        <v>154</v>
      </c>
      <c r="I809" s="13" t="s">
        <v>247</v>
      </c>
      <c r="J809" s="13" t="s">
        <v>3154</v>
      </c>
      <c r="K809" t="str">
        <f t="shared" si="12"/>
        <v>CENTRAL VISAYASNEGROS ORIENTALMABINAY</v>
      </c>
      <c r="L809" s="38">
        <v>6207</v>
      </c>
      <c r="M809" s="14" t="s">
        <v>1689</v>
      </c>
    </row>
    <row r="810" spans="1:13">
      <c r="A810" s="13" t="s">
        <v>2691</v>
      </c>
      <c r="B810" s="14" t="s">
        <v>1115</v>
      </c>
      <c r="C810" s="14" t="s">
        <v>186</v>
      </c>
      <c r="D810">
        <v>2212</v>
      </c>
      <c r="H810" s="15" t="s">
        <v>143</v>
      </c>
      <c r="I810" s="15" t="s">
        <v>167</v>
      </c>
      <c r="J810" s="15" t="s">
        <v>2273</v>
      </c>
      <c r="K810" t="str">
        <f t="shared" si="12"/>
        <v>ILOCOS REGIONPANGASINANMABINI</v>
      </c>
      <c r="L810" s="38">
        <v>2409</v>
      </c>
      <c r="M810" s="79" t="s">
        <v>647</v>
      </c>
    </row>
    <row r="811" spans="1:13">
      <c r="A811" s="13" t="s">
        <v>2692</v>
      </c>
      <c r="B811" s="14" t="s">
        <v>1116</v>
      </c>
      <c r="C811" s="14" t="s">
        <v>186</v>
      </c>
      <c r="D811">
        <v>2208</v>
      </c>
      <c r="H811" s="15" t="s">
        <v>145</v>
      </c>
      <c r="I811" s="15" t="s">
        <v>286</v>
      </c>
      <c r="J811" s="15" t="s">
        <v>2273</v>
      </c>
      <c r="K811" t="str">
        <f t="shared" si="12"/>
        <v>DAVAO REGIONCOMPOSTELA VALLEYMABINI</v>
      </c>
      <c r="L811" s="38">
        <v>8807</v>
      </c>
      <c r="M811" s="79" t="s">
        <v>766</v>
      </c>
    </row>
    <row r="812" spans="1:13">
      <c r="A812" s="13" t="s">
        <v>2693</v>
      </c>
      <c r="B812" s="14" t="s">
        <v>1117</v>
      </c>
      <c r="C812" s="14" t="s">
        <v>186</v>
      </c>
      <c r="D812">
        <v>2201</v>
      </c>
      <c r="H812" s="15" t="s">
        <v>154</v>
      </c>
      <c r="I812" s="15" t="s">
        <v>245</v>
      </c>
      <c r="J812" s="15" t="s">
        <v>2273</v>
      </c>
      <c r="K812" t="str">
        <f t="shared" si="12"/>
        <v>CENTRAL VISAYASBOHOLMABINI</v>
      </c>
      <c r="L812" s="38">
        <v>6313</v>
      </c>
      <c r="M812" s="79" t="s">
        <v>1606</v>
      </c>
    </row>
    <row r="813" spans="1:13">
      <c r="A813" s="13" t="s">
        <v>2694</v>
      </c>
      <c r="B813" s="14" t="s">
        <v>1118</v>
      </c>
      <c r="C813" s="14" t="s">
        <v>186</v>
      </c>
      <c r="D813">
        <v>2211</v>
      </c>
      <c r="H813" s="15" t="s">
        <v>158</v>
      </c>
      <c r="I813" s="15" t="s">
        <v>200</v>
      </c>
      <c r="J813" s="15" t="s">
        <v>2273</v>
      </c>
      <c r="K813" t="str">
        <f t="shared" si="12"/>
        <v>REGION 4A CALABARZONBATANGASMABINI</v>
      </c>
      <c r="L813" s="38">
        <v>4202</v>
      </c>
      <c r="M813" s="79" t="s">
        <v>1140</v>
      </c>
    </row>
    <row r="814" spans="1:13">
      <c r="A814" s="13" t="s">
        <v>2688</v>
      </c>
      <c r="B814" s="14" t="s">
        <v>1112</v>
      </c>
      <c r="C814" s="14" t="s">
        <v>186</v>
      </c>
      <c r="D814">
        <v>2200</v>
      </c>
      <c r="H814" s="13" t="s">
        <v>158</v>
      </c>
      <c r="I814" s="13" t="s">
        <v>202</v>
      </c>
      <c r="J814" s="13" t="s">
        <v>2763</v>
      </c>
      <c r="K814" t="str">
        <f t="shared" si="12"/>
        <v>REGION 4A CALABARZONLAGUNAMABITAC</v>
      </c>
      <c r="L814" s="38">
        <v>4020</v>
      </c>
      <c r="M814" s="14" t="s">
        <v>1198</v>
      </c>
    </row>
    <row r="815" spans="1:13">
      <c r="A815" s="13" t="s">
        <v>2695</v>
      </c>
      <c r="B815" s="14" t="s">
        <v>1119</v>
      </c>
      <c r="C815" s="14" t="s">
        <v>186</v>
      </c>
      <c r="D815">
        <v>2210</v>
      </c>
      <c r="H815" s="13" t="s">
        <v>156</v>
      </c>
      <c r="I815" s="13" t="s">
        <v>268</v>
      </c>
      <c r="J815" s="13" t="s">
        <v>3362</v>
      </c>
      <c r="K815" t="str">
        <f t="shared" si="12"/>
        <v>ZAMBOANGA PENINSULAZAMBOANGA SIBUGAYMABUHAY</v>
      </c>
      <c r="L815" s="38">
        <v>7010</v>
      </c>
      <c r="M815" s="14" t="s">
        <v>1947</v>
      </c>
    </row>
    <row r="816" spans="1:13">
      <c r="A816" s="13" t="s">
        <v>2631</v>
      </c>
      <c r="B816" s="14" t="s">
        <v>1120</v>
      </c>
      <c r="C816" s="14" t="s">
        <v>186</v>
      </c>
      <c r="D816">
        <v>2206</v>
      </c>
      <c r="H816" s="13" t="s">
        <v>151</v>
      </c>
      <c r="I816" s="13" t="s">
        <v>191</v>
      </c>
      <c r="J816" s="13" t="s">
        <v>2673</v>
      </c>
      <c r="K816" t="str">
        <f t="shared" si="12"/>
        <v>CENTRAL LUZONPAMPANGAMACABEBE</v>
      </c>
      <c r="L816" s="38">
        <v>2018</v>
      </c>
      <c r="M816" s="14" t="s">
        <v>1093</v>
      </c>
    </row>
    <row r="817" spans="1:13">
      <c r="A817" s="13" t="s">
        <v>2696</v>
      </c>
      <c r="B817" s="14" t="s">
        <v>1121</v>
      </c>
      <c r="C817" s="14" t="s">
        <v>186</v>
      </c>
      <c r="D817">
        <v>2204</v>
      </c>
      <c r="H817" s="13" t="s">
        <v>158</v>
      </c>
      <c r="I817" s="13" t="s">
        <v>203</v>
      </c>
      <c r="J817" s="13" t="s">
        <v>2843</v>
      </c>
      <c r="K817" t="str">
        <f t="shared" si="12"/>
        <v>REGION 4A CALABARZONQUEZONMACALELON</v>
      </c>
      <c r="L817" s="38">
        <v>4309</v>
      </c>
      <c r="M817" s="14" t="s">
        <v>1308</v>
      </c>
    </row>
    <row r="818" spans="1:13">
      <c r="A818" s="13" t="s">
        <v>2697</v>
      </c>
      <c r="B818" s="14" t="s">
        <v>1122</v>
      </c>
      <c r="C818" s="14" t="s">
        <v>186</v>
      </c>
      <c r="D818">
        <v>2207</v>
      </c>
      <c r="H818" s="13" t="s">
        <v>155</v>
      </c>
      <c r="I818" s="13" t="s">
        <v>258</v>
      </c>
      <c r="J818" s="13" t="s">
        <v>3233</v>
      </c>
      <c r="K818" t="str">
        <f t="shared" si="12"/>
        <v>EASTERN VISAYASLEYTEMACARTHUR</v>
      </c>
      <c r="L818" s="38">
        <v>6509</v>
      </c>
      <c r="M818" s="14" t="s">
        <v>1785</v>
      </c>
    </row>
    <row r="819" spans="1:13">
      <c r="A819" s="13" t="s">
        <v>2698</v>
      </c>
      <c r="B819" s="14" t="s">
        <v>1123</v>
      </c>
      <c r="C819" s="14" t="s">
        <v>186</v>
      </c>
      <c r="D819">
        <v>2205</v>
      </c>
      <c r="H819" s="13" t="s">
        <v>145</v>
      </c>
      <c r="I819" s="13" t="s">
        <v>286</v>
      </c>
      <c r="J819" s="13" t="s">
        <v>2388</v>
      </c>
      <c r="K819" t="str">
        <f t="shared" si="12"/>
        <v>DAVAO REGIONCOMPOSTELA VALLEYMACO</v>
      </c>
      <c r="L819" s="38">
        <v>8806</v>
      </c>
      <c r="M819" s="14" t="s">
        <v>767</v>
      </c>
    </row>
    <row r="820" spans="1:13">
      <c r="A820" s="13" t="s">
        <v>1966</v>
      </c>
      <c r="B820" s="14" t="s">
        <v>1124</v>
      </c>
      <c r="C820" s="14" t="s">
        <v>186</v>
      </c>
      <c r="D820">
        <v>2213</v>
      </c>
      <c r="H820" s="13" t="s">
        <v>144</v>
      </c>
      <c r="I820" s="13" t="s">
        <v>176</v>
      </c>
      <c r="J820" s="13" t="s">
        <v>2557</v>
      </c>
      <c r="K820" t="str">
        <f t="shared" si="12"/>
        <v>CAGAYAN VALLEYISABELAMACONACON</v>
      </c>
      <c r="L820" s="38">
        <v>3333</v>
      </c>
      <c r="M820" s="14" t="s">
        <v>956</v>
      </c>
    </row>
    <row r="821" spans="1:13">
      <c r="A821" s="13" t="s">
        <v>2699</v>
      </c>
      <c r="B821" s="14" t="s">
        <v>1125</v>
      </c>
      <c r="C821" s="14" t="s">
        <v>186</v>
      </c>
      <c r="D821">
        <v>2209</v>
      </c>
      <c r="H821" s="13" t="s">
        <v>155</v>
      </c>
      <c r="I821" s="13" t="s">
        <v>261</v>
      </c>
      <c r="J821" s="13" t="s">
        <v>3291</v>
      </c>
      <c r="K821" t="str">
        <f t="shared" si="12"/>
        <v>EASTERN VISAYASSOUTHERN LEYTEMACROHON</v>
      </c>
      <c r="L821" s="38">
        <v>6601</v>
      </c>
      <c r="M821" s="14" t="s">
        <v>1858</v>
      </c>
    </row>
    <row r="822" spans="1:13">
      <c r="A822" s="13" t="s">
        <v>2705</v>
      </c>
      <c r="B822" s="14" t="s">
        <v>1131</v>
      </c>
      <c r="C822" s="14" t="s">
        <v>195</v>
      </c>
      <c r="D822">
        <v>4211</v>
      </c>
      <c r="H822" s="13" t="s">
        <v>153</v>
      </c>
      <c r="I822" s="13" t="s">
        <v>234</v>
      </c>
      <c r="J822" s="13" t="s">
        <v>2957</v>
      </c>
      <c r="K822" t="str">
        <f t="shared" si="12"/>
        <v>WESTERN VISAYASAKLANMADALAG</v>
      </c>
      <c r="L822" s="38">
        <v>5603</v>
      </c>
      <c r="M822" s="14" t="s">
        <v>1450</v>
      </c>
    </row>
    <row r="823" spans="1:13">
      <c r="A823" s="13" t="s">
        <v>2704</v>
      </c>
      <c r="B823" s="14" t="s">
        <v>1130</v>
      </c>
      <c r="C823" s="14" t="s">
        <v>195</v>
      </c>
      <c r="D823">
        <v>4205</v>
      </c>
      <c r="H823" s="13" t="s">
        <v>149</v>
      </c>
      <c r="I823" s="13" t="s">
        <v>319</v>
      </c>
      <c r="J823" s="13" t="s">
        <v>2098</v>
      </c>
      <c r="K823" t="str">
        <f t="shared" si="12"/>
        <v>AUTONOMOUS REGION IN MUSLIM MINDANAOLANAO DEL SURMADALUM</v>
      </c>
      <c r="L823" s="38">
        <v>9315</v>
      </c>
      <c r="M823" s="14" t="s">
        <v>460</v>
      </c>
    </row>
    <row r="824" spans="1:13">
      <c r="A824" s="13" t="s">
        <v>2703</v>
      </c>
      <c r="B824" s="14" t="s">
        <v>1129</v>
      </c>
      <c r="C824" s="14" t="s">
        <v>195</v>
      </c>
      <c r="D824">
        <v>4213</v>
      </c>
      <c r="H824" s="13" t="s">
        <v>149</v>
      </c>
      <c r="I824" s="13" t="s">
        <v>319</v>
      </c>
      <c r="J824" s="13" t="s">
        <v>2099</v>
      </c>
      <c r="K824" t="str">
        <f t="shared" si="12"/>
        <v>AUTONOMOUS REGION IN MUSLIM MINDANAOLANAO DEL SURMADAMBA</v>
      </c>
      <c r="L824" s="38">
        <v>9314</v>
      </c>
      <c r="M824" s="14" t="s">
        <v>461</v>
      </c>
    </row>
    <row r="825" spans="1:13">
      <c r="A825" s="13" t="s">
        <v>2702</v>
      </c>
      <c r="B825" s="14" t="s">
        <v>1128</v>
      </c>
      <c r="C825" s="14" t="s">
        <v>195</v>
      </c>
      <c r="D825">
        <v>4219</v>
      </c>
      <c r="H825" s="13" t="s">
        <v>144</v>
      </c>
      <c r="I825" s="13" t="s">
        <v>178</v>
      </c>
      <c r="J825" s="13" t="s">
        <v>2586</v>
      </c>
      <c r="K825" t="str">
        <f t="shared" si="12"/>
        <v>CAGAYAN VALLEYQUIRINOMADDELA</v>
      </c>
      <c r="L825" s="38">
        <v>3404</v>
      </c>
      <c r="M825" s="14" t="s">
        <v>993</v>
      </c>
    </row>
    <row r="826" spans="1:13">
      <c r="A826" s="13" t="s">
        <v>2725</v>
      </c>
      <c r="B826" s="14" t="s">
        <v>1159</v>
      </c>
      <c r="C826" s="14" t="s">
        <v>195</v>
      </c>
      <c r="D826">
        <v>4200</v>
      </c>
      <c r="H826" s="13" t="s">
        <v>147</v>
      </c>
      <c r="I826" s="13" t="s">
        <v>308</v>
      </c>
      <c r="J826" s="13" t="s">
        <v>2506</v>
      </c>
      <c r="K826" t="str">
        <f t="shared" si="12"/>
        <v>CARAGASURIGAO DEL SURMADRID</v>
      </c>
      <c r="L826" s="38">
        <v>8316</v>
      </c>
      <c r="M826" s="14" t="s">
        <v>897</v>
      </c>
    </row>
    <row r="827" spans="1:13">
      <c r="A827" s="13" t="s">
        <v>2701</v>
      </c>
      <c r="B827" s="14" t="s">
        <v>1127</v>
      </c>
      <c r="C827" s="14" t="s">
        <v>195</v>
      </c>
      <c r="D827">
        <v>4201</v>
      </c>
      <c r="H827" s="13" t="s">
        <v>154</v>
      </c>
      <c r="I827" s="13" t="s">
        <v>246</v>
      </c>
      <c r="J827" s="13" t="s">
        <v>3125</v>
      </c>
      <c r="K827" t="str">
        <f t="shared" si="12"/>
        <v>CENTRAL VISAYASCEBUMADRIDEJOS</v>
      </c>
      <c r="L827" s="38">
        <v>6053</v>
      </c>
      <c r="M827" s="14" t="s">
        <v>1653</v>
      </c>
    </row>
    <row r="828" spans="1:13">
      <c r="A828" s="13" t="s">
        <v>2700</v>
      </c>
      <c r="B828" s="14" t="s">
        <v>1126</v>
      </c>
      <c r="C828" s="14" t="s">
        <v>195</v>
      </c>
      <c r="D828">
        <v>4212</v>
      </c>
      <c r="H828" s="13" t="s">
        <v>151</v>
      </c>
      <c r="I828" s="13" t="s">
        <v>191</v>
      </c>
      <c r="J828" s="13" t="s">
        <v>2657</v>
      </c>
      <c r="K828" t="str">
        <f t="shared" si="12"/>
        <v>CENTRAL LUZONPAMPANGAMAGALANG</v>
      </c>
      <c r="L828" s="38">
        <v>2011</v>
      </c>
      <c r="M828" s="14" t="s">
        <v>1074</v>
      </c>
    </row>
    <row r="829" spans="1:13">
      <c r="A829" s="13" t="s">
        <v>2707</v>
      </c>
      <c r="B829" s="14" t="s">
        <v>1133</v>
      </c>
      <c r="C829" s="14" t="s">
        <v>195</v>
      </c>
      <c r="D829">
        <v>4215</v>
      </c>
      <c r="H829" s="15" t="s">
        <v>147</v>
      </c>
      <c r="I829" s="15" t="s">
        <v>309</v>
      </c>
      <c r="J829" s="15" t="s">
        <v>2740</v>
      </c>
      <c r="K829" t="str">
        <f t="shared" si="12"/>
        <v>CARAGAAGUSAN DEL NORTEMAGALLANES</v>
      </c>
      <c r="L829" s="38">
        <v>8604</v>
      </c>
      <c r="M829" s="79" t="s">
        <v>1713</v>
      </c>
    </row>
    <row r="830" spans="1:13">
      <c r="A830" s="13" t="s">
        <v>2708</v>
      </c>
      <c r="B830" s="14" t="s">
        <v>1134</v>
      </c>
      <c r="C830" s="14" t="s">
        <v>195</v>
      </c>
      <c r="D830">
        <v>4222</v>
      </c>
      <c r="H830" s="15" t="s">
        <v>152</v>
      </c>
      <c r="I830" s="15" t="s">
        <v>226</v>
      </c>
      <c r="J830" s="15" t="s">
        <v>2740</v>
      </c>
      <c r="K830" t="str">
        <f t="shared" si="12"/>
        <v>BICOL REGIONSORSOGONMAGALLANES</v>
      </c>
      <c r="L830" s="38">
        <v>4705</v>
      </c>
      <c r="M830" s="79" t="s">
        <v>1435</v>
      </c>
    </row>
    <row r="831" spans="1:13">
      <c r="A831" s="13" t="s">
        <v>2709</v>
      </c>
      <c r="B831" s="14" t="s">
        <v>1135</v>
      </c>
      <c r="C831" s="14" t="s">
        <v>195</v>
      </c>
      <c r="D831">
        <v>4230</v>
      </c>
      <c r="H831" s="15" t="s">
        <v>158</v>
      </c>
      <c r="I831" s="15" t="s">
        <v>201</v>
      </c>
      <c r="J831" s="15" t="s">
        <v>2740</v>
      </c>
      <c r="K831" t="str">
        <f t="shared" si="12"/>
        <v>REGION 4A CALABARZONCAVITEMAGALLANES</v>
      </c>
      <c r="L831" s="38">
        <v>4113</v>
      </c>
      <c r="M831" s="79" t="s">
        <v>1174</v>
      </c>
    </row>
    <row r="832" spans="1:13">
      <c r="A832" s="13" t="s">
        <v>2710</v>
      </c>
      <c r="B832" s="14" t="s">
        <v>1136</v>
      </c>
      <c r="C832" s="14" t="s">
        <v>195</v>
      </c>
      <c r="D832">
        <v>4221</v>
      </c>
      <c r="H832" s="13" t="s">
        <v>152</v>
      </c>
      <c r="I832" s="13" t="s">
        <v>223</v>
      </c>
      <c r="J832" s="13" t="s">
        <v>2901</v>
      </c>
      <c r="K832" t="str">
        <f t="shared" si="12"/>
        <v>BICOL REGIONCAMARINES SURMAGARAO</v>
      </c>
      <c r="L832" s="38">
        <v>4403</v>
      </c>
      <c r="M832" s="14" t="s">
        <v>1377</v>
      </c>
    </row>
    <row r="833" spans="1:13">
      <c r="A833" s="13" t="s">
        <v>2711</v>
      </c>
      <c r="B833" s="14" t="s">
        <v>1137</v>
      </c>
      <c r="C833" s="14" t="s">
        <v>195</v>
      </c>
      <c r="D833">
        <v>4209</v>
      </c>
      <c r="H833" s="13" t="s">
        <v>158</v>
      </c>
      <c r="I833" s="13" t="s">
        <v>202</v>
      </c>
      <c r="J833" s="13" t="s">
        <v>2764</v>
      </c>
      <c r="K833" t="str">
        <f t="shared" si="12"/>
        <v>REGION 4A CALABARZONLAGUNAMAGDALENA</v>
      </c>
      <c r="L833" s="38">
        <v>4007</v>
      </c>
      <c r="M833" s="14" t="s">
        <v>1199</v>
      </c>
    </row>
    <row r="834" spans="1:13">
      <c r="A834" s="13" t="s">
        <v>2712</v>
      </c>
      <c r="B834" s="14" t="s">
        <v>1138</v>
      </c>
      <c r="C834" s="14" t="s">
        <v>195</v>
      </c>
      <c r="D834">
        <v>4216</v>
      </c>
      <c r="H834" s="13" t="s">
        <v>159</v>
      </c>
      <c r="I834" s="13" t="s">
        <v>214</v>
      </c>
      <c r="J834" s="13" t="s">
        <v>2851</v>
      </c>
      <c r="K834" t="str">
        <f t="shared" si="12"/>
        <v>REGION 4B MIMAROPAROMBLONMAGDIWANG</v>
      </c>
      <c r="L834" s="38">
        <v>5511</v>
      </c>
      <c r="M834" s="14" t="s">
        <v>1318</v>
      </c>
    </row>
    <row r="835" spans="1:13">
      <c r="A835" s="13" t="s">
        <v>2724</v>
      </c>
      <c r="B835" s="14" t="s">
        <v>1158</v>
      </c>
      <c r="C835" s="14" t="s">
        <v>195</v>
      </c>
      <c r="D835">
        <v>4217</v>
      </c>
      <c r="H835" s="13" t="s">
        <v>146</v>
      </c>
      <c r="I835" s="13" t="s">
        <v>296</v>
      </c>
      <c r="J835" s="13" t="s">
        <v>2432</v>
      </c>
      <c r="K835" t="str">
        <f t="shared" ref="K835:K898" si="13">UPPER(TRIM(H835)&amp;TRIM(I835)&amp;TRIM(J835))</f>
        <v>SOCSARGENCOTABATOMAGPET</v>
      </c>
      <c r="L835" s="38">
        <v>9404</v>
      </c>
      <c r="M835" s="14" t="s">
        <v>817</v>
      </c>
    </row>
    <row r="836" spans="1:13">
      <c r="A836" s="13" t="s">
        <v>2713</v>
      </c>
      <c r="B836" s="14" t="s">
        <v>1139</v>
      </c>
      <c r="C836" s="14" t="s">
        <v>195</v>
      </c>
      <c r="D836">
        <v>4229</v>
      </c>
      <c r="H836" s="15" t="s">
        <v>157</v>
      </c>
      <c r="I836" s="15" t="s">
        <v>278</v>
      </c>
      <c r="J836" s="15" t="s">
        <v>2330</v>
      </c>
      <c r="K836" t="str">
        <f t="shared" si="13"/>
        <v>NORTHERN MINDANAOMISAMIS ORIENTALMAGSAYSAY</v>
      </c>
      <c r="L836" s="38">
        <v>9015</v>
      </c>
      <c r="M836" s="79" t="s">
        <v>737</v>
      </c>
    </row>
    <row r="837" spans="1:13">
      <c r="A837" s="13" t="s">
        <v>2273</v>
      </c>
      <c r="B837" s="14" t="s">
        <v>1140</v>
      </c>
      <c r="C837" s="14" t="s">
        <v>195</v>
      </c>
      <c r="D837">
        <v>4202</v>
      </c>
      <c r="H837" s="15" t="s">
        <v>157</v>
      </c>
      <c r="I837" s="15" t="s">
        <v>277</v>
      </c>
      <c r="J837" s="15" t="s">
        <v>2330</v>
      </c>
      <c r="K837" t="str">
        <f t="shared" si="13"/>
        <v>NORTHERN MINDANAOLANAO DEL NORTEMAGSAYSAY</v>
      </c>
      <c r="L837" s="38">
        <v>9221</v>
      </c>
      <c r="M837" s="79" t="s">
        <v>706</v>
      </c>
    </row>
    <row r="838" spans="1:13">
      <c r="A838" s="13" t="s">
        <v>2714</v>
      </c>
      <c r="B838" s="14" t="s">
        <v>1141</v>
      </c>
      <c r="C838" s="14" t="s">
        <v>195</v>
      </c>
      <c r="D838">
        <v>4233</v>
      </c>
      <c r="H838" s="15" t="s">
        <v>145</v>
      </c>
      <c r="I838" s="15" t="s">
        <v>288</v>
      </c>
      <c r="J838" s="15" t="s">
        <v>2330</v>
      </c>
      <c r="K838" t="str">
        <f t="shared" si="13"/>
        <v>DAVAO REGIONDAVAO DEL SURMAGSAYSAY</v>
      </c>
      <c r="L838" s="38">
        <v>8004</v>
      </c>
      <c r="M838" s="79" t="s">
        <v>790</v>
      </c>
    </row>
    <row r="839" spans="1:13">
      <c r="A839" s="13" t="s">
        <v>2715</v>
      </c>
      <c r="B839" s="14" t="s">
        <v>1142</v>
      </c>
      <c r="C839" s="14" t="s">
        <v>195</v>
      </c>
      <c r="D839">
        <v>4223</v>
      </c>
      <c r="H839" s="15" t="s">
        <v>159</v>
      </c>
      <c r="I839" s="15" t="s">
        <v>213</v>
      </c>
      <c r="J839" s="15" t="s">
        <v>2330</v>
      </c>
      <c r="K839" t="str">
        <f t="shared" si="13"/>
        <v>REGION 4B MIMAROPAPALAWANMAGSAYSAY</v>
      </c>
      <c r="L839" s="38">
        <v>5319</v>
      </c>
      <c r="M839" s="79" t="s">
        <v>1261</v>
      </c>
    </row>
    <row r="840" spans="1:13">
      <c r="A840" s="13" t="s">
        <v>2716</v>
      </c>
      <c r="B840" s="14" t="s">
        <v>1143</v>
      </c>
      <c r="C840" s="14" t="s">
        <v>195</v>
      </c>
      <c r="D840">
        <v>4231</v>
      </c>
      <c r="H840" s="15" t="s">
        <v>159</v>
      </c>
      <c r="I840" s="15" t="s">
        <v>211</v>
      </c>
      <c r="J840" s="15" t="s">
        <v>2330</v>
      </c>
      <c r="K840" t="str">
        <f t="shared" si="13"/>
        <v>REGION 4B MIMAROPAOCCIDENTAL MINDOROMAGSAYSAY</v>
      </c>
      <c r="L840" s="38">
        <v>5101</v>
      </c>
      <c r="M840" s="79" t="s">
        <v>1223</v>
      </c>
    </row>
    <row r="841" spans="1:13">
      <c r="A841" s="13" t="s">
        <v>2717</v>
      </c>
      <c r="B841" s="14" t="s">
        <v>1144</v>
      </c>
      <c r="C841" s="14" t="s">
        <v>195</v>
      </c>
      <c r="D841">
        <v>4224</v>
      </c>
      <c r="H841" s="13" t="s">
        <v>143</v>
      </c>
      <c r="I841" s="13" t="s">
        <v>165</v>
      </c>
      <c r="J841" s="13" t="s">
        <v>2215</v>
      </c>
      <c r="K841" t="str">
        <f t="shared" si="13"/>
        <v>ILOCOS REGIONILOCOS SURMAGSINGAL</v>
      </c>
      <c r="L841" s="38">
        <v>2730</v>
      </c>
      <c r="M841" s="14" t="s">
        <v>580</v>
      </c>
    </row>
    <row r="842" spans="1:13">
      <c r="A842" s="13" t="s">
        <v>2246</v>
      </c>
      <c r="B842" s="14" t="s">
        <v>1145</v>
      </c>
      <c r="C842" s="14" t="s">
        <v>195</v>
      </c>
      <c r="D842">
        <v>4225</v>
      </c>
      <c r="H842" s="13" t="s">
        <v>149</v>
      </c>
      <c r="I842" s="13" t="s">
        <v>319</v>
      </c>
      <c r="J842" s="13" t="s">
        <v>2100</v>
      </c>
      <c r="K842" t="str">
        <f t="shared" si="13"/>
        <v>AUTONOMOUS REGION IN MUSLIM MINDANAOLANAO DEL SURMAGUING</v>
      </c>
      <c r="L842" s="38">
        <v>9715</v>
      </c>
      <c r="M842" s="14" t="s">
        <v>462</v>
      </c>
    </row>
    <row r="843" spans="1:13">
      <c r="A843" s="13" t="s">
        <v>2476</v>
      </c>
      <c r="B843" s="14" t="s">
        <v>1146</v>
      </c>
      <c r="C843" s="14" t="s">
        <v>195</v>
      </c>
      <c r="D843">
        <v>4227</v>
      </c>
      <c r="H843" s="13" t="s">
        <v>155</v>
      </c>
      <c r="I843" s="13" t="s">
        <v>258</v>
      </c>
      <c r="J843" s="13" t="s">
        <v>3234</v>
      </c>
      <c r="K843" t="str">
        <f t="shared" si="13"/>
        <v>EASTERN VISAYASLEYTEMAHAPLAG</v>
      </c>
      <c r="L843" s="38">
        <v>6512</v>
      </c>
      <c r="M843" s="14" t="s">
        <v>1786</v>
      </c>
    </row>
    <row r="844" spans="1:13">
      <c r="A844" s="13" t="s">
        <v>1990</v>
      </c>
      <c r="B844" s="14" t="s">
        <v>1147</v>
      </c>
      <c r="C844" s="14" t="s">
        <v>195</v>
      </c>
      <c r="D844">
        <v>4226</v>
      </c>
      <c r="H844" s="13" t="s">
        <v>144</v>
      </c>
      <c r="I844" s="13" t="s">
        <v>174</v>
      </c>
      <c r="J844" s="13" t="s">
        <v>2513</v>
      </c>
      <c r="K844" t="str">
        <f t="shared" si="13"/>
        <v>CAGAYAN VALLEYBATANESMAHATAO</v>
      </c>
      <c r="L844" s="38">
        <v>3901</v>
      </c>
      <c r="M844" s="14" t="s">
        <v>905</v>
      </c>
    </row>
    <row r="845" spans="1:13">
      <c r="A845" s="13" t="s">
        <v>2596</v>
      </c>
      <c r="B845" s="14" t="s">
        <v>1148</v>
      </c>
      <c r="C845" s="14" t="s">
        <v>195</v>
      </c>
      <c r="D845">
        <v>4210</v>
      </c>
      <c r="H845" s="13" t="s">
        <v>156</v>
      </c>
      <c r="I845" s="13" t="s">
        <v>267</v>
      </c>
      <c r="J845" s="13" t="s">
        <v>3355</v>
      </c>
      <c r="K845" t="str">
        <f t="shared" si="13"/>
        <v>ZAMBOANGA PENINSULAZAMBOANGA DEL SURMAHAYAG</v>
      </c>
      <c r="L845" s="38">
        <v>7026</v>
      </c>
      <c r="M845" s="14" t="s">
        <v>1937</v>
      </c>
    </row>
    <row r="846" spans="1:13">
      <c r="A846" s="13" t="s">
        <v>1965</v>
      </c>
      <c r="B846" s="14" t="s">
        <v>1149</v>
      </c>
      <c r="C846" s="14" t="s">
        <v>195</v>
      </c>
      <c r="D846">
        <v>4207</v>
      </c>
      <c r="H846" s="13" t="s">
        <v>157</v>
      </c>
      <c r="I846" s="13" t="s">
        <v>276</v>
      </c>
      <c r="J846" s="13" t="s">
        <v>2320</v>
      </c>
      <c r="K846" t="str">
        <f t="shared" si="13"/>
        <v>NORTHERN MINDANAOCAMIGUINMAHINOG</v>
      </c>
      <c r="L846" s="38">
        <v>9101</v>
      </c>
      <c r="M846" s="14" t="s">
        <v>695</v>
      </c>
    </row>
    <row r="847" spans="1:13">
      <c r="A847" s="13" t="s">
        <v>2718</v>
      </c>
      <c r="B847" s="14" t="s">
        <v>1150</v>
      </c>
      <c r="C847" s="14" t="s">
        <v>195</v>
      </c>
      <c r="D847">
        <v>4204</v>
      </c>
      <c r="H847" s="13" t="s">
        <v>157</v>
      </c>
      <c r="I847" s="13" t="s">
        <v>277</v>
      </c>
      <c r="J847" s="13" t="s">
        <v>2331</v>
      </c>
      <c r="K847" t="str">
        <f t="shared" si="13"/>
        <v>NORTHERN MINDANAOLANAO DEL NORTEMAIGO</v>
      </c>
      <c r="L847" s="38">
        <v>9206</v>
      </c>
      <c r="M847" s="14" t="s">
        <v>707</v>
      </c>
    </row>
    <row r="848" spans="1:13">
      <c r="A848" s="13" t="s">
        <v>2538</v>
      </c>
      <c r="B848" s="14" t="s">
        <v>1151</v>
      </c>
      <c r="C848" s="14" t="s">
        <v>195</v>
      </c>
      <c r="D848">
        <v>4206</v>
      </c>
      <c r="H848" s="13" t="s">
        <v>149</v>
      </c>
      <c r="I848" s="13" t="s">
        <v>322</v>
      </c>
      <c r="J848" s="13" t="s">
        <v>2159</v>
      </c>
      <c r="K848" t="str">
        <f t="shared" si="13"/>
        <v>AUTONOMOUS REGION IN MUSLIM MINDANAOSULUMAIMBUNG</v>
      </c>
      <c r="L848" s="38">
        <v>7409</v>
      </c>
      <c r="M848" s="14" t="s">
        <v>521</v>
      </c>
    </row>
    <row r="849" spans="1:13">
      <c r="A849" s="13" t="s">
        <v>2248</v>
      </c>
      <c r="B849" s="14" t="s">
        <v>1152</v>
      </c>
      <c r="C849" s="14" t="s">
        <v>195</v>
      </c>
      <c r="D849">
        <v>4234</v>
      </c>
      <c r="H849" s="13" t="s">
        <v>147</v>
      </c>
      <c r="I849" s="13" t="s">
        <v>307</v>
      </c>
      <c r="J849" s="13" t="s">
        <v>2489</v>
      </c>
      <c r="K849" t="str">
        <f t="shared" si="13"/>
        <v>CARAGASURIGAO DEL NORTEMAINIT</v>
      </c>
      <c r="L849" s="38">
        <v>8407</v>
      </c>
      <c r="M849" s="14" t="s">
        <v>877</v>
      </c>
    </row>
    <row r="850" spans="1:13">
      <c r="A850" s="13" t="s">
        <v>2719</v>
      </c>
      <c r="B850" s="14" t="s">
        <v>1153</v>
      </c>
      <c r="C850" s="14" t="s">
        <v>195</v>
      </c>
      <c r="D850">
        <v>4208</v>
      </c>
      <c r="H850" s="13" t="s">
        <v>146</v>
      </c>
      <c r="I850" s="13" t="s">
        <v>297</v>
      </c>
      <c r="J850" s="13" t="s">
        <v>2444</v>
      </c>
      <c r="K850" t="str">
        <f t="shared" si="13"/>
        <v>SOCSARGENSARANGGANIMAITUM</v>
      </c>
      <c r="L850" s="38">
        <v>9515</v>
      </c>
      <c r="M850" s="14" t="s">
        <v>829</v>
      </c>
    </row>
    <row r="851" spans="1:13">
      <c r="A851" s="13" t="s">
        <v>2720</v>
      </c>
      <c r="B851" s="14" t="s">
        <v>1154</v>
      </c>
      <c r="C851" s="14" t="s">
        <v>195</v>
      </c>
      <c r="D851">
        <v>4220</v>
      </c>
      <c r="H851" s="13" t="s">
        <v>158</v>
      </c>
      <c r="I851" s="13" t="s">
        <v>202</v>
      </c>
      <c r="J851" s="13" t="s">
        <v>2765</v>
      </c>
      <c r="K851" t="str">
        <f t="shared" si="13"/>
        <v>REGION 4A CALABARZONLAGUNAMAJAYJAY</v>
      </c>
      <c r="L851" s="38">
        <v>4005</v>
      </c>
      <c r="M851" s="14" t="s">
        <v>1200</v>
      </c>
    </row>
    <row r="852" spans="1:13">
      <c r="A852" s="13" t="s">
        <v>2706</v>
      </c>
      <c r="B852" s="14" t="s">
        <v>1132</v>
      </c>
      <c r="C852" s="14" t="s">
        <v>195</v>
      </c>
      <c r="D852">
        <v>4232</v>
      </c>
      <c r="H852" s="13" t="s">
        <v>148</v>
      </c>
      <c r="I852" s="13" t="s">
        <v>312</v>
      </c>
      <c r="J852" s="13" t="s">
        <v>1979</v>
      </c>
      <c r="K852" t="str">
        <f t="shared" si="13"/>
        <v>NATIONAL CAPITAL REGIONMETRO MANILAMAKATI</v>
      </c>
      <c r="L852" s="38">
        <v>1200</v>
      </c>
      <c r="M852" s="14" t="s">
        <v>339</v>
      </c>
    </row>
    <row r="853" spans="1:13">
      <c r="A853" s="13" t="s">
        <v>2721</v>
      </c>
      <c r="B853" s="14" t="s">
        <v>1155</v>
      </c>
      <c r="C853" s="14" t="s">
        <v>195</v>
      </c>
      <c r="D853">
        <v>4228</v>
      </c>
      <c r="H853" s="13" t="s">
        <v>153</v>
      </c>
      <c r="I853" s="13" t="s">
        <v>234</v>
      </c>
      <c r="J853" s="13" t="s">
        <v>2958</v>
      </c>
      <c r="K853" t="str">
        <f t="shared" si="13"/>
        <v>WESTERN VISAYASAKLANMAKATO</v>
      </c>
      <c r="L853" s="38">
        <v>5611</v>
      </c>
      <c r="M853" s="14" t="s">
        <v>1451</v>
      </c>
    </row>
    <row r="854" spans="1:13">
      <c r="A854" s="13" t="s">
        <v>2722</v>
      </c>
      <c r="B854" s="14" t="s">
        <v>1156</v>
      </c>
      <c r="C854" s="14" t="s">
        <v>195</v>
      </c>
      <c r="D854">
        <v>4203</v>
      </c>
      <c r="H854" s="13" t="s">
        <v>146</v>
      </c>
      <c r="I854" s="13" t="s">
        <v>296</v>
      </c>
      <c r="J854" s="13" t="s">
        <v>2433</v>
      </c>
      <c r="K854" t="str">
        <f t="shared" si="13"/>
        <v>SOCSARGENCOTABATOMAKILALA</v>
      </c>
      <c r="L854" s="38">
        <v>9401</v>
      </c>
      <c r="M854" s="14" t="s">
        <v>818</v>
      </c>
    </row>
    <row r="855" spans="1:13">
      <c r="A855" s="13" t="s">
        <v>2723</v>
      </c>
      <c r="B855" s="14" t="s">
        <v>1157</v>
      </c>
      <c r="C855" s="14" t="s">
        <v>195</v>
      </c>
      <c r="D855">
        <v>4214</v>
      </c>
      <c r="H855" s="13" t="s">
        <v>149</v>
      </c>
      <c r="I855" s="13" t="s">
        <v>319</v>
      </c>
      <c r="J855" s="13" t="s">
        <v>2101</v>
      </c>
      <c r="K855" t="str">
        <f t="shared" si="13"/>
        <v>AUTONOMOUS REGION IN MUSLIM MINDANAOLANAO DEL SURMALABANG</v>
      </c>
      <c r="L855" s="38">
        <v>9300</v>
      </c>
      <c r="M855" s="14" t="s">
        <v>463</v>
      </c>
    </row>
    <row r="856" spans="1:13">
      <c r="A856" s="13" t="s">
        <v>2729</v>
      </c>
      <c r="B856" s="14" t="s">
        <v>1163</v>
      </c>
      <c r="C856" s="14" t="s">
        <v>196</v>
      </c>
      <c r="D856">
        <v>4123</v>
      </c>
      <c r="H856" s="13" t="s">
        <v>148</v>
      </c>
      <c r="I856" s="13" t="s">
        <v>312</v>
      </c>
      <c r="J856" s="13" t="s">
        <v>1980</v>
      </c>
      <c r="K856" t="str">
        <f t="shared" si="13"/>
        <v>NATIONAL CAPITAL REGIONMETRO MANILAMALABON</v>
      </c>
      <c r="L856" s="38">
        <v>1471</v>
      </c>
      <c r="M856" s="14" t="s">
        <v>340</v>
      </c>
    </row>
    <row r="857" spans="1:13">
      <c r="A857" s="13" t="s">
        <v>2730</v>
      </c>
      <c r="B857" s="14" t="s">
        <v>1164</v>
      </c>
      <c r="C857" s="14" t="s">
        <v>196</v>
      </c>
      <c r="D857">
        <v>4119</v>
      </c>
      <c r="H857" s="13" t="s">
        <v>154</v>
      </c>
      <c r="I857" s="13" t="s">
        <v>246</v>
      </c>
      <c r="J857" s="13" t="s">
        <v>3126</v>
      </c>
      <c r="K857" t="str">
        <f t="shared" si="13"/>
        <v>CENTRAL VISAYASCEBUMALABUYOC</v>
      </c>
      <c r="L857" s="38">
        <v>6029</v>
      </c>
      <c r="M857" s="14" t="s">
        <v>1654</v>
      </c>
    </row>
    <row r="858" spans="1:13">
      <c r="A858" s="13" t="s">
        <v>2731</v>
      </c>
      <c r="B858" s="14" t="s">
        <v>1165</v>
      </c>
      <c r="C858" s="14" t="s">
        <v>196</v>
      </c>
      <c r="D858">
        <v>4102</v>
      </c>
      <c r="H858" s="13" t="s">
        <v>145</v>
      </c>
      <c r="I858" s="13" t="s">
        <v>288</v>
      </c>
      <c r="J858" s="13" t="s">
        <v>2409</v>
      </c>
      <c r="K858" t="str">
        <f t="shared" si="13"/>
        <v>DAVAO REGIONDAVAO DEL SURMALALAG</v>
      </c>
      <c r="L858" s="38">
        <v>8010</v>
      </c>
      <c r="M858" s="14" t="s">
        <v>791</v>
      </c>
    </row>
    <row r="859" spans="1:13">
      <c r="A859" s="13" t="s">
        <v>2732</v>
      </c>
      <c r="B859" s="14" t="s">
        <v>1166</v>
      </c>
      <c r="C859" s="14" t="s">
        <v>196</v>
      </c>
      <c r="D859">
        <v>4116</v>
      </c>
      <c r="H859" s="13" t="s">
        <v>156</v>
      </c>
      <c r="I859" s="13" t="s">
        <v>268</v>
      </c>
      <c r="J859" s="13" t="s">
        <v>3363</v>
      </c>
      <c r="K859" t="str">
        <f t="shared" si="13"/>
        <v>ZAMBOANGA PENINSULAZAMBOANGA SIBUGAYMALANGAS</v>
      </c>
      <c r="L859" s="38">
        <v>7038</v>
      </c>
      <c r="M859" s="14" t="s">
        <v>1948</v>
      </c>
    </row>
    <row r="860" spans="1:13">
      <c r="A860" s="13" t="s">
        <v>2726</v>
      </c>
      <c r="B860" s="14" t="s">
        <v>1160</v>
      </c>
      <c r="C860" s="14" t="s">
        <v>196</v>
      </c>
      <c r="D860">
        <v>4100</v>
      </c>
      <c r="H860" s="13" t="s">
        <v>146</v>
      </c>
      <c r="I860" s="13" t="s">
        <v>297</v>
      </c>
      <c r="J860" s="13" t="s">
        <v>2445</v>
      </c>
      <c r="K860" t="str">
        <f t="shared" si="13"/>
        <v>SOCSARGENSARANGGANIMALAPATAN</v>
      </c>
      <c r="L860" s="38">
        <v>9516</v>
      </c>
      <c r="M860" s="14" t="s">
        <v>830</v>
      </c>
    </row>
    <row r="861" spans="1:13">
      <c r="A861" s="13" t="s">
        <v>2733</v>
      </c>
      <c r="B861" s="14" t="s">
        <v>1167</v>
      </c>
      <c r="C861" s="14" t="s">
        <v>196</v>
      </c>
      <c r="D861">
        <v>4114</v>
      </c>
      <c r="H861" s="13" t="s">
        <v>143</v>
      </c>
      <c r="I861" s="13" t="s">
        <v>167</v>
      </c>
      <c r="J861" s="13" t="s">
        <v>2274</v>
      </c>
      <c r="K861" t="str">
        <f t="shared" si="13"/>
        <v>ILOCOS REGIONPANGASINANMALASIQUI</v>
      </c>
      <c r="L861" s="38">
        <v>2421</v>
      </c>
      <c r="M861" s="14" t="s">
        <v>648</v>
      </c>
    </row>
    <row r="862" spans="1:13">
      <c r="A862" s="13" t="s">
        <v>2735</v>
      </c>
      <c r="B862" s="14" t="s">
        <v>1169</v>
      </c>
      <c r="C862" s="14" t="s">
        <v>196</v>
      </c>
      <c r="D862">
        <v>4124</v>
      </c>
      <c r="H862" s="13" t="s">
        <v>148</v>
      </c>
      <c r="I862" s="13" t="s">
        <v>312</v>
      </c>
      <c r="J862" s="13" t="s">
        <v>1971</v>
      </c>
      <c r="K862" t="str">
        <f t="shared" si="13"/>
        <v>NATIONAL CAPITAL REGIONMETRO MANILAMALATE</v>
      </c>
      <c r="L862" s="38">
        <v>1004</v>
      </c>
      <c r="M862" s="14" t="s">
        <v>4147</v>
      </c>
    </row>
    <row r="863" spans="1:13">
      <c r="A863" s="13" t="s">
        <v>2734</v>
      </c>
      <c r="B863" s="14" t="s">
        <v>1168</v>
      </c>
      <c r="C863" s="14" t="s">
        <v>196</v>
      </c>
      <c r="D863">
        <v>4117</v>
      </c>
      <c r="H863" s="13" t="s">
        <v>153</v>
      </c>
      <c r="I863" s="13" t="s">
        <v>234</v>
      </c>
      <c r="J863" s="13" t="s">
        <v>2959</v>
      </c>
      <c r="K863" t="str">
        <f t="shared" si="13"/>
        <v>WESTERN VISAYASAKLANMALAY</v>
      </c>
      <c r="L863" s="38">
        <v>5608</v>
      </c>
      <c r="M863" s="14" t="s">
        <v>1452</v>
      </c>
    </row>
    <row r="864" spans="1:13">
      <c r="A864" s="13" t="s">
        <v>2736</v>
      </c>
      <c r="B864" s="14" t="s">
        <v>1170</v>
      </c>
      <c r="C864" s="14" t="s">
        <v>196</v>
      </c>
      <c r="D864">
        <v>4107</v>
      </c>
      <c r="H864" s="13" t="s">
        <v>157</v>
      </c>
      <c r="I864" s="13" t="s">
        <v>275</v>
      </c>
      <c r="J864" s="13" t="s">
        <v>2295</v>
      </c>
      <c r="K864" t="str">
        <f t="shared" si="13"/>
        <v>NORTHERN MINDANAOBUKIDNONMALAYBALAY CITY</v>
      </c>
      <c r="L864" s="38">
        <v>8700</v>
      </c>
      <c r="M864" s="14" t="s">
        <v>670</v>
      </c>
    </row>
    <row r="865" spans="1:13">
      <c r="A865" s="13" t="s">
        <v>2737</v>
      </c>
      <c r="B865" s="14" t="s">
        <v>1171</v>
      </c>
      <c r="C865" s="14" t="s">
        <v>196</v>
      </c>
      <c r="D865">
        <v>4103</v>
      </c>
      <c r="H865" s="13" t="s">
        <v>150</v>
      </c>
      <c r="I865" s="13" t="s">
        <v>331</v>
      </c>
      <c r="J865" s="13" t="s">
        <v>2014</v>
      </c>
      <c r="K865" t="str">
        <f t="shared" si="13"/>
        <v>CORDILLERA ADMINISTRATIVE REGIONABRAMALIBCONG</v>
      </c>
      <c r="L865" s="38">
        <v>2820</v>
      </c>
      <c r="M865" s="14" t="s">
        <v>374</v>
      </c>
    </row>
    <row r="866" spans="1:13">
      <c r="A866" s="13" t="s">
        <v>2738</v>
      </c>
      <c r="B866" s="14" t="s">
        <v>1172</v>
      </c>
      <c r="C866" s="14" t="s">
        <v>196</v>
      </c>
      <c r="D866">
        <v>4122</v>
      </c>
      <c r="H866" s="13" t="s">
        <v>152</v>
      </c>
      <c r="I866" s="13" t="s">
        <v>221</v>
      </c>
      <c r="J866" s="13" t="s">
        <v>2863</v>
      </c>
      <c r="K866" t="str">
        <f t="shared" si="13"/>
        <v>BICOL REGIONALBAYMALILIPOT</v>
      </c>
      <c r="L866" s="38">
        <v>4510</v>
      </c>
      <c r="M866" s="14" t="s">
        <v>1336</v>
      </c>
    </row>
    <row r="867" spans="1:13">
      <c r="A867" s="13" t="s">
        <v>2739</v>
      </c>
      <c r="B867" s="14" t="s">
        <v>1173</v>
      </c>
      <c r="C867" s="14" t="s">
        <v>196</v>
      </c>
      <c r="D867">
        <v>4104</v>
      </c>
      <c r="H867" s="13" t="s">
        <v>147</v>
      </c>
      <c r="I867" s="13" t="s">
        <v>307</v>
      </c>
      <c r="J867" s="13" t="s">
        <v>2490</v>
      </c>
      <c r="K867" t="str">
        <f t="shared" si="13"/>
        <v>CARAGASURIGAO DEL NORTEMALIMONO</v>
      </c>
      <c r="L867" s="38">
        <v>8402</v>
      </c>
      <c r="M867" s="14" t="s">
        <v>878</v>
      </c>
    </row>
    <row r="868" spans="1:13">
      <c r="A868" s="13" t="s">
        <v>2740</v>
      </c>
      <c r="B868" s="14" t="s">
        <v>1174</v>
      </c>
      <c r="C868" s="14" t="s">
        <v>196</v>
      </c>
      <c r="D868">
        <v>4113</v>
      </c>
      <c r="H868" s="13" t="s">
        <v>152</v>
      </c>
      <c r="I868" s="13" t="s">
        <v>221</v>
      </c>
      <c r="J868" s="13" t="s">
        <v>2864</v>
      </c>
      <c r="K868" t="str">
        <f t="shared" si="13"/>
        <v>BICOL REGIONALBAYMALINAO</v>
      </c>
      <c r="L868" s="38">
        <v>4512</v>
      </c>
      <c r="M868" s="14" t="s">
        <v>1337</v>
      </c>
    </row>
    <row r="869" spans="1:13">
      <c r="A869" s="13" t="s">
        <v>2741</v>
      </c>
      <c r="B869" s="14" t="s">
        <v>1175</v>
      </c>
      <c r="C869" s="14" t="s">
        <v>196</v>
      </c>
      <c r="D869">
        <v>4112</v>
      </c>
      <c r="H869" s="13" t="s">
        <v>153</v>
      </c>
      <c r="I869" s="13" t="s">
        <v>234</v>
      </c>
      <c r="J869" s="13" t="s">
        <v>2864</v>
      </c>
      <c r="K869" t="str">
        <f t="shared" si="13"/>
        <v>WESTERN VISAYASAKLANMALINAO</v>
      </c>
      <c r="L869" s="38">
        <v>5606</v>
      </c>
      <c r="M869" s="14" t="s">
        <v>1453</v>
      </c>
    </row>
    <row r="870" spans="1:13">
      <c r="A870" s="13" t="s">
        <v>2742</v>
      </c>
      <c r="B870" s="14" t="s">
        <v>1176</v>
      </c>
      <c r="C870" s="14" t="s">
        <v>196</v>
      </c>
      <c r="D870">
        <v>4121</v>
      </c>
      <c r="H870" s="13" t="s">
        <v>145</v>
      </c>
      <c r="I870" s="13" t="s">
        <v>290</v>
      </c>
      <c r="J870" s="13" t="s">
        <v>3374</v>
      </c>
      <c r="K870" t="str">
        <f t="shared" si="13"/>
        <v>DAVAO REGIONDAVAO OCCIDENTALMALITA</v>
      </c>
      <c r="L870" s="38">
        <v>8012</v>
      </c>
      <c r="M870" s="14" t="s">
        <v>1959</v>
      </c>
    </row>
    <row r="871" spans="1:13">
      <c r="A871" s="13" t="s">
        <v>2743</v>
      </c>
      <c r="B871" s="14" t="s">
        <v>1177</v>
      </c>
      <c r="C871" s="14" t="s">
        <v>196</v>
      </c>
      <c r="D871">
        <v>4110</v>
      </c>
      <c r="H871" s="13" t="s">
        <v>157</v>
      </c>
      <c r="I871" s="13" t="s">
        <v>275</v>
      </c>
      <c r="J871" s="13" t="s">
        <v>2309</v>
      </c>
      <c r="K871" t="str">
        <f t="shared" si="13"/>
        <v>NORTHERN MINDANAOBUKIDNONMALITBOG</v>
      </c>
      <c r="L871" s="38">
        <v>8704</v>
      </c>
      <c r="M871" s="14" t="s">
        <v>684</v>
      </c>
    </row>
    <row r="872" spans="1:13">
      <c r="A872" s="13" t="s">
        <v>2744</v>
      </c>
      <c r="B872" s="14" t="s">
        <v>1178</v>
      </c>
      <c r="C872" s="14" t="s">
        <v>196</v>
      </c>
      <c r="D872">
        <v>4105</v>
      </c>
      <c r="H872" s="13" t="s">
        <v>155</v>
      </c>
      <c r="I872" s="13" t="s">
        <v>261</v>
      </c>
      <c r="J872" s="13" t="s">
        <v>2309</v>
      </c>
      <c r="K872" t="str">
        <f t="shared" si="13"/>
        <v>EASTERN VISAYASSOUTHERN LEYTEMALITBOG</v>
      </c>
      <c r="L872" s="38">
        <v>6603</v>
      </c>
      <c r="M872" s="14" t="s">
        <v>1859</v>
      </c>
    </row>
    <row r="873" spans="1:13">
      <c r="A873" s="13" t="s">
        <v>2246</v>
      </c>
      <c r="B873" s="14" t="s">
        <v>1179</v>
      </c>
      <c r="C873" s="14" t="s">
        <v>196</v>
      </c>
      <c r="D873">
        <v>4106</v>
      </c>
      <c r="H873" s="13" t="s">
        <v>144</v>
      </c>
      <c r="I873" s="13" t="s">
        <v>176</v>
      </c>
      <c r="J873" s="13" t="s">
        <v>2558</v>
      </c>
      <c r="K873" t="str">
        <f t="shared" si="13"/>
        <v>CAGAYAN VALLEYISABELAMALLIG</v>
      </c>
      <c r="L873" s="38">
        <v>3323</v>
      </c>
      <c r="M873" s="14" t="s">
        <v>957</v>
      </c>
    </row>
    <row r="874" spans="1:13">
      <c r="A874" s="13" t="s">
        <v>2745</v>
      </c>
      <c r="B874" s="14" t="s">
        <v>1180</v>
      </c>
      <c r="C874" s="14" t="s">
        <v>196</v>
      </c>
      <c r="D874">
        <v>4118</v>
      </c>
      <c r="H874" s="13" t="s">
        <v>151</v>
      </c>
      <c r="I874" s="13" t="s">
        <v>189</v>
      </c>
      <c r="J874" s="13" t="s">
        <v>2608</v>
      </c>
      <c r="K874" t="str">
        <f t="shared" si="13"/>
        <v>CENTRAL LUZONBULACANMALOLOS CITY</v>
      </c>
      <c r="L874" s="38">
        <v>3000</v>
      </c>
      <c r="M874" s="14" t="s">
        <v>1016</v>
      </c>
    </row>
    <row r="875" spans="1:13">
      <c r="A875" s="13" t="s">
        <v>2727</v>
      </c>
      <c r="B875" s="14" t="s">
        <v>1161</v>
      </c>
      <c r="C875" s="14" t="s">
        <v>196</v>
      </c>
      <c r="D875">
        <v>4120</v>
      </c>
      <c r="H875" s="13" t="s">
        <v>146</v>
      </c>
      <c r="I875" s="13" t="s">
        <v>297</v>
      </c>
      <c r="J875" s="13" t="s">
        <v>2446</v>
      </c>
      <c r="K875" t="str">
        <f t="shared" si="13"/>
        <v>SOCSARGENSARANGGANIMALUNGON</v>
      </c>
      <c r="L875" s="38">
        <v>9503</v>
      </c>
      <c r="M875" s="14" t="s">
        <v>831</v>
      </c>
    </row>
    <row r="876" spans="1:13">
      <c r="A876" s="13" t="s">
        <v>2746</v>
      </c>
      <c r="B876" s="14" t="s">
        <v>1181</v>
      </c>
      <c r="C876" s="14" t="s">
        <v>196</v>
      </c>
      <c r="D876">
        <v>4108</v>
      </c>
      <c r="H876" s="13" t="s">
        <v>149</v>
      </c>
      <c r="I876" s="13" t="s">
        <v>318</v>
      </c>
      <c r="J876" s="13" t="s">
        <v>2074</v>
      </c>
      <c r="K876" t="str">
        <f t="shared" si="13"/>
        <v>AUTONOMOUS REGION IN MUSLIM MINDANAOBASILANMALUSO</v>
      </c>
      <c r="L876" s="38">
        <v>7303</v>
      </c>
      <c r="M876" s="14" t="s">
        <v>436</v>
      </c>
    </row>
    <row r="877" spans="1:13">
      <c r="A877" s="13" t="s">
        <v>2747</v>
      </c>
      <c r="B877" s="14" t="s">
        <v>1182</v>
      </c>
      <c r="C877" s="14" t="s">
        <v>196</v>
      </c>
      <c r="D877">
        <v>4111</v>
      </c>
      <c r="H877" s="13" t="s">
        <v>158</v>
      </c>
      <c r="I877" s="13" t="s">
        <v>200</v>
      </c>
      <c r="J877" s="13" t="s">
        <v>2714</v>
      </c>
      <c r="K877" t="str">
        <f t="shared" si="13"/>
        <v>REGION 4A CALABARZONBATANGASMALVAR</v>
      </c>
      <c r="L877" s="38">
        <v>4233</v>
      </c>
      <c r="M877" s="14" t="s">
        <v>1141</v>
      </c>
    </row>
    <row r="878" spans="1:13">
      <c r="A878" s="13" t="s">
        <v>2728</v>
      </c>
      <c r="B878" s="14" t="s">
        <v>1162</v>
      </c>
      <c r="C878" s="14" t="s">
        <v>196</v>
      </c>
      <c r="D878">
        <v>4109</v>
      </c>
      <c r="H878" s="13" t="s">
        <v>149</v>
      </c>
      <c r="I878" s="13" t="s">
        <v>320</v>
      </c>
      <c r="J878" s="13" t="s">
        <v>2130</v>
      </c>
      <c r="K878" t="str">
        <f t="shared" si="13"/>
        <v>AUTONOMOUS REGION IN MUSLIM MINDANAOMAGUINDANAOMAMASAPANO</v>
      </c>
      <c r="L878" s="38">
        <v>9629</v>
      </c>
      <c r="M878" s="14" t="s">
        <v>492</v>
      </c>
    </row>
    <row r="879" spans="1:13">
      <c r="A879" s="13" t="s">
        <v>2751</v>
      </c>
      <c r="B879" s="14" t="s">
        <v>1186</v>
      </c>
      <c r="C879" s="14" t="s">
        <v>197</v>
      </c>
      <c r="D879">
        <v>4001</v>
      </c>
      <c r="H879" s="13" t="s">
        <v>157</v>
      </c>
      <c r="I879" s="13" t="s">
        <v>276</v>
      </c>
      <c r="J879" s="13" t="s">
        <v>2321</v>
      </c>
      <c r="K879" t="str">
        <f t="shared" si="13"/>
        <v>NORTHERN MINDANAOCAMIGUINMAMBAJAO</v>
      </c>
      <c r="L879" s="38">
        <v>9100</v>
      </c>
      <c r="M879" s="14" t="s">
        <v>696</v>
      </c>
    </row>
    <row r="880" spans="1:13">
      <c r="A880" s="13" t="s">
        <v>2752</v>
      </c>
      <c r="B880" s="14" t="s">
        <v>1187</v>
      </c>
      <c r="C880" s="14" t="s">
        <v>197</v>
      </c>
      <c r="D880">
        <v>4033</v>
      </c>
      <c r="H880" s="13" t="s">
        <v>159</v>
      </c>
      <c r="I880" s="13" t="s">
        <v>211</v>
      </c>
      <c r="J880" s="13" t="s">
        <v>2783</v>
      </c>
      <c r="K880" t="str">
        <f t="shared" si="13"/>
        <v>REGION 4B MIMAROPAOCCIDENTAL MINDOROMAMBURAO</v>
      </c>
      <c r="L880" s="38">
        <v>5106</v>
      </c>
      <c r="M880" s="14" t="s">
        <v>1224</v>
      </c>
    </row>
    <row r="881" spans="1:13">
      <c r="A881" s="13" t="s">
        <v>2753</v>
      </c>
      <c r="B881" s="14" t="s">
        <v>1188</v>
      </c>
      <c r="C881" s="14" t="s">
        <v>197</v>
      </c>
      <c r="D881">
        <v>4024</v>
      </c>
      <c r="H881" s="13" t="s">
        <v>153</v>
      </c>
      <c r="I881" s="13" t="s">
        <v>236</v>
      </c>
      <c r="J881" s="13" t="s">
        <v>2986</v>
      </c>
      <c r="K881" t="str">
        <f t="shared" si="13"/>
        <v>WESTERN VISAYASCAPIZMAMBUSAO</v>
      </c>
      <c r="L881" s="38">
        <v>5807</v>
      </c>
      <c r="M881" s="14" t="s">
        <v>1484</v>
      </c>
    </row>
    <row r="882" spans="1:13">
      <c r="A882" s="13" t="s">
        <v>2754</v>
      </c>
      <c r="B882" s="14" t="s">
        <v>1189</v>
      </c>
      <c r="C882" s="14" t="s">
        <v>197</v>
      </c>
      <c r="D882">
        <v>4025</v>
      </c>
      <c r="H882" s="13" t="s">
        <v>150</v>
      </c>
      <c r="I882" s="13" t="s">
        <v>331</v>
      </c>
      <c r="J882" s="13" t="s">
        <v>2015</v>
      </c>
      <c r="K882" t="str">
        <f t="shared" si="13"/>
        <v>CORDILLERA ADMINISTRATIVE REGIONABRAMANABO</v>
      </c>
      <c r="L882" s="38">
        <v>2810</v>
      </c>
      <c r="M882" s="14" t="s">
        <v>375</v>
      </c>
    </row>
    <row r="883" spans="1:13">
      <c r="A883" s="13" t="s">
        <v>2748</v>
      </c>
      <c r="B883" s="14" t="s">
        <v>1183</v>
      </c>
      <c r="C883" s="14" t="s">
        <v>197</v>
      </c>
      <c r="D883">
        <v>4027</v>
      </c>
      <c r="H883" s="13" t="s">
        <v>143</v>
      </c>
      <c r="I883" s="13" t="s">
        <v>167</v>
      </c>
      <c r="J883" s="13" t="s">
        <v>2275</v>
      </c>
      <c r="K883" t="str">
        <f t="shared" si="13"/>
        <v>ILOCOS REGIONPANGASINANMANAOAG</v>
      </c>
      <c r="L883" s="38">
        <v>2430</v>
      </c>
      <c r="M883" s="14" t="s">
        <v>649</v>
      </c>
    </row>
    <row r="884" spans="1:13">
      <c r="A884" s="13" t="s">
        <v>2755</v>
      </c>
      <c r="B884" s="14" t="s">
        <v>1190</v>
      </c>
      <c r="C884" s="14" t="s">
        <v>197</v>
      </c>
      <c r="D884">
        <v>4012</v>
      </c>
      <c r="H884" s="13" t="s">
        <v>153</v>
      </c>
      <c r="I884" s="13" t="s">
        <v>239</v>
      </c>
      <c r="J884" s="13" t="s">
        <v>3048</v>
      </c>
      <c r="K884" t="str">
        <f t="shared" si="13"/>
        <v>WESTERN VISAYASNEGROS OCCIDENTALMANAPLA</v>
      </c>
      <c r="L884" s="38">
        <v>6120</v>
      </c>
      <c r="M884" s="14" t="s">
        <v>1556</v>
      </c>
    </row>
    <row r="885" spans="1:13">
      <c r="A885" s="13" t="s">
        <v>2756</v>
      </c>
      <c r="B885" s="14" t="s">
        <v>1191</v>
      </c>
      <c r="C885" s="14" t="s">
        <v>197</v>
      </c>
      <c r="D885">
        <v>4013</v>
      </c>
      <c r="H885" s="13" t="s">
        <v>145</v>
      </c>
      <c r="I885" s="13" t="s">
        <v>289</v>
      </c>
      <c r="J885" s="13" t="s">
        <v>2420</v>
      </c>
      <c r="K885" t="str">
        <f t="shared" si="13"/>
        <v>DAVAO REGIONDAVAO ORIENTALMANAY</v>
      </c>
      <c r="L885" s="38">
        <v>8202</v>
      </c>
      <c r="M885" s="14" t="s">
        <v>804</v>
      </c>
    </row>
    <row r="886" spans="1:13">
      <c r="A886" s="13" t="s">
        <v>2757</v>
      </c>
      <c r="B886" s="14" t="s">
        <v>1192</v>
      </c>
      <c r="C886" s="14" t="s">
        <v>197</v>
      </c>
      <c r="D886">
        <v>4021</v>
      </c>
      <c r="H886" s="13" t="s">
        <v>148</v>
      </c>
      <c r="I886" s="13" t="s">
        <v>312</v>
      </c>
      <c r="J886" s="13" t="s">
        <v>1981</v>
      </c>
      <c r="K886" t="str">
        <f t="shared" si="13"/>
        <v>NATIONAL CAPITAL REGIONMETRO MANILAMANDALUYONG</v>
      </c>
      <c r="L886" s="38">
        <v>1409</v>
      </c>
      <c r="M886" s="14" t="s">
        <v>341</v>
      </c>
    </row>
    <row r="887" spans="1:13">
      <c r="A887" s="13" t="s">
        <v>2758</v>
      </c>
      <c r="B887" s="14" t="s">
        <v>1193</v>
      </c>
      <c r="C887" s="14" t="s">
        <v>197</v>
      </c>
      <c r="D887">
        <v>4015</v>
      </c>
      <c r="H887" s="13" t="s">
        <v>152</v>
      </c>
      <c r="I887" s="13" t="s">
        <v>225</v>
      </c>
      <c r="J887" s="13" t="s">
        <v>2931</v>
      </c>
      <c r="K887" t="str">
        <f t="shared" si="13"/>
        <v>BICOL REGIONMASBATEMANDAON</v>
      </c>
      <c r="L887" s="38">
        <v>5411</v>
      </c>
      <c r="M887" s="14" t="s">
        <v>1415</v>
      </c>
    </row>
    <row r="888" spans="1:13">
      <c r="A888" s="13" t="s">
        <v>2759</v>
      </c>
      <c r="B888" s="14" t="s">
        <v>1194</v>
      </c>
      <c r="C888" s="14" t="s">
        <v>197</v>
      </c>
      <c r="D888">
        <v>4004</v>
      </c>
      <c r="H888" s="13" t="s">
        <v>154</v>
      </c>
      <c r="I888" s="13" t="s">
        <v>246</v>
      </c>
      <c r="J888" s="13" t="s">
        <v>3105</v>
      </c>
      <c r="K888" t="str">
        <f t="shared" si="13"/>
        <v>CENTRAL VISAYASCEBUMANDAUE CITY</v>
      </c>
      <c r="L888" s="38">
        <v>6014</v>
      </c>
      <c r="M888" s="14" t="s">
        <v>1627</v>
      </c>
    </row>
    <row r="889" spans="1:13">
      <c r="A889" s="13" t="s">
        <v>2760</v>
      </c>
      <c r="B889" s="14" t="s">
        <v>1195</v>
      </c>
      <c r="C889" s="14" t="s">
        <v>197</v>
      </c>
      <c r="D889">
        <v>4030</v>
      </c>
      <c r="H889" s="13" t="s">
        <v>143</v>
      </c>
      <c r="I889" s="13" t="s">
        <v>167</v>
      </c>
      <c r="J889" s="13" t="s">
        <v>2276</v>
      </c>
      <c r="K889" t="str">
        <f t="shared" si="13"/>
        <v>ILOCOS REGIONPANGASINANMANGALDAN</v>
      </c>
      <c r="L889" s="38">
        <v>2432</v>
      </c>
      <c r="M889" s="14" t="s">
        <v>650</v>
      </c>
    </row>
    <row r="890" spans="1:13">
      <c r="A890" s="13" t="s">
        <v>2761</v>
      </c>
      <c r="B890" s="14" t="s">
        <v>1196</v>
      </c>
      <c r="C890" s="14" t="s">
        <v>197</v>
      </c>
      <c r="D890">
        <v>4032</v>
      </c>
      <c r="H890" s="13" t="s">
        <v>143</v>
      </c>
      <c r="I890" s="13" t="s">
        <v>167</v>
      </c>
      <c r="J890" s="13" t="s">
        <v>2259</v>
      </c>
      <c r="K890" t="str">
        <f t="shared" si="13"/>
        <v>ILOCOS REGIONPANGASINANMANGATAREM</v>
      </c>
      <c r="L890" s="38">
        <v>2413</v>
      </c>
      <c r="M890" s="14" t="s">
        <v>631</v>
      </c>
    </row>
    <row r="891" spans="1:13">
      <c r="A891" s="13" t="s">
        <v>2762</v>
      </c>
      <c r="B891" s="14" t="s">
        <v>1197</v>
      </c>
      <c r="C891" s="14" t="s">
        <v>197</v>
      </c>
      <c r="D891">
        <v>4014</v>
      </c>
      <c r="H891" s="13" t="s">
        <v>149</v>
      </c>
      <c r="I891" s="13" t="s">
        <v>320</v>
      </c>
      <c r="J891" s="13" t="s">
        <v>2131</v>
      </c>
      <c r="K891" t="str">
        <f t="shared" si="13"/>
        <v>AUTONOMOUS REGION IN MUSLIM MINDANAOMAGUINDANAOMANGUDADATU</v>
      </c>
      <c r="L891" s="38">
        <v>9620</v>
      </c>
      <c r="M891" s="14" t="s">
        <v>493</v>
      </c>
    </row>
    <row r="892" spans="1:13">
      <c r="A892" s="13" t="s">
        <v>2763</v>
      </c>
      <c r="B892" s="14" t="s">
        <v>1198</v>
      </c>
      <c r="C892" s="14" t="s">
        <v>197</v>
      </c>
      <c r="D892">
        <v>4020</v>
      </c>
      <c r="H892" s="13" t="s">
        <v>148</v>
      </c>
      <c r="I892" s="13" t="s">
        <v>312</v>
      </c>
      <c r="J892" s="13" t="s">
        <v>1982</v>
      </c>
      <c r="K892" t="str">
        <f t="shared" si="13"/>
        <v>NATIONAL CAPITAL REGIONMETRO MANILAMANILA</v>
      </c>
      <c r="L892" s="38">
        <v>1000</v>
      </c>
      <c r="M892" s="14" t="s">
        <v>342</v>
      </c>
    </row>
    <row r="893" spans="1:13">
      <c r="A893" s="13" t="s">
        <v>2764</v>
      </c>
      <c r="B893" s="14" t="s">
        <v>1199</v>
      </c>
      <c r="C893" s="14" t="s">
        <v>197</v>
      </c>
      <c r="D893">
        <v>4007</v>
      </c>
      <c r="H893" s="13" t="s">
        <v>152</v>
      </c>
      <c r="I893" s="13" t="s">
        <v>221</v>
      </c>
      <c r="J893" s="13" t="s">
        <v>2865</v>
      </c>
      <c r="K893" t="str">
        <f t="shared" si="13"/>
        <v>BICOL REGIONALBAYMANITO</v>
      </c>
      <c r="L893" s="38">
        <v>4514</v>
      </c>
      <c r="M893" s="14" t="s">
        <v>1338</v>
      </c>
    </row>
    <row r="894" spans="1:13">
      <c r="A894" s="13" t="s">
        <v>2765</v>
      </c>
      <c r="B894" s="14" t="s">
        <v>1200</v>
      </c>
      <c r="C894" s="14" t="s">
        <v>197</v>
      </c>
      <c r="D894">
        <v>4005</v>
      </c>
      <c r="H894" s="13" t="s">
        <v>154</v>
      </c>
      <c r="I894" s="13" t="s">
        <v>247</v>
      </c>
      <c r="J894" s="13" t="s">
        <v>3155</v>
      </c>
      <c r="K894" t="str">
        <f t="shared" si="13"/>
        <v>CENTRAL VISAYASNEGROS ORIENTALMANJUYOD</v>
      </c>
      <c r="L894" s="38">
        <v>6208</v>
      </c>
      <c r="M894" s="14" t="s">
        <v>1690</v>
      </c>
    </row>
    <row r="895" spans="1:13">
      <c r="A895" s="13" t="s">
        <v>2766</v>
      </c>
      <c r="B895" s="14" t="s">
        <v>1201</v>
      </c>
      <c r="C895" s="14" t="s">
        <v>197</v>
      </c>
      <c r="D895">
        <v>4002</v>
      </c>
      <c r="H895" s="13" t="s">
        <v>150</v>
      </c>
      <c r="I895" s="13" t="s">
        <v>332</v>
      </c>
      <c r="J895" s="13" t="s">
        <v>2036</v>
      </c>
      <c r="K895" t="str">
        <f t="shared" si="13"/>
        <v>CORDILLERA ADMINISTRATIVE REGIONBENGUETMANKAYAN</v>
      </c>
      <c r="L895" s="38">
        <v>2608</v>
      </c>
      <c r="M895" s="14" t="s">
        <v>397</v>
      </c>
    </row>
    <row r="896" spans="1:13">
      <c r="A896" s="13" t="s">
        <v>2767</v>
      </c>
      <c r="B896" s="14" t="s">
        <v>1202</v>
      </c>
      <c r="C896" s="14" t="s">
        <v>197</v>
      </c>
      <c r="D896">
        <v>4016</v>
      </c>
      <c r="H896" s="13" t="s">
        <v>157</v>
      </c>
      <c r="I896" s="13" t="s">
        <v>275</v>
      </c>
      <c r="J896" s="13" t="s">
        <v>2310</v>
      </c>
      <c r="K896" t="str">
        <f t="shared" si="13"/>
        <v>NORTHERN MINDANAOBUKIDNONMANOLO FORTICH</v>
      </c>
      <c r="L896" s="38">
        <v>8703</v>
      </c>
      <c r="M896" s="14" t="s">
        <v>685</v>
      </c>
    </row>
    <row r="897" spans="1:13">
      <c r="A897" s="13" t="s">
        <v>2768</v>
      </c>
      <c r="B897" s="14" t="s">
        <v>1203</v>
      </c>
      <c r="C897" s="14" t="s">
        <v>197</v>
      </c>
      <c r="D897">
        <v>4008</v>
      </c>
      <c r="H897" s="13" t="s">
        <v>159</v>
      </c>
      <c r="I897" s="13" t="s">
        <v>212</v>
      </c>
      <c r="J897" s="13" t="s">
        <v>2792</v>
      </c>
      <c r="K897" t="str">
        <f t="shared" si="13"/>
        <v>REGION 4B MIMAROPAORIENTAL MINDOROMANSALAY</v>
      </c>
      <c r="L897" s="38">
        <v>5213</v>
      </c>
      <c r="M897" s="14" t="s">
        <v>1236</v>
      </c>
    </row>
    <row r="898" spans="1:13">
      <c r="A898" s="13" t="s">
        <v>2769</v>
      </c>
      <c r="B898" s="14" t="s">
        <v>1204</v>
      </c>
      <c r="C898" s="14" t="s">
        <v>197</v>
      </c>
      <c r="D898">
        <v>4017</v>
      </c>
      <c r="H898" s="13" t="s">
        <v>157</v>
      </c>
      <c r="I898" s="13" t="s">
        <v>278</v>
      </c>
      <c r="J898" s="13" t="s">
        <v>2361</v>
      </c>
      <c r="K898" t="str">
        <f t="shared" si="13"/>
        <v>NORTHERN MINDANAOMISAMIS ORIENTALMANTICAO</v>
      </c>
      <c r="L898" s="38">
        <v>9024</v>
      </c>
      <c r="M898" s="14" t="s">
        <v>738</v>
      </c>
    </row>
    <row r="899" spans="1:13">
      <c r="A899" s="13" t="s">
        <v>2770</v>
      </c>
      <c r="B899" s="14" t="s">
        <v>1205</v>
      </c>
      <c r="C899" s="14" t="s">
        <v>197</v>
      </c>
      <c r="D899">
        <v>4018</v>
      </c>
      <c r="H899" s="13" t="s">
        <v>156</v>
      </c>
      <c r="I899" s="13" t="s">
        <v>266</v>
      </c>
      <c r="J899" s="13" t="s">
        <v>3331</v>
      </c>
      <c r="K899" t="str">
        <f t="shared" ref="K899:K962" si="14">UPPER(TRIM(H899)&amp;TRIM(I899)&amp;TRIM(J899))</f>
        <v>ZAMBOANGA PENINSULAZAMBOANGA DEL NORTEMANUKAN</v>
      </c>
      <c r="L899" s="38">
        <v>7110</v>
      </c>
      <c r="M899" s="14" t="s">
        <v>1909</v>
      </c>
    </row>
    <row r="900" spans="1:13">
      <c r="A900" s="13" t="s">
        <v>2771</v>
      </c>
      <c r="B900" s="14" t="s">
        <v>1206</v>
      </c>
      <c r="C900" s="14" t="s">
        <v>197</v>
      </c>
      <c r="D900">
        <v>4010</v>
      </c>
      <c r="H900" s="13" t="s">
        <v>155</v>
      </c>
      <c r="I900" s="13" t="s">
        <v>259</v>
      </c>
      <c r="J900" s="13" t="s">
        <v>3259</v>
      </c>
      <c r="K900" t="str">
        <f t="shared" si="14"/>
        <v>EASTERN VISAYASNORTHERN SAMARMAPANAS</v>
      </c>
      <c r="L900" s="38">
        <v>6412</v>
      </c>
      <c r="M900" s="14" t="s">
        <v>1815</v>
      </c>
    </row>
    <row r="901" spans="1:13">
      <c r="A901" s="13" t="s">
        <v>2064</v>
      </c>
      <c r="B901" s="14" t="s">
        <v>1207</v>
      </c>
      <c r="C901" s="14" t="s">
        <v>197</v>
      </c>
      <c r="D901">
        <v>4003</v>
      </c>
      <c r="H901" s="13" t="s">
        <v>143</v>
      </c>
      <c r="I901" s="13" t="s">
        <v>167</v>
      </c>
      <c r="J901" s="13" t="s">
        <v>2260</v>
      </c>
      <c r="K901" t="str">
        <f t="shared" si="14"/>
        <v>ILOCOS REGIONPANGASINANMAPANDAN</v>
      </c>
      <c r="L901" s="38">
        <v>2429</v>
      </c>
      <c r="M901" s="14" t="s">
        <v>632</v>
      </c>
    </row>
    <row r="902" spans="1:13">
      <c r="A902" s="13" t="s">
        <v>2749</v>
      </c>
      <c r="B902" s="14" t="s">
        <v>1184</v>
      </c>
      <c r="C902" s="14" t="s">
        <v>197</v>
      </c>
      <c r="D902">
        <v>4000</v>
      </c>
      <c r="H902" s="13" t="s">
        <v>149</v>
      </c>
      <c r="I902" s="13" t="s">
        <v>323</v>
      </c>
      <c r="J902" s="13" t="s">
        <v>2173</v>
      </c>
      <c r="K902" t="str">
        <f t="shared" si="14"/>
        <v>AUTONOMOUS REGION IN MUSLIM MINDANAOTAWI-TAWIMAPUN</v>
      </c>
      <c r="L902" s="38">
        <v>7508</v>
      </c>
      <c r="M902" s="14" t="s">
        <v>536</v>
      </c>
    </row>
    <row r="903" spans="1:13">
      <c r="A903" s="13" t="s">
        <v>2772</v>
      </c>
      <c r="B903" s="14" t="s">
        <v>1208</v>
      </c>
      <c r="C903" s="14" t="s">
        <v>197</v>
      </c>
      <c r="D903">
        <v>4023</v>
      </c>
      <c r="H903" s="13" t="s">
        <v>155</v>
      </c>
      <c r="I903" s="13" t="s">
        <v>260</v>
      </c>
      <c r="J903" s="13" t="s">
        <v>3277</v>
      </c>
      <c r="K903" t="str">
        <f t="shared" si="14"/>
        <v>EASTERN VISAYASSAMARMARABUT</v>
      </c>
      <c r="L903" s="38">
        <v>6721</v>
      </c>
      <c r="M903" s="14" t="s">
        <v>1839</v>
      </c>
    </row>
    <row r="904" spans="1:13">
      <c r="A904" s="13" t="s">
        <v>1966</v>
      </c>
      <c r="B904" s="14" t="s">
        <v>1209</v>
      </c>
      <c r="C904" s="14" t="s">
        <v>197</v>
      </c>
      <c r="D904">
        <v>4009</v>
      </c>
      <c r="H904" s="13" t="s">
        <v>158</v>
      </c>
      <c r="I904" s="13" t="s">
        <v>201</v>
      </c>
      <c r="J904" s="13" t="s">
        <v>2741</v>
      </c>
      <c r="K904" t="str">
        <f t="shared" si="14"/>
        <v>REGION 4A CALABARZONCAVITEMARAGONDON</v>
      </c>
      <c r="L904" s="38">
        <v>4112</v>
      </c>
      <c r="M904" s="14" t="s">
        <v>1175</v>
      </c>
    </row>
    <row r="905" spans="1:13">
      <c r="A905" s="13" t="s">
        <v>2227</v>
      </c>
      <c r="B905" s="14" t="s">
        <v>1210</v>
      </c>
      <c r="C905" s="14" t="s">
        <v>197</v>
      </c>
      <c r="D905">
        <v>4022</v>
      </c>
      <c r="H905" s="13" t="s">
        <v>145</v>
      </c>
      <c r="I905" s="13" t="s">
        <v>286</v>
      </c>
      <c r="J905" s="13" t="s">
        <v>2389</v>
      </c>
      <c r="K905" t="str">
        <f t="shared" si="14"/>
        <v>DAVAO REGIONCOMPOSTELA VALLEYMARAGUSAN</v>
      </c>
      <c r="L905" s="38">
        <v>8808</v>
      </c>
      <c r="M905" s="14" t="s">
        <v>768</v>
      </c>
    </row>
    <row r="906" spans="1:13">
      <c r="A906" s="13" t="s">
        <v>2750</v>
      </c>
      <c r="B906" s="14" t="s">
        <v>1185</v>
      </c>
      <c r="C906" s="14" t="s">
        <v>197</v>
      </c>
      <c r="D906">
        <v>4026</v>
      </c>
      <c r="H906" s="13" t="s">
        <v>157</v>
      </c>
      <c r="I906" s="13" t="s">
        <v>275</v>
      </c>
      <c r="J906" s="13" t="s">
        <v>2311</v>
      </c>
      <c r="K906" t="str">
        <f t="shared" si="14"/>
        <v>NORTHERN MINDANAOBUKIDNONMARAMAG</v>
      </c>
      <c r="L906" s="38">
        <v>8714</v>
      </c>
      <c r="M906" s="14" t="s">
        <v>686</v>
      </c>
    </row>
    <row r="907" spans="1:13">
      <c r="A907" s="13" t="s">
        <v>2773</v>
      </c>
      <c r="B907" s="14" t="s">
        <v>1211</v>
      </c>
      <c r="C907" s="14" t="s">
        <v>197</v>
      </c>
      <c r="D907">
        <v>4019</v>
      </c>
      <c r="H907" s="13" t="s">
        <v>149</v>
      </c>
      <c r="I907" s="13" t="s">
        <v>319</v>
      </c>
      <c r="J907" s="13" t="s">
        <v>2102</v>
      </c>
      <c r="K907" t="str">
        <f t="shared" si="14"/>
        <v>AUTONOMOUS REGION IN MUSLIM MINDANAOLANAO DEL SURMARANTAO</v>
      </c>
      <c r="L907" s="38">
        <v>9711</v>
      </c>
      <c r="M907" s="14" t="s">
        <v>464</v>
      </c>
    </row>
    <row r="908" spans="1:13">
      <c r="A908" s="13" t="s">
        <v>2687</v>
      </c>
      <c r="B908" s="14" t="s">
        <v>1212</v>
      </c>
      <c r="C908" s="14" t="s">
        <v>197</v>
      </c>
      <c r="D908">
        <v>4011</v>
      </c>
      <c r="H908" s="13" t="s">
        <v>149</v>
      </c>
      <c r="I908" s="13" t="s">
        <v>319</v>
      </c>
      <c r="J908" s="13" t="s">
        <v>2079</v>
      </c>
      <c r="K908" t="str">
        <f t="shared" si="14"/>
        <v>AUTONOMOUS REGION IN MUSLIM MINDANAOLANAO DEL SURMARAWI CITY</v>
      </c>
      <c r="L908" s="38">
        <v>9700</v>
      </c>
      <c r="M908" s="14" t="s">
        <v>441</v>
      </c>
    </row>
    <row r="909" spans="1:13">
      <c r="A909" s="13" t="s">
        <v>2774</v>
      </c>
      <c r="B909" s="14" t="s">
        <v>1213</v>
      </c>
      <c r="C909" s="14" t="s">
        <v>205</v>
      </c>
      <c r="D909">
        <v>4900</v>
      </c>
      <c r="H909" s="13" t="s">
        <v>143</v>
      </c>
      <c r="I909" s="13" t="s">
        <v>164</v>
      </c>
      <c r="J909" s="13" t="s">
        <v>2194</v>
      </c>
      <c r="K909" t="str">
        <f t="shared" si="14"/>
        <v>ILOCOS REGIONILOCOS NORTEMARCOS</v>
      </c>
      <c r="L909" s="38">
        <v>2907</v>
      </c>
      <c r="M909" s="14" t="s">
        <v>557</v>
      </c>
    </row>
    <row r="910" spans="1:13">
      <c r="A910" s="13" t="s">
        <v>2775</v>
      </c>
      <c r="B910" s="14" t="s">
        <v>1214</v>
      </c>
      <c r="C910" s="14" t="s">
        <v>205</v>
      </c>
      <c r="D910">
        <v>4904</v>
      </c>
      <c r="H910" s="13" t="s">
        <v>156</v>
      </c>
      <c r="I910" s="13" t="s">
        <v>267</v>
      </c>
      <c r="J910" s="13" t="s">
        <v>4188</v>
      </c>
      <c r="K910" t="str">
        <f t="shared" si="14"/>
        <v>ZAMBOANGA PENINSULAZAMBOANGA DEL SURMARGO SA TUBIG</v>
      </c>
      <c r="L910" s="38">
        <v>7035</v>
      </c>
      <c r="M910" s="14" t="s">
        <v>1938</v>
      </c>
    </row>
    <row r="911" spans="1:13">
      <c r="A911" s="13" t="s">
        <v>2776</v>
      </c>
      <c r="B911" s="14" t="s">
        <v>1215</v>
      </c>
      <c r="C911" s="14" t="s">
        <v>205</v>
      </c>
      <c r="D911">
        <v>4905</v>
      </c>
      <c r="H911" s="13" t="s">
        <v>154</v>
      </c>
      <c r="I911" s="13" t="s">
        <v>248</v>
      </c>
      <c r="J911" s="13" t="s">
        <v>3164</v>
      </c>
      <c r="K911" t="str">
        <f t="shared" si="14"/>
        <v>CENTRAL VISAYASSIQUIJORMARIA</v>
      </c>
      <c r="L911" s="38">
        <v>6229</v>
      </c>
      <c r="M911" s="14" t="s">
        <v>1703</v>
      </c>
    </row>
    <row r="912" spans="1:13">
      <c r="A912" s="13" t="s">
        <v>2777</v>
      </c>
      <c r="B912" s="14" t="s">
        <v>1216</v>
      </c>
      <c r="C912" s="14" t="s">
        <v>205</v>
      </c>
      <c r="D912">
        <v>4901</v>
      </c>
      <c r="H912" s="13" t="s">
        <v>151</v>
      </c>
      <c r="I912" s="13" t="s">
        <v>187</v>
      </c>
      <c r="J912" s="13" t="s">
        <v>2595</v>
      </c>
      <c r="K912" t="str">
        <f t="shared" si="14"/>
        <v>CENTRAL LUZONAURORAMARIA AURORA</v>
      </c>
      <c r="L912" s="38">
        <v>3202</v>
      </c>
      <c r="M912" s="14" t="s">
        <v>1002</v>
      </c>
    </row>
    <row r="913" spans="1:13">
      <c r="A913" s="13" t="s">
        <v>1966</v>
      </c>
      <c r="B913" s="14" t="s">
        <v>1217</v>
      </c>
      <c r="C913" s="14" t="s">
        <v>205</v>
      </c>
      <c r="D913">
        <v>4902</v>
      </c>
      <c r="H913" s="13" t="s">
        <v>154</v>
      </c>
      <c r="I913" s="13" t="s">
        <v>245</v>
      </c>
      <c r="J913" s="13" t="s">
        <v>3088</v>
      </c>
      <c r="K913" t="str">
        <f t="shared" si="14"/>
        <v>CENTRAL VISAYASBOHOLMARIBOJOC</v>
      </c>
      <c r="L913" s="38">
        <v>6336</v>
      </c>
      <c r="M913" s="14" t="s">
        <v>1607</v>
      </c>
    </row>
    <row r="914" spans="1:13">
      <c r="A914" s="13" t="s">
        <v>2778</v>
      </c>
      <c r="B914" s="14" t="s">
        <v>1218</v>
      </c>
      <c r="C914" s="14" t="s">
        <v>205</v>
      </c>
      <c r="D914">
        <v>4903</v>
      </c>
      <c r="H914" s="13" t="s">
        <v>147</v>
      </c>
      <c r="I914" s="13" t="s">
        <v>308</v>
      </c>
      <c r="J914" s="13" t="s">
        <v>2507</v>
      </c>
      <c r="K914" t="str">
        <f t="shared" si="14"/>
        <v>CARAGASURIGAO DEL SURMARIHATAG</v>
      </c>
      <c r="L914" s="38">
        <v>8306</v>
      </c>
      <c r="M914" s="14" t="s">
        <v>898</v>
      </c>
    </row>
    <row r="915" spans="1:13">
      <c r="A915" s="13" t="s">
        <v>2779</v>
      </c>
      <c r="B915" s="14" t="s">
        <v>1219</v>
      </c>
      <c r="C915" s="14" t="s">
        <v>206</v>
      </c>
      <c r="D915">
        <v>5108</v>
      </c>
      <c r="H915" s="13" t="s">
        <v>148</v>
      </c>
      <c r="I915" s="13" t="s">
        <v>312</v>
      </c>
      <c r="J915" s="13" t="s">
        <v>1983</v>
      </c>
      <c r="K915" t="str">
        <f t="shared" si="14"/>
        <v>NATIONAL CAPITAL REGIONMETRO MANILAMARIKINA</v>
      </c>
      <c r="L915" s="38">
        <v>1800</v>
      </c>
      <c r="M915" s="14" t="s">
        <v>343</v>
      </c>
    </row>
    <row r="916" spans="1:13">
      <c r="A916" s="13" t="s">
        <v>2780</v>
      </c>
      <c r="B916" s="14" t="s">
        <v>1220</v>
      </c>
      <c r="C916" s="14" t="s">
        <v>206</v>
      </c>
      <c r="D916">
        <v>5102</v>
      </c>
      <c r="H916" s="13" t="s">
        <v>151</v>
      </c>
      <c r="I916" s="13" t="s">
        <v>189</v>
      </c>
      <c r="J916" s="13" t="s">
        <v>2620</v>
      </c>
      <c r="K916" t="str">
        <f t="shared" si="14"/>
        <v>CENTRAL LUZONBULACANMARILAO</v>
      </c>
      <c r="L916" s="38">
        <v>3019</v>
      </c>
      <c r="M916" s="14" t="s">
        <v>1029</v>
      </c>
    </row>
    <row r="917" spans="1:13">
      <c r="A917" s="13" t="s">
        <v>2781</v>
      </c>
      <c r="B917" s="14" t="s">
        <v>1221</v>
      </c>
      <c r="C917" s="14" t="s">
        <v>206</v>
      </c>
      <c r="D917">
        <v>5111</v>
      </c>
      <c r="H917" s="13" t="s">
        <v>155</v>
      </c>
      <c r="I917" s="13" t="s">
        <v>256</v>
      </c>
      <c r="J917" s="13" t="s">
        <v>3188</v>
      </c>
      <c r="K917" t="str">
        <f t="shared" si="14"/>
        <v>EASTERN VISAYASBILIRANMARIPIPI</v>
      </c>
      <c r="L917" s="38">
        <v>6546</v>
      </c>
      <c r="M917" s="14" t="s">
        <v>1735</v>
      </c>
    </row>
    <row r="918" spans="1:13">
      <c r="A918" s="13" t="s">
        <v>2782</v>
      </c>
      <c r="B918" s="14" t="s">
        <v>1222</v>
      </c>
      <c r="C918" s="14" t="s">
        <v>206</v>
      </c>
      <c r="D918">
        <v>5109</v>
      </c>
      <c r="H918" s="13" t="s">
        <v>151</v>
      </c>
      <c r="I918" s="13" t="s">
        <v>188</v>
      </c>
      <c r="J918" s="13" t="s">
        <v>2603</v>
      </c>
      <c r="K918" t="str">
        <f t="shared" si="14"/>
        <v>CENTRAL LUZONBATAANMARIVELES</v>
      </c>
      <c r="L918" s="38">
        <v>2105</v>
      </c>
      <c r="M918" s="14" t="s">
        <v>1011</v>
      </c>
    </row>
    <row r="919" spans="1:13">
      <c r="A919" s="13" t="s">
        <v>2330</v>
      </c>
      <c r="B919" s="14" t="s">
        <v>1223</v>
      </c>
      <c r="C919" s="14" t="s">
        <v>206</v>
      </c>
      <c r="D919">
        <v>5101</v>
      </c>
      <c r="H919" s="13" t="s">
        <v>149</v>
      </c>
      <c r="I919" s="13" t="s">
        <v>319</v>
      </c>
      <c r="J919" s="13" t="s">
        <v>2103</v>
      </c>
      <c r="K919" t="str">
        <f t="shared" si="14"/>
        <v>AUTONOMOUS REGION IN MUSLIM MINDANAOLANAO DEL SURMAROGONG</v>
      </c>
      <c r="L919" s="38">
        <v>9303</v>
      </c>
      <c r="M919" s="14" t="s">
        <v>465</v>
      </c>
    </row>
    <row r="920" spans="1:13">
      <c r="A920" s="13" t="s">
        <v>2783</v>
      </c>
      <c r="B920" s="14" t="s">
        <v>1224</v>
      </c>
      <c r="C920" s="14" t="s">
        <v>206</v>
      </c>
      <c r="D920">
        <v>5106</v>
      </c>
      <c r="H920" s="13" t="s">
        <v>151</v>
      </c>
      <c r="I920" s="13" t="s">
        <v>191</v>
      </c>
      <c r="J920" s="13" t="s">
        <v>2658</v>
      </c>
      <c r="K920" t="str">
        <f t="shared" si="14"/>
        <v>CENTRAL LUZONPAMPANGAMASANTOL</v>
      </c>
      <c r="L920" s="38">
        <v>2017</v>
      </c>
      <c r="M920" s="14" t="s">
        <v>1075</v>
      </c>
    </row>
    <row r="921" spans="1:13">
      <c r="A921" s="13" t="s">
        <v>2784</v>
      </c>
      <c r="B921" s="14" t="s">
        <v>1225</v>
      </c>
      <c r="C921" s="14" t="s">
        <v>206</v>
      </c>
      <c r="D921">
        <v>5107</v>
      </c>
      <c r="H921" s="13" t="s">
        <v>152</v>
      </c>
      <c r="I921" s="13" t="s">
        <v>225</v>
      </c>
      <c r="J921" s="13" t="s">
        <v>2923</v>
      </c>
      <c r="K921" t="str">
        <f t="shared" si="14"/>
        <v>BICOL REGIONMASBATEMASBATE CITY</v>
      </c>
      <c r="L921" s="38">
        <v>5400</v>
      </c>
      <c r="M921" s="14" t="s">
        <v>1405</v>
      </c>
    </row>
    <row r="922" spans="1:13">
      <c r="A922" s="13" t="s">
        <v>2064</v>
      </c>
      <c r="B922" s="14" t="s">
        <v>1226</v>
      </c>
      <c r="C922" s="14" t="s">
        <v>206</v>
      </c>
      <c r="D922">
        <v>5103</v>
      </c>
      <c r="H922" s="13" t="s">
        <v>151</v>
      </c>
      <c r="I922" s="13" t="s">
        <v>193</v>
      </c>
      <c r="J922" s="13" t="s">
        <v>2694</v>
      </c>
      <c r="K922" t="str">
        <f t="shared" si="14"/>
        <v>CENTRAL LUZONZAMBALESMASINLOC</v>
      </c>
      <c r="L922" s="38">
        <v>2211</v>
      </c>
      <c r="M922" s="14" t="s">
        <v>1118</v>
      </c>
    </row>
    <row r="923" spans="1:13">
      <c r="A923" s="13" t="s">
        <v>2785</v>
      </c>
      <c r="B923" s="14" t="s">
        <v>1227</v>
      </c>
      <c r="C923" s="14" t="s">
        <v>206</v>
      </c>
      <c r="D923">
        <v>5104</v>
      </c>
      <c r="H923" s="13" t="s">
        <v>149</v>
      </c>
      <c r="I923" s="13" t="s">
        <v>319</v>
      </c>
      <c r="J923" s="13" t="s">
        <v>2104</v>
      </c>
      <c r="K923" t="str">
        <f t="shared" si="14"/>
        <v>AUTONOMOUS REGION IN MUSLIM MINDANAOLANAO DEL SURMASIU</v>
      </c>
      <c r="L923" s="38">
        <v>9706</v>
      </c>
      <c r="M923" s="14" t="s">
        <v>466</v>
      </c>
    </row>
    <row r="924" spans="1:13">
      <c r="A924" s="13" t="s">
        <v>2476</v>
      </c>
      <c r="B924" s="14" t="s">
        <v>1228</v>
      </c>
      <c r="C924" s="14" t="s">
        <v>206</v>
      </c>
      <c r="D924">
        <v>5100</v>
      </c>
      <c r="H924" s="13" t="s">
        <v>155</v>
      </c>
      <c r="I924" s="13" t="s">
        <v>257</v>
      </c>
      <c r="J924" s="13" t="s">
        <v>3202</v>
      </c>
      <c r="K924" t="str">
        <f t="shared" si="14"/>
        <v>EASTERN VISAYASEASTERN SAMARMASLOG</v>
      </c>
      <c r="L924" s="38">
        <v>6820</v>
      </c>
      <c r="M924" s="14" t="s">
        <v>1750</v>
      </c>
    </row>
    <row r="925" spans="1:13">
      <c r="A925" s="13" t="s">
        <v>1966</v>
      </c>
      <c r="B925" s="14" t="s">
        <v>1229</v>
      </c>
      <c r="C925" s="14" t="s">
        <v>206</v>
      </c>
      <c r="D925">
        <v>5105</v>
      </c>
      <c r="H925" s="13" t="s">
        <v>158</v>
      </c>
      <c r="I925" s="13" t="s">
        <v>200</v>
      </c>
      <c r="J925" s="13" t="s">
        <v>2715</v>
      </c>
      <c r="K925" t="str">
        <f t="shared" si="14"/>
        <v>REGION 4A CALABARZONBATANGASMATAAS NA KAHOY</v>
      </c>
      <c r="L925" s="38">
        <v>4223</v>
      </c>
      <c r="M925" s="14" t="s">
        <v>1142</v>
      </c>
    </row>
    <row r="926" spans="1:13">
      <c r="A926" s="13" t="s">
        <v>2787</v>
      </c>
      <c r="B926" s="14" t="s">
        <v>1231</v>
      </c>
      <c r="C926" s="14" t="s">
        <v>207</v>
      </c>
      <c r="D926">
        <v>5201</v>
      </c>
      <c r="H926" s="13" t="s">
        <v>155</v>
      </c>
      <c r="I926" s="13" t="s">
        <v>258</v>
      </c>
      <c r="J926" s="13" t="s">
        <v>3235</v>
      </c>
      <c r="K926" t="str">
        <f t="shared" si="14"/>
        <v>EASTERN VISAYASLEYTEMATAG-OB</v>
      </c>
      <c r="L926" s="38">
        <v>6532</v>
      </c>
      <c r="M926" s="14" t="s">
        <v>1787</v>
      </c>
    </row>
    <row r="927" spans="1:13">
      <c r="A927" s="13" t="s">
        <v>2788</v>
      </c>
      <c r="B927" s="14" t="s">
        <v>1232</v>
      </c>
      <c r="C927" s="14" t="s">
        <v>207</v>
      </c>
      <c r="D927">
        <v>5210</v>
      </c>
      <c r="H927" s="13" t="s">
        <v>146</v>
      </c>
      <c r="I927" s="13" t="s">
        <v>296</v>
      </c>
      <c r="J927" s="13" t="s">
        <v>2434</v>
      </c>
      <c r="K927" t="str">
        <f t="shared" si="14"/>
        <v>SOCSARGENCOTABATOMATALAM</v>
      </c>
      <c r="L927" s="38">
        <v>9406</v>
      </c>
      <c r="M927" s="14" t="s">
        <v>819</v>
      </c>
    </row>
    <row r="928" spans="1:13">
      <c r="A928" s="13" t="s">
        <v>2789</v>
      </c>
      <c r="B928" s="14" t="s">
        <v>1233</v>
      </c>
      <c r="C928" s="14" t="s">
        <v>207</v>
      </c>
      <c r="D928">
        <v>5211</v>
      </c>
      <c r="H928" s="13" t="s">
        <v>155</v>
      </c>
      <c r="I928" s="13" t="s">
        <v>258</v>
      </c>
      <c r="J928" s="13" t="s">
        <v>3236</v>
      </c>
      <c r="K928" t="str">
        <f t="shared" si="14"/>
        <v>EASTERN VISAYASLEYTEMATALOM</v>
      </c>
      <c r="L928" s="38">
        <v>6526</v>
      </c>
      <c r="M928" s="14" t="s">
        <v>1788</v>
      </c>
    </row>
    <row r="929" spans="1:13">
      <c r="A929" s="13" t="s">
        <v>2790</v>
      </c>
      <c r="B929" s="14" t="s">
        <v>1234</v>
      </c>
      <c r="C929" s="14" t="s">
        <v>207</v>
      </c>
      <c r="D929">
        <v>5214</v>
      </c>
      <c r="H929" s="13" t="s">
        <v>145</v>
      </c>
      <c r="I929" s="13" t="s">
        <v>288</v>
      </c>
      <c r="J929" s="13" t="s">
        <v>2410</v>
      </c>
      <c r="K929" t="str">
        <f t="shared" si="14"/>
        <v>DAVAO REGIONDAVAO DEL SURMATANAO</v>
      </c>
      <c r="L929" s="38">
        <v>8003</v>
      </c>
      <c r="M929" s="14" t="s">
        <v>792</v>
      </c>
    </row>
    <row r="930" spans="1:13">
      <c r="A930" s="13" t="s">
        <v>2786</v>
      </c>
      <c r="B930" s="14" t="s">
        <v>1230</v>
      </c>
      <c r="C930" s="14" t="s">
        <v>207</v>
      </c>
      <c r="D930">
        <v>5200</v>
      </c>
      <c r="H930" s="13" t="s">
        <v>149</v>
      </c>
      <c r="I930" s="13" t="s">
        <v>320</v>
      </c>
      <c r="J930" s="13" t="s">
        <v>2143</v>
      </c>
      <c r="K930" t="str">
        <f t="shared" si="14"/>
        <v>AUTONOMOUS REGION IN MUSLIM MINDANAOMAGUINDANAOMATANOG</v>
      </c>
      <c r="L930" s="38">
        <v>9613</v>
      </c>
      <c r="M930" s="14" t="s">
        <v>4160</v>
      </c>
    </row>
    <row r="931" spans="1:13">
      <c r="A931" s="13" t="s">
        <v>2791</v>
      </c>
      <c r="B931" s="14" t="s">
        <v>1235</v>
      </c>
      <c r="C931" s="14" t="s">
        <v>207</v>
      </c>
      <c r="D931">
        <v>5209</v>
      </c>
      <c r="H931" s="13" t="s">
        <v>149</v>
      </c>
      <c r="I931" s="13" t="s">
        <v>320</v>
      </c>
      <c r="J931" s="13" t="s">
        <v>4178</v>
      </c>
      <c r="K931" t="str">
        <f t="shared" si="14"/>
        <v>AUTONOMOUS REGION IN MUSLIM MINDANAOMAGUINDANAOMATANOG</v>
      </c>
      <c r="L931" s="38">
        <v>9613</v>
      </c>
      <c r="M931" s="14" t="s">
        <v>509</v>
      </c>
    </row>
    <row r="932" spans="1:13">
      <c r="A932" s="13" t="s">
        <v>2792</v>
      </c>
      <c r="B932" s="14" t="s">
        <v>1236</v>
      </c>
      <c r="C932" s="14" t="s">
        <v>207</v>
      </c>
      <c r="D932">
        <v>5213</v>
      </c>
      <c r="H932" s="13" t="s">
        <v>152</v>
      </c>
      <c r="I932" s="13" t="s">
        <v>226</v>
      </c>
      <c r="J932" s="13" t="s">
        <v>2946</v>
      </c>
      <c r="K932" t="str">
        <f t="shared" si="14"/>
        <v>BICOL REGIONSORSOGONMATNOG</v>
      </c>
      <c r="L932" s="38">
        <v>4708</v>
      </c>
      <c r="M932" s="14" t="s">
        <v>1436</v>
      </c>
    </row>
    <row r="933" spans="1:13">
      <c r="A933" s="13" t="s">
        <v>2793</v>
      </c>
      <c r="B933" s="14" t="s">
        <v>1237</v>
      </c>
      <c r="C933" s="14" t="s">
        <v>207</v>
      </c>
      <c r="D933">
        <v>5204</v>
      </c>
      <c r="H933" s="13" t="s">
        <v>155</v>
      </c>
      <c r="I933" s="13" t="s">
        <v>260</v>
      </c>
      <c r="J933" s="13" t="s">
        <v>3278</v>
      </c>
      <c r="K933" t="str">
        <f t="shared" si="14"/>
        <v>EASTERN VISAYASSAMARMATUGUINAO</v>
      </c>
      <c r="L933" s="38">
        <v>6708</v>
      </c>
      <c r="M933" s="14" t="s">
        <v>1840</v>
      </c>
    </row>
    <row r="934" spans="1:13">
      <c r="A934" s="13" t="s">
        <v>2794</v>
      </c>
      <c r="B934" s="14" t="s">
        <v>1238</v>
      </c>
      <c r="C934" s="14" t="s">
        <v>207</v>
      </c>
      <c r="D934">
        <v>5208</v>
      </c>
      <c r="H934" s="13" t="s">
        <v>157</v>
      </c>
      <c r="I934" s="13" t="s">
        <v>277</v>
      </c>
      <c r="J934" s="13" t="s">
        <v>2332</v>
      </c>
      <c r="K934" t="str">
        <f t="shared" si="14"/>
        <v>NORTHERN MINDANAOLANAO DEL NORTEMATUNGAO</v>
      </c>
      <c r="L934" s="38">
        <v>9203</v>
      </c>
      <c r="M934" s="14" t="s">
        <v>708</v>
      </c>
    </row>
    <row r="935" spans="1:13">
      <c r="A935" s="13" t="s">
        <v>2795</v>
      </c>
      <c r="B935" s="14" t="s">
        <v>1239</v>
      </c>
      <c r="C935" s="14" t="s">
        <v>207</v>
      </c>
      <c r="D935">
        <v>5206</v>
      </c>
      <c r="H935" s="13" t="s">
        <v>158</v>
      </c>
      <c r="I935" s="13" t="s">
        <v>203</v>
      </c>
      <c r="J935" s="13" t="s">
        <v>2844</v>
      </c>
      <c r="K935" t="str">
        <f t="shared" si="14"/>
        <v>REGION 4A CALABARZONQUEZONMAUBAN</v>
      </c>
      <c r="L935" s="38">
        <v>4330</v>
      </c>
      <c r="M935" s="14" t="s">
        <v>1309</v>
      </c>
    </row>
    <row r="936" spans="1:13">
      <c r="A936" s="13" t="s">
        <v>2796</v>
      </c>
      <c r="B936" s="14" t="s">
        <v>1240</v>
      </c>
      <c r="C936" s="14" t="s">
        <v>207</v>
      </c>
      <c r="D936">
        <v>5203</v>
      </c>
      <c r="H936" s="13" t="s">
        <v>145</v>
      </c>
      <c r="I936" s="13" t="s">
        <v>286</v>
      </c>
      <c r="J936" s="13" t="s">
        <v>2390</v>
      </c>
      <c r="K936" t="str">
        <f t="shared" si="14"/>
        <v>DAVAO REGIONCOMPOSTELA VALLEYMAWAB</v>
      </c>
      <c r="L936" s="38">
        <v>8802</v>
      </c>
      <c r="M936" s="14" t="s">
        <v>769</v>
      </c>
    </row>
    <row r="937" spans="1:13">
      <c r="A937" s="13" t="s">
        <v>2562</v>
      </c>
      <c r="B937" s="14" t="s">
        <v>1241</v>
      </c>
      <c r="C937" s="14" t="s">
        <v>207</v>
      </c>
      <c r="D937">
        <v>5212</v>
      </c>
      <c r="H937" s="13" t="s">
        <v>151</v>
      </c>
      <c r="I937" s="13" t="s">
        <v>192</v>
      </c>
      <c r="J937" s="13" t="s">
        <v>2680</v>
      </c>
      <c r="K937" t="str">
        <f t="shared" si="14"/>
        <v>CENTRAL LUZONTARLACMAYANTOC</v>
      </c>
      <c r="L937" s="38">
        <v>2304</v>
      </c>
      <c r="M937" s="14" t="s">
        <v>1102</v>
      </c>
    </row>
    <row r="938" spans="1:13">
      <c r="A938" s="13" t="s">
        <v>2797</v>
      </c>
      <c r="B938" s="14" t="s">
        <v>1242</v>
      </c>
      <c r="C938" s="14" t="s">
        <v>207</v>
      </c>
      <c r="D938">
        <v>5202</v>
      </c>
      <c r="H938" s="13" t="s">
        <v>155</v>
      </c>
      <c r="I938" s="13" t="s">
        <v>257</v>
      </c>
      <c r="J938" s="13" t="s">
        <v>3203</v>
      </c>
      <c r="K938" t="str">
        <f t="shared" si="14"/>
        <v>EASTERN VISAYASEASTERN SAMARMAYDOLONG</v>
      </c>
      <c r="L938" s="38">
        <v>6802</v>
      </c>
      <c r="M938" s="14" t="s">
        <v>1751</v>
      </c>
    </row>
    <row r="939" spans="1:13">
      <c r="A939" s="13" t="s">
        <v>2479</v>
      </c>
      <c r="B939" s="14" t="s">
        <v>1243</v>
      </c>
      <c r="C939" s="14" t="s">
        <v>207</v>
      </c>
      <c r="D939">
        <v>5207</v>
      </c>
      <c r="H939" s="13" t="s">
        <v>155</v>
      </c>
      <c r="I939" s="13" t="s">
        <v>258</v>
      </c>
      <c r="J939" s="13" t="s">
        <v>3237</v>
      </c>
      <c r="K939" t="str">
        <f t="shared" si="14"/>
        <v>EASTERN VISAYASLEYTEMAYORGA</v>
      </c>
      <c r="L939" s="38">
        <v>6507</v>
      </c>
      <c r="M939" s="14" t="s">
        <v>1789</v>
      </c>
    </row>
    <row r="940" spans="1:13">
      <c r="A940" s="13" t="s">
        <v>2687</v>
      </c>
      <c r="B940" s="14" t="s">
        <v>1244</v>
      </c>
      <c r="C940" s="14" t="s">
        <v>207</v>
      </c>
      <c r="D940">
        <v>5205</v>
      </c>
      <c r="H940" s="13" t="s">
        <v>150</v>
      </c>
      <c r="I940" s="13" t="s">
        <v>333</v>
      </c>
      <c r="J940" s="13" t="s">
        <v>2048</v>
      </c>
      <c r="K940" t="str">
        <f t="shared" si="14"/>
        <v>CORDILLERA ADMINISTRATIVE REGIONIFUGAOMAYOYAO</v>
      </c>
      <c r="L940" s="38">
        <v>3602</v>
      </c>
      <c r="M940" s="14" t="s">
        <v>410</v>
      </c>
    </row>
    <row r="941" spans="1:13">
      <c r="A941" s="13" t="s">
        <v>2799</v>
      </c>
      <c r="B941" s="14" t="s">
        <v>1246</v>
      </c>
      <c r="C941" s="14" t="s">
        <v>208</v>
      </c>
      <c r="D941">
        <v>5302</v>
      </c>
      <c r="H941" s="13" t="s">
        <v>154</v>
      </c>
      <c r="I941" s="13" t="s">
        <v>246</v>
      </c>
      <c r="J941" s="13" t="s">
        <v>3127</v>
      </c>
      <c r="K941" t="str">
        <f t="shared" si="14"/>
        <v>CENTRAL VISAYASCEBUMEDELLIN</v>
      </c>
      <c r="L941" s="38">
        <v>6012</v>
      </c>
      <c r="M941" s="14" t="s">
        <v>1655</v>
      </c>
    </row>
    <row r="942" spans="1:13">
      <c r="A942" s="13" t="s">
        <v>2800</v>
      </c>
      <c r="B942" s="14" t="s">
        <v>1247</v>
      </c>
      <c r="C942" s="14" t="s">
        <v>208</v>
      </c>
      <c r="D942">
        <v>5320</v>
      </c>
      <c r="H942" s="13" t="s">
        <v>157</v>
      </c>
      <c r="I942" s="13" t="s">
        <v>278</v>
      </c>
      <c r="J942" s="13" t="s">
        <v>2362</v>
      </c>
      <c r="K942" t="str">
        <f t="shared" si="14"/>
        <v>NORTHERN MINDANAOMISAMIS ORIENTALMEDINA</v>
      </c>
      <c r="L942" s="38">
        <v>9013</v>
      </c>
      <c r="M942" s="14" t="s">
        <v>739</v>
      </c>
    </row>
    <row r="943" spans="1:13">
      <c r="A943" s="13" t="s">
        <v>2801</v>
      </c>
      <c r="B943" s="14" t="s">
        <v>1248</v>
      </c>
      <c r="C943" s="14" t="s">
        <v>208</v>
      </c>
      <c r="D943">
        <v>5311</v>
      </c>
      <c r="H943" s="13" t="s">
        <v>158</v>
      </c>
      <c r="I943" s="13" t="s">
        <v>201</v>
      </c>
      <c r="J943" s="13" t="s">
        <v>2742</v>
      </c>
      <c r="K943" t="str">
        <f t="shared" si="14"/>
        <v>REGION 4A CALABARZONCAVITEMENDEZ</v>
      </c>
      <c r="L943" s="38">
        <v>4121</v>
      </c>
      <c r="M943" s="14" t="s">
        <v>1176</v>
      </c>
    </row>
    <row r="944" spans="1:13">
      <c r="A944" s="13" t="s">
        <v>2802</v>
      </c>
      <c r="B944" s="14" t="s">
        <v>1249</v>
      </c>
      <c r="C944" s="14" t="s">
        <v>208</v>
      </c>
      <c r="D944">
        <v>5307</v>
      </c>
      <c r="H944" s="13" t="s">
        <v>152</v>
      </c>
      <c r="I944" s="13" t="s">
        <v>222</v>
      </c>
      <c r="J944" s="13" t="s">
        <v>2876</v>
      </c>
      <c r="K944" t="str">
        <f t="shared" si="14"/>
        <v>BICOL REGIONCAMARINES NORTEMERCEDES</v>
      </c>
      <c r="L944" s="38">
        <v>4601</v>
      </c>
      <c r="M944" s="14" t="s">
        <v>1350</v>
      </c>
    </row>
    <row r="945" spans="1:13">
      <c r="A945" s="13" t="s">
        <v>2803</v>
      </c>
      <c r="B945" s="14" t="s">
        <v>1250</v>
      </c>
      <c r="C945" s="14" t="s">
        <v>208</v>
      </c>
      <c r="D945">
        <v>5306</v>
      </c>
      <c r="H945" s="13" t="s">
        <v>155</v>
      </c>
      <c r="I945" s="13" t="s">
        <v>257</v>
      </c>
      <c r="J945" s="13" t="s">
        <v>2876</v>
      </c>
      <c r="K945" t="str">
        <f t="shared" si="14"/>
        <v>EASTERN VISAYASEASTERN SAMARMERCEDES</v>
      </c>
      <c r="L945" s="38">
        <v>6808</v>
      </c>
      <c r="M945" s="14" t="s">
        <v>1752</v>
      </c>
    </row>
    <row r="946" spans="1:13">
      <c r="A946" s="13" t="s">
        <v>2804</v>
      </c>
      <c r="B946" s="14" t="s">
        <v>1251</v>
      </c>
      <c r="C946" s="14" t="s">
        <v>208</v>
      </c>
      <c r="D946">
        <v>5305</v>
      </c>
      <c r="H946" s="13" t="s">
        <v>155</v>
      </c>
      <c r="I946" s="13" t="s">
        <v>258</v>
      </c>
      <c r="J946" s="13" t="s">
        <v>3238</v>
      </c>
      <c r="K946" t="str">
        <f t="shared" si="14"/>
        <v>EASTERN VISAYASLEYTEMERIDA</v>
      </c>
      <c r="L946" s="38">
        <v>6540</v>
      </c>
      <c r="M946" s="14" t="s">
        <v>1790</v>
      </c>
    </row>
    <row r="947" spans="1:13">
      <c r="A947" s="13" t="s">
        <v>2805</v>
      </c>
      <c r="B947" s="14" t="s">
        <v>1252</v>
      </c>
      <c r="C947" s="14" t="s">
        <v>208</v>
      </c>
      <c r="D947">
        <v>5317</v>
      </c>
      <c r="H947" s="13" t="s">
        <v>151</v>
      </c>
      <c r="I947" s="13" t="s">
        <v>191</v>
      </c>
      <c r="J947" s="13" t="s">
        <v>2659</v>
      </c>
      <c r="K947" t="str">
        <f t="shared" si="14"/>
        <v>CENTRAL LUZONPAMPANGAMEXICO</v>
      </c>
      <c r="L947" s="38">
        <v>2021</v>
      </c>
      <c r="M947" s="14" t="s">
        <v>1076</v>
      </c>
    </row>
    <row r="948" spans="1:13">
      <c r="A948" s="13" t="s">
        <v>2806</v>
      </c>
      <c r="B948" s="14" t="s">
        <v>1253</v>
      </c>
      <c r="C948" s="14" t="s">
        <v>208</v>
      </c>
      <c r="D948">
        <v>5321</v>
      </c>
      <c r="H948" s="13" t="s">
        <v>151</v>
      </c>
      <c r="I948" s="13" t="s">
        <v>189</v>
      </c>
      <c r="J948" s="13" t="s">
        <v>2609</v>
      </c>
      <c r="K948" t="str">
        <f t="shared" si="14"/>
        <v>CENTRAL LUZONBULACANMEYCAUAYAN CITY</v>
      </c>
      <c r="L948" s="38">
        <v>3020</v>
      </c>
      <c r="M948" s="14" t="s">
        <v>1017</v>
      </c>
    </row>
    <row r="949" spans="1:13">
      <c r="A949" s="13" t="s">
        <v>2807</v>
      </c>
      <c r="B949" s="14" t="s">
        <v>1254</v>
      </c>
      <c r="C949" s="14" t="s">
        <v>208</v>
      </c>
      <c r="D949">
        <v>5316</v>
      </c>
      <c r="H949" s="13" t="s">
        <v>153</v>
      </c>
      <c r="I949" s="13" t="s">
        <v>238</v>
      </c>
      <c r="J949" s="13" t="s">
        <v>3022</v>
      </c>
      <c r="K949" t="str">
        <f t="shared" si="14"/>
        <v>WESTERN VISAYASILOILOMIAGAO</v>
      </c>
      <c r="L949" s="38">
        <v>5023</v>
      </c>
      <c r="M949" s="14" t="s">
        <v>1526</v>
      </c>
    </row>
    <row r="950" spans="1:13">
      <c r="A950" s="13" t="s">
        <v>2808</v>
      </c>
      <c r="B950" s="14" t="s">
        <v>1255</v>
      </c>
      <c r="C950" s="14" t="s">
        <v>208</v>
      </c>
      <c r="D950">
        <v>5315</v>
      </c>
      <c r="H950" s="13" t="s">
        <v>156</v>
      </c>
      <c r="I950" s="13" t="s">
        <v>267</v>
      </c>
      <c r="J950" s="13" t="s">
        <v>3340</v>
      </c>
      <c r="K950" t="str">
        <f t="shared" si="14"/>
        <v>ZAMBOANGA PENINSULAZAMBOANGA DEL SURMIDSALIP</v>
      </c>
      <c r="L950" s="38">
        <v>7021</v>
      </c>
      <c r="M950" s="14" t="s">
        <v>1919</v>
      </c>
    </row>
    <row r="951" spans="1:13">
      <c r="A951" s="13" t="s">
        <v>2809</v>
      </c>
      <c r="B951" s="14" t="s">
        <v>1256</v>
      </c>
      <c r="C951" s="14" t="s">
        <v>208</v>
      </c>
      <c r="D951">
        <v>5318</v>
      </c>
      <c r="H951" s="13" t="s">
        <v>146</v>
      </c>
      <c r="I951" s="13" t="s">
        <v>296</v>
      </c>
      <c r="J951" s="13" t="s">
        <v>2435</v>
      </c>
      <c r="K951" t="str">
        <f t="shared" si="14"/>
        <v>SOCSARGENCOTABATOMIDSAYAP</v>
      </c>
      <c r="L951" s="38">
        <v>9410</v>
      </c>
      <c r="M951" s="14" t="s">
        <v>820</v>
      </c>
    </row>
    <row r="952" spans="1:13">
      <c r="A952" s="13" t="s">
        <v>2810</v>
      </c>
      <c r="B952" s="14" t="s">
        <v>1257</v>
      </c>
      <c r="C952" s="14" t="s">
        <v>208</v>
      </c>
      <c r="D952">
        <v>5310</v>
      </c>
      <c r="H952" s="13" t="s">
        <v>152</v>
      </c>
      <c r="I952" s="13" t="s">
        <v>225</v>
      </c>
      <c r="J952" s="13" t="s">
        <v>2932</v>
      </c>
      <c r="K952" t="str">
        <f t="shared" si="14"/>
        <v>BICOL REGIONMASBATEMILAGROS</v>
      </c>
      <c r="L952" s="38">
        <v>5410</v>
      </c>
      <c r="M952" s="14" t="s">
        <v>1416</v>
      </c>
    </row>
    <row r="953" spans="1:13">
      <c r="A953" s="13" t="s">
        <v>2811</v>
      </c>
      <c r="B953" s="14" t="s">
        <v>1258</v>
      </c>
      <c r="C953" s="14" t="s">
        <v>208</v>
      </c>
      <c r="D953">
        <v>5313</v>
      </c>
      <c r="H953" s="13" t="s">
        <v>152</v>
      </c>
      <c r="I953" s="13" t="s">
        <v>223</v>
      </c>
      <c r="J953" s="13" t="s">
        <v>2902</v>
      </c>
      <c r="K953" t="str">
        <f t="shared" si="14"/>
        <v>BICOL REGIONCAMARINES SURMILAOR</v>
      </c>
      <c r="L953" s="38">
        <v>4413</v>
      </c>
      <c r="M953" s="14" t="s">
        <v>1378</v>
      </c>
    </row>
    <row r="954" spans="1:13">
      <c r="A954" s="13" t="s">
        <v>2758</v>
      </c>
      <c r="B954" s="14" t="s">
        <v>1259</v>
      </c>
      <c r="C954" s="14" t="s">
        <v>208</v>
      </c>
      <c r="D954">
        <v>5322</v>
      </c>
      <c r="H954" s="13" t="s">
        <v>153</v>
      </c>
      <c r="I954" s="13" t="s">
        <v>238</v>
      </c>
      <c r="J954" s="13" t="s">
        <v>3023</v>
      </c>
      <c r="K954" t="str">
        <f t="shared" si="14"/>
        <v>WESTERN VISAYASILOILOMINA</v>
      </c>
      <c r="L954" s="38">
        <v>5032</v>
      </c>
      <c r="M954" s="14" t="s">
        <v>1527</v>
      </c>
    </row>
    <row r="955" spans="1:13">
      <c r="A955" s="13" t="s">
        <v>2812</v>
      </c>
      <c r="B955" s="14" t="s">
        <v>1260</v>
      </c>
      <c r="C955" s="14" t="s">
        <v>208</v>
      </c>
      <c r="D955">
        <v>5314</v>
      </c>
      <c r="H955" s="13" t="s">
        <v>152</v>
      </c>
      <c r="I955" s="13" t="s">
        <v>223</v>
      </c>
      <c r="J955" s="13" t="s">
        <v>2903</v>
      </c>
      <c r="K955" t="str">
        <f t="shared" si="14"/>
        <v>BICOL REGIONCAMARINES SURMINALABAC</v>
      </c>
      <c r="L955" s="38">
        <v>4414</v>
      </c>
      <c r="M955" s="14" t="s">
        <v>1379</v>
      </c>
    </row>
    <row r="956" spans="1:13">
      <c r="A956" s="13" t="s">
        <v>2330</v>
      </c>
      <c r="B956" s="14" t="s">
        <v>1261</v>
      </c>
      <c r="C956" s="14" t="s">
        <v>208</v>
      </c>
      <c r="D956">
        <v>5319</v>
      </c>
      <c r="H956" s="13" t="s">
        <v>151</v>
      </c>
      <c r="I956" s="13" t="s">
        <v>191</v>
      </c>
      <c r="J956" s="13" t="s">
        <v>2660</v>
      </c>
      <c r="K956" t="str">
        <f t="shared" si="14"/>
        <v>CENTRAL LUZONPAMPANGAMINALIN</v>
      </c>
      <c r="L956" s="38">
        <v>2019</v>
      </c>
      <c r="M956" s="14" t="s">
        <v>1077</v>
      </c>
    </row>
    <row r="957" spans="1:13">
      <c r="A957" s="13" t="s">
        <v>2813</v>
      </c>
      <c r="B957" s="14" t="s">
        <v>1262</v>
      </c>
      <c r="C957" s="14" t="s">
        <v>208</v>
      </c>
      <c r="D957">
        <v>5303</v>
      </c>
      <c r="H957" s="13" t="s">
        <v>154</v>
      </c>
      <c r="I957" s="13" t="s">
        <v>246</v>
      </c>
      <c r="J957" s="13" t="s">
        <v>3128</v>
      </c>
      <c r="K957" t="str">
        <f t="shared" si="14"/>
        <v>CENTRAL VISAYASCEBUMINGLANILLA</v>
      </c>
      <c r="L957" s="38">
        <v>6046</v>
      </c>
      <c r="M957" s="14" t="s">
        <v>1656</v>
      </c>
    </row>
    <row r="958" spans="1:13">
      <c r="A958" s="13" t="s">
        <v>2798</v>
      </c>
      <c r="B958" s="14" t="s">
        <v>1245</v>
      </c>
      <c r="C958" s="14" t="s">
        <v>208</v>
      </c>
      <c r="D958">
        <v>5300</v>
      </c>
      <c r="H958" s="13" t="s">
        <v>146</v>
      </c>
      <c r="I958" s="13" t="s">
        <v>296</v>
      </c>
      <c r="J958" s="13" t="s">
        <v>2431</v>
      </c>
      <c r="K958" t="str">
        <f t="shared" si="14"/>
        <v>SOCSARGENCOTABATOM'LANG</v>
      </c>
      <c r="L958" s="38">
        <v>9402</v>
      </c>
      <c r="M958" s="14" t="s">
        <v>816</v>
      </c>
    </row>
    <row r="959" spans="1:13">
      <c r="A959" s="13" t="s">
        <v>2313</v>
      </c>
      <c r="B959" s="14" t="s">
        <v>1263</v>
      </c>
      <c r="C959" s="14" t="s">
        <v>208</v>
      </c>
      <c r="D959">
        <v>5304</v>
      </c>
      <c r="H959" s="13" t="s">
        <v>154</v>
      </c>
      <c r="I959" s="13" t="s">
        <v>246</v>
      </c>
      <c r="J959" s="13" t="s">
        <v>3129</v>
      </c>
      <c r="K959" t="str">
        <f t="shared" si="14"/>
        <v>CENTRAL VISAYASCEBUMOALBOAL</v>
      </c>
      <c r="L959" s="38">
        <v>6032</v>
      </c>
      <c r="M959" s="14" t="s">
        <v>1657</v>
      </c>
    </row>
    <row r="960" spans="1:13">
      <c r="A960" s="13" t="s">
        <v>2064</v>
      </c>
      <c r="B960" s="14" t="s">
        <v>1264</v>
      </c>
      <c r="C960" s="14" t="s">
        <v>208</v>
      </c>
      <c r="D960">
        <v>5323</v>
      </c>
      <c r="H960" s="13" t="s">
        <v>152</v>
      </c>
      <c r="I960" s="13" t="s">
        <v>225</v>
      </c>
      <c r="J960" s="13" t="s">
        <v>2933</v>
      </c>
      <c r="K960" t="str">
        <f t="shared" si="14"/>
        <v>BICOL REGIONMASBATEMOBO</v>
      </c>
      <c r="L960" s="38">
        <v>5401</v>
      </c>
      <c r="M960" s="14" t="s">
        <v>1417</v>
      </c>
    </row>
    <row r="961" spans="1:13">
      <c r="A961" s="13" t="s">
        <v>2562</v>
      </c>
      <c r="B961" s="14" t="s">
        <v>1265</v>
      </c>
      <c r="C961" s="14" t="s">
        <v>208</v>
      </c>
      <c r="D961">
        <v>5308</v>
      </c>
      <c r="H961" s="13" t="s">
        <v>159</v>
      </c>
      <c r="I961" s="13" t="s">
        <v>210</v>
      </c>
      <c r="J961" s="13" t="s">
        <v>2777</v>
      </c>
      <c r="K961" t="str">
        <f t="shared" si="14"/>
        <v>REGION 4B MIMAROPAMARINDUQUEMOGPOG</v>
      </c>
      <c r="L961" s="38">
        <v>4901</v>
      </c>
      <c r="M961" s="14" t="s">
        <v>1216</v>
      </c>
    </row>
    <row r="962" spans="1:13">
      <c r="A962" s="13" t="s">
        <v>2223</v>
      </c>
      <c r="B962" s="14" t="s">
        <v>1266</v>
      </c>
      <c r="C962" s="14" t="s">
        <v>208</v>
      </c>
      <c r="D962">
        <v>5309</v>
      </c>
      <c r="H962" s="13" t="s">
        <v>153</v>
      </c>
      <c r="I962" s="13" t="s">
        <v>239</v>
      </c>
      <c r="J962" s="13" t="s">
        <v>3049</v>
      </c>
      <c r="K962" t="str">
        <f t="shared" si="14"/>
        <v>WESTERN VISAYASNEGROS OCCIDENTALMOISES PADILLA</v>
      </c>
      <c r="L962" s="38">
        <v>6132</v>
      </c>
      <c r="M962" s="14" t="s">
        <v>1557</v>
      </c>
    </row>
    <row r="963" spans="1:13">
      <c r="A963" s="13" t="s">
        <v>2814</v>
      </c>
      <c r="B963" s="14" t="s">
        <v>1267</v>
      </c>
      <c r="C963" s="14" t="s">
        <v>208</v>
      </c>
      <c r="D963">
        <v>5324</v>
      </c>
      <c r="H963" s="13" t="s">
        <v>156</v>
      </c>
      <c r="I963" s="13" t="s">
        <v>267</v>
      </c>
      <c r="J963" s="13" t="s">
        <v>3341</v>
      </c>
      <c r="K963" t="str">
        <f t="shared" ref="K963:K1026" si="15">UPPER(TRIM(H963)&amp;TRIM(I963)&amp;TRIM(J963))</f>
        <v>ZAMBOANGA PENINSULAZAMBOANGA DEL SURMOLAVE</v>
      </c>
      <c r="L963" s="38">
        <v>7023</v>
      </c>
      <c r="M963" s="14" t="s">
        <v>1920</v>
      </c>
    </row>
    <row r="964" spans="1:13">
      <c r="A964" s="13" t="s">
        <v>2815</v>
      </c>
      <c r="B964" s="14" t="s">
        <v>1268</v>
      </c>
      <c r="C964" s="14" t="s">
        <v>208</v>
      </c>
      <c r="D964">
        <v>5312</v>
      </c>
      <c r="H964" s="13" t="s">
        <v>151</v>
      </c>
      <c r="I964" s="13" t="s">
        <v>192</v>
      </c>
      <c r="J964" s="13" t="s">
        <v>2681</v>
      </c>
      <c r="K964" t="str">
        <f t="shared" si="15"/>
        <v>CENTRAL LUZONTARLACMONCADA</v>
      </c>
      <c r="L964" s="38">
        <v>2308</v>
      </c>
      <c r="M964" s="14" t="s">
        <v>1103</v>
      </c>
    </row>
    <row r="965" spans="1:13">
      <c r="A965" s="13" t="s">
        <v>4184</v>
      </c>
      <c r="B965" s="14" t="s">
        <v>1281</v>
      </c>
      <c r="C965" s="14" t="s">
        <v>198</v>
      </c>
      <c r="D965">
        <v>4302</v>
      </c>
      <c r="H965" s="13" t="s">
        <v>155</v>
      </c>
      <c r="I965" s="13" t="s">
        <v>259</v>
      </c>
      <c r="J965" s="13" t="s">
        <v>3260</v>
      </c>
      <c r="K965" t="str">
        <f t="shared" si="15"/>
        <v>EASTERN VISAYASNORTHERN SAMARMONDRAGON</v>
      </c>
      <c r="L965" s="38">
        <v>6417</v>
      </c>
      <c r="M965" s="14" t="s">
        <v>1816</v>
      </c>
    </row>
    <row r="966" spans="1:13">
      <c r="A966" s="13" t="s">
        <v>2824</v>
      </c>
      <c r="B966" s="14" t="s">
        <v>1282</v>
      </c>
      <c r="C966" s="14" t="s">
        <v>198</v>
      </c>
      <c r="D966">
        <v>4332</v>
      </c>
      <c r="H966" s="13" t="s">
        <v>145</v>
      </c>
      <c r="I966" s="13" t="s">
        <v>286</v>
      </c>
      <c r="J966" s="13" t="s">
        <v>2391</v>
      </c>
      <c r="K966" t="str">
        <f t="shared" si="15"/>
        <v>DAVAO REGIONCOMPOSTELA VALLEYMONKAYO</v>
      </c>
      <c r="L966" s="38">
        <v>8805</v>
      </c>
      <c r="M966" s="14" t="s">
        <v>770</v>
      </c>
    </row>
    <row r="967" spans="1:13">
      <c r="A967" s="13" t="s">
        <v>2825</v>
      </c>
      <c r="B967" s="14" t="s">
        <v>1283</v>
      </c>
      <c r="C967" s="14" t="s">
        <v>198</v>
      </c>
      <c r="D967">
        <v>4331</v>
      </c>
      <c r="H967" s="13" t="s">
        <v>152</v>
      </c>
      <c r="I967" s="13" t="s">
        <v>225</v>
      </c>
      <c r="J967" s="13" t="s">
        <v>2934</v>
      </c>
      <c r="K967" t="str">
        <f t="shared" si="15"/>
        <v>BICOL REGIONMASBATEMONREAL</v>
      </c>
      <c r="L967" s="38">
        <v>5418</v>
      </c>
      <c r="M967" s="14" t="s">
        <v>1418</v>
      </c>
    </row>
    <row r="968" spans="1:13">
      <c r="A968" s="13" t="s">
        <v>2775</v>
      </c>
      <c r="B968" s="14" t="s">
        <v>1284</v>
      </c>
      <c r="C968" s="14" t="s">
        <v>198</v>
      </c>
      <c r="D968">
        <v>4320</v>
      </c>
      <c r="H968" s="13" t="s">
        <v>145</v>
      </c>
      <c r="I968" s="13" t="s">
        <v>286</v>
      </c>
      <c r="J968" s="13" t="s">
        <v>2392</v>
      </c>
      <c r="K968" t="str">
        <f t="shared" si="15"/>
        <v>DAVAO REGIONCOMPOSTELA VALLEYMONTEVISTA</v>
      </c>
      <c r="L968" s="38">
        <v>8801</v>
      </c>
      <c r="M968" s="14" t="s">
        <v>771</v>
      </c>
    </row>
    <row r="969" spans="1:13">
      <c r="A969" s="13" t="s">
        <v>2826</v>
      </c>
      <c r="B969" s="14" t="s">
        <v>1285</v>
      </c>
      <c r="C969" s="14" t="s">
        <v>198</v>
      </c>
      <c r="D969">
        <v>4340</v>
      </c>
      <c r="H969" s="15" t="s">
        <v>151</v>
      </c>
      <c r="I969" s="15" t="s">
        <v>188</v>
      </c>
      <c r="J969" s="15" t="s">
        <v>2600</v>
      </c>
      <c r="K969" t="str">
        <f t="shared" si="15"/>
        <v>CENTRAL LUZONBATAANMORONG</v>
      </c>
      <c r="L969" s="38">
        <v>2108</v>
      </c>
      <c r="M969" s="79" t="s">
        <v>1008</v>
      </c>
    </row>
    <row r="970" spans="1:13">
      <c r="A970" s="13" t="s">
        <v>2827</v>
      </c>
      <c r="B970" s="14" t="s">
        <v>1286</v>
      </c>
      <c r="C970" s="14" t="s">
        <v>198</v>
      </c>
      <c r="D970">
        <v>4318</v>
      </c>
      <c r="H970" s="15" t="s">
        <v>158</v>
      </c>
      <c r="I970" s="15" t="s">
        <v>204</v>
      </c>
      <c r="J970" s="15" t="s">
        <v>2600</v>
      </c>
      <c r="K970" t="str">
        <f t="shared" si="15"/>
        <v>REGION 4A CALABARZONRIZALMORONG</v>
      </c>
      <c r="L970" s="38">
        <v>1960</v>
      </c>
      <c r="M970" s="79" t="s">
        <v>1875</v>
      </c>
    </row>
    <row r="971" spans="1:13">
      <c r="A971" s="13" t="s">
        <v>2691</v>
      </c>
      <c r="B971" s="14" t="s">
        <v>1287</v>
      </c>
      <c r="C971" s="14" t="s">
        <v>198</v>
      </c>
      <c r="D971">
        <v>4323</v>
      </c>
      <c r="H971" s="13" t="s">
        <v>155</v>
      </c>
      <c r="I971" s="13" t="s">
        <v>260</v>
      </c>
      <c r="J971" s="13" t="s">
        <v>3279</v>
      </c>
      <c r="K971" t="str">
        <f t="shared" si="15"/>
        <v>EASTERN VISAYASSAMARMOTIONG</v>
      </c>
      <c r="L971" s="38">
        <v>6702</v>
      </c>
      <c r="M971" s="14" t="s">
        <v>1841</v>
      </c>
    </row>
    <row r="972" spans="1:13">
      <c r="A972" s="13" t="s">
        <v>2828</v>
      </c>
      <c r="B972" s="14" t="s">
        <v>1288</v>
      </c>
      <c r="C972" s="14" t="s">
        <v>198</v>
      </c>
      <c r="D972">
        <v>4311</v>
      </c>
      <c r="H972" s="13" t="s">
        <v>158</v>
      </c>
      <c r="I972" s="13" t="s">
        <v>203</v>
      </c>
      <c r="J972" s="13" t="s">
        <v>2829</v>
      </c>
      <c r="K972" t="str">
        <f t="shared" si="15"/>
        <v>REGION 4A CALABARZONQUEZONMULANAY</v>
      </c>
      <c r="L972" s="38">
        <v>4312</v>
      </c>
      <c r="M972" s="14" t="s">
        <v>1290</v>
      </c>
    </row>
    <row r="973" spans="1:13">
      <c r="A973" s="13" t="s">
        <v>2006</v>
      </c>
      <c r="B973" s="14" t="s">
        <v>1289</v>
      </c>
      <c r="C973" s="14" t="s">
        <v>198</v>
      </c>
      <c r="D973">
        <v>4326</v>
      </c>
      <c r="H973" s="13" t="s">
        <v>149</v>
      </c>
      <c r="I973" s="13" t="s">
        <v>319</v>
      </c>
      <c r="J973" s="13" t="s">
        <v>2105</v>
      </c>
      <c r="K973" t="str">
        <f t="shared" si="15"/>
        <v>AUTONOMOUS REGION IN MUSLIM MINDANAOLANAO DEL SURMULONDO</v>
      </c>
      <c r="L973" s="38">
        <v>9702</v>
      </c>
      <c r="M973" s="14" t="s">
        <v>467</v>
      </c>
    </row>
    <row r="974" spans="1:13">
      <c r="A974" s="13" t="s">
        <v>2487</v>
      </c>
      <c r="B974" s="14" t="s">
        <v>1300</v>
      </c>
      <c r="C974" s="14" t="s">
        <v>198</v>
      </c>
      <c r="D974">
        <v>4310</v>
      </c>
      <c r="H974" s="13" t="s">
        <v>157</v>
      </c>
      <c r="I974" s="13" t="s">
        <v>277</v>
      </c>
      <c r="J974" s="13" t="s">
        <v>2333</v>
      </c>
      <c r="K974" t="str">
        <f t="shared" si="15"/>
        <v>NORTHERN MINDANAOLANAO DEL NORTEMUNAI</v>
      </c>
      <c r="L974" s="38">
        <v>9219</v>
      </c>
      <c r="M974" s="14" t="s">
        <v>709</v>
      </c>
    </row>
    <row r="975" spans="1:13">
      <c r="A975" s="13" t="s">
        <v>2837</v>
      </c>
      <c r="B975" s="14" t="s">
        <v>1301</v>
      </c>
      <c r="C975" s="14" t="s">
        <v>198</v>
      </c>
      <c r="D975">
        <v>4338</v>
      </c>
      <c r="H975" s="13" t="s">
        <v>148</v>
      </c>
      <c r="I975" s="13" t="s">
        <v>312</v>
      </c>
      <c r="J975" s="13" t="s">
        <v>1984</v>
      </c>
      <c r="K975" t="str">
        <f t="shared" si="15"/>
        <v>NATIONAL CAPITAL REGIONMETRO MANILAMUNTINLUPA</v>
      </c>
      <c r="L975" s="38">
        <v>1770</v>
      </c>
      <c r="M975" s="14" t="s">
        <v>344</v>
      </c>
    </row>
    <row r="976" spans="1:13">
      <c r="A976" s="13" t="s">
        <v>2838</v>
      </c>
      <c r="B976" s="14" t="s">
        <v>1302</v>
      </c>
      <c r="C976" s="14" t="s">
        <v>198</v>
      </c>
      <c r="D976">
        <v>4319</v>
      </c>
      <c r="H976" s="13" t="s">
        <v>153</v>
      </c>
      <c r="I976" s="13" t="s">
        <v>239</v>
      </c>
      <c r="J976" s="13" t="s">
        <v>3050</v>
      </c>
      <c r="K976" t="str">
        <f t="shared" si="15"/>
        <v>WESTERN VISAYASNEGROS OCCIDENTALMURCIA</v>
      </c>
      <c r="L976" s="38">
        <v>6129</v>
      </c>
      <c r="M976" s="14" t="s">
        <v>1558</v>
      </c>
    </row>
    <row r="977" spans="1:13">
      <c r="A977" s="13" t="s">
        <v>2839</v>
      </c>
      <c r="B977" s="14" t="s">
        <v>1303</v>
      </c>
      <c r="C977" s="14" t="s">
        <v>198</v>
      </c>
      <c r="D977">
        <v>4307</v>
      </c>
      <c r="H977" s="13" t="s">
        <v>156</v>
      </c>
      <c r="I977" s="13" t="s">
        <v>266</v>
      </c>
      <c r="J977" s="13" t="s">
        <v>3314</v>
      </c>
      <c r="K977" t="str">
        <f t="shared" si="15"/>
        <v>ZAMBOANGA PENINSULAZAMBOANGA DEL NORTEMUTIA</v>
      </c>
      <c r="L977" s="38">
        <v>7107</v>
      </c>
      <c r="M977" s="14" t="s">
        <v>1890</v>
      </c>
    </row>
    <row r="978" spans="1:13">
      <c r="A978" s="13" t="s">
        <v>2269</v>
      </c>
      <c r="B978" s="14" t="s">
        <v>1304</v>
      </c>
      <c r="C978" s="14" t="s">
        <v>198</v>
      </c>
      <c r="D978">
        <v>4336</v>
      </c>
      <c r="H978" s="13" t="s">
        <v>157</v>
      </c>
      <c r="I978" s="13" t="s">
        <v>278</v>
      </c>
      <c r="J978" s="13" t="s">
        <v>2363</v>
      </c>
      <c r="K978" t="str">
        <f t="shared" si="15"/>
        <v>NORTHERN MINDANAOMISAMIS ORIENTALNAAWAN</v>
      </c>
      <c r="L978" s="38">
        <v>9023</v>
      </c>
      <c r="M978" s="14" t="s">
        <v>740</v>
      </c>
    </row>
    <row r="979" spans="1:13">
      <c r="A979" s="13" t="s">
        <v>2840</v>
      </c>
      <c r="B979" s="14" t="s">
        <v>1305</v>
      </c>
      <c r="C979" s="14" t="s">
        <v>198</v>
      </c>
      <c r="D979">
        <v>4342</v>
      </c>
      <c r="H979" s="13" t="s">
        <v>153</v>
      </c>
      <c r="I979" s="13" t="s">
        <v>234</v>
      </c>
      <c r="J979" s="13" t="s">
        <v>2960</v>
      </c>
      <c r="K979" t="str">
        <f t="shared" si="15"/>
        <v>WESTERN VISAYASAKLANNABAS</v>
      </c>
      <c r="L979" s="38">
        <v>5607</v>
      </c>
      <c r="M979" s="14" t="s">
        <v>1454</v>
      </c>
    </row>
    <row r="980" spans="1:13">
      <c r="A980" s="13" t="s">
        <v>2841</v>
      </c>
      <c r="B980" s="14" t="s">
        <v>1306</v>
      </c>
      <c r="C980" s="14" t="s">
        <v>198</v>
      </c>
      <c r="D980">
        <v>4316</v>
      </c>
      <c r="H980" s="13" t="s">
        <v>152</v>
      </c>
      <c r="I980" s="13" t="s">
        <v>223</v>
      </c>
      <c r="J980" s="13" t="s">
        <v>2904</v>
      </c>
      <c r="K980" t="str">
        <f t="shared" si="15"/>
        <v>BICOL REGIONCAMARINES SURNABUA</v>
      </c>
      <c r="L980" s="38">
        <v>4434</v>
      </c>
      <c r="M980" s="14" t="s">
        <v>1380</v>
      </c>
    </row>
    <row r="981" spans="1:13">
      <c r="A981" s="13" t="s">
        <v>2842</v>
      </c>
      <c r="B981" s="14" t="s">
        <v>1307</v>
      </c>
      <c r="C981" s="14" t="s">
        <v>198</v>
      </c>
      <c r="D981">
        <v>4328</v>
      </c>
      <c r="H981" s="13" t="s">
        <v>145</v>
      </c>
      <c r="I981" s="13" t="s">
        <v>286</v>
      </c>
      <c r="J981" s="13" t="s">
        <v>2393</v>
      </c>
      <c r="K981" t="str">
        <f t="shared" si="15"/>
        <v>DAVAO REGIONCOMPOSTELA VALLEYNABUNTURAN</v>
      </c>
      <c r="L981" s="38">
        <v>8800</v>
      </c>
      <c r="M981" s="14" t="s">
        <v>772</v>
      </c>
    </row>
    <row r="982" spans="1:13">
      <c r="A982" s="13" t="s">
        <v>2822</v>
      </c>
      <c r="B982" s="14" t="s">
        <v>1279</v>
      </c>
      <c r="C982" s="14" t="s">
        <v>198</v>
      </c>
      <c r="D982">
        <v>4301</v>
      </c>
      <c r="H982" s="13" t="s">
        <v>156</v>
      </c>
      <c r="I982" s="13" t="s">
        <v>268</v>
      </c>
      <c r="J982" s="13" t="s">
        <v>3364</v>
      </c>
      <c r="K982" t="str">
        <f t="shared" si="15"/>
        <v>ZAMBOANGA PENINSULAZAMBOANGA SIBUGAYNAGA</v>
      </c>
      <c r="L982" s="38">
        <v>7004</v>
      </c>
      <c r="M982" s="14" t="s">
        <v>1949</v>
      </c>
    </row>
    <row r="983" spans="1:13">
      <c r="A983" s="13" t="s">
        <v>2843</v>
      </c>
      <c r="B983" s="14" t="s">
        <v>1308</v>
      </c>
      <c r="C983" s="14" t="s">
        <v>198</v>
      </c>
      <c r="D983">
        <v>4309</v>
      </c>
      <c r="H983" s="15" t="s">
        <v>152</v>
      </c>
      <c r="I983" s="15" t="s">
        <v>223</v>
      </c>
      <c r="J983" s="15" t="s">
        <v>2882</v>
      </c>
      <c r="K983" t="str">
        <f t="shared" si="15"/>
        <v>BICOL REGIONCAMARINES SURNAGA CITY</v>
      </c>
      <c r="L983" s="38">
        <v>4400</v>
      </c>
      <c r="M983" s="79" t="s">
        <v>1358</v>
      </c>
    </row>
    <row r="984" spans="1:13">
      <c r="A984" s="13" t="s">
        <v>2844</v>
      </c>
      <c r="B984" s="14" t="s">
        <v>1309</v>
      </c>
      <c r="C984" s="14" t="s">
        <v>198</v>
      </c>
      <c r="D984">
        <v>4330</v>
      </c>
      <c r="H984" s="15" t="s">
        <v>154</v>
      </c>
      <c r="I984" s="15" t="s">
        <v>246</v>
      </c>
      <c r="J984" s="15" t="s">
        <v>2882</v>
      </c>
      <c r="K984" t="str">
        <f t="shared" si="15"/>
        <v>CENTRAL VISAYASCEBUNAGA CITY</v>
      </c>
      <c r="L984" s="38">
        <v>6037</v>
      </c>
      <c r="M984" s="79" t="s">
        <v>1630</v>
      </c>
    </row>
    <row r="985" spans="1:13">
      <c r="A985" s="13" t="s">
        <v>2829</v>
      </c>
      <c r="B985" s="14" t="s">
        <v>1290</v>
      </c>
      <c r="C985" s="14" t="s">
        <v>198</v>
      </c>
      <c r="D985">
        <v>4312</v>
      </c>
      <c r="H985" s="13" t="s">
        <v>143</v>
      </c>
      <c r="I985" s="13" t="s">
        <v>165</v>
      </c>
      <c r="J985" s="13" t="s">
        <v>2216</v>
      </c>
      <c r="K985" t="str">
        <f t="shared" si="15"/>
        <v>ILOCOS REGIONILOCOS SURNAGBUKEL</v>
      </c>
      <c r="L985" s="38">
        <v>2725</v>
      </c>
      <c r="M985" s="14" t="s">
        <v>581</v>
      </c>
    </row>
    <row r="986" spans="1:13">
      <c r="A986" s="13" t="s">
        <v>2830</v>
      </c>
      <c r="B986" s="14" t="s">
        <v>1291</v>
      </c>
      <c r="C986" s="14" t="s">
        <v>198</v>
      </c>
      <c r="D986">
        <v>4303</v>
      </c>
      <c r="H986" s="13" t="s">
        <v>158</v>
      </c>
      <c r="I986" s="13" t="s">
        <v>202</v>
      </c>
      <c r="J986" s="13" t="s">
        <v>2766</v>
      </c>
      <c r="K986" t="str">
        <f t="shared" si="15"/>
        <v>REGION 4A CALABARZONLAGUNANAGCARLAN</v>
      </c>
      <c r="L986" s="38">
        <v>4002</v>
      </c>
      <c r="M986" s="14" t="s">
        <v>1201</v>
      </c>
    </row>
    <row r="987" spans="1:13">
      <c r="A987" s="13" t="s">
        <v>2831</v>
      </c>
      <c r="B987" s="14" t="s">
        <v>1292</v>
      </c>
      <c r="C987" s="14" t="s">
        <v>198</v>
      </c>
      <c r="D987">
        <v>4302</v>
      </c>
      <c r="H987" s="13" t="s">
        <v>144</v>
      </c>
      <c r="I987" s="13" t="s">
        <v>178</v>
      </c>
      <c r="J987" s="13" t="s">
        <v>2587</v>
      </c>
      <c r="K987" t="str">
        <f t="shared" si="15"/>
        <v>CAGAYAN VALLEYQUIRINONAGTIPUNAN</v>
      </c>
      <c r="L987" s="38">
        <v>3405</v>
      </c>
      <c r="M987" s="14" t="s">
        <v>994</v>
      </c>
    </row>
    <row r="988" spans="1:13">
      <c r="A988" s="13" t="s">
        <v>2832</v>
      </c>
      <c r="B988" s="14" t="s">
        <v>1293</v>
      </c>
      <c r="C988" s="14" t="s">
        <v>198</v>
      </c>
      <c r="D988">
        <v>4337</v>
      </c>
      <c r="H988" s="15" t="s">
        <v>143</v>
      </c>
      <c r="I988" s="15" t="s">
        <v>166</v>
      </c>
      <c r="J988" s="15" t="s">
        <v>2244</v>
      </c>
      <c r="K988" t="str">
        <f t="shared" si="15"/>
        <v>ILOCOS REGIONLA UNIONNAGUILIAN</v>
      </c>
      <c r="L988" s="38">
        <v>2511</v>
      </c>
      <c r="M988" s="79" t="s">
        <v>613</v>
      </c>
    </row>
    <row r="989" spans="1:13">
      <c r="A989" s="13" t="s">
        <v>2833</v>
      </c>
      <c r="B989" s="14" t="s">
        <v>1294</v>
      </c>
      <c r="C989" s="14" t="s">
        <v>198</v>
      </c>
      <c r="D989">
        <v>4341</v>
      </c>
      <c r="H989" s="15" t="s">
        <v>144</v>
      </c>
      <c r="I989" s="15" t="s">
        <v>176</v>
      </c>
      <c r="J989" s="15" t="s">
        <v>2244</v>
      </c>
      <c r="K989" t="str">
        <f t="shared" si="15"/>
        <v>CAGAYAN VALLEYISABELANAGUILIAN</v>
      </c>
      <c r="L989" s="38">
        <v>3302</v>
      </c>
      <c r="M989" s="79" t="s">
        <v>958</v>
      </c>
    </row>
    <row r="990" spans="1:13">
      <c r="A990" s="13" t="s">
        <v>2834</v>
      </c>
      <c r="B990" s="14" t="s">
        <v>1295</v>
      </c>
      <c r="C990" s="14" t="s">
        <v>198</v>
      </c>
      <c r="D990">
        <v>4334</v>
      </c>
      <c r="H990" s="13" t="s">
        <v>158</v>
      </c>
      <c r="I990" s="13" t="s">
        <v>201</v>
      </c>
      <c r="J990" s="13" t="s">
        <v>2743</v>
      </c>
      <c r="K990" t="str">
        <f t="shared" si="15"/>
        <v>REGION 4A CALABARZONCAVITENAIC</v>
      </c>
      <c r="L990" s="38">
        <v>4110</v>
      </c>
      <c r="M990" s="14" t="s">
        <v>1177</v>
      </c>
    </row>
    <row r="991" spans="1:13">
      <c r="A991" s="13" t="s">
        <v>2835</v>
      </c>
      <c r="B991" s="14" t="s">
        <v>1296</v>
      </c>
      <c r="C991" s="14" t="s">
        <v>198</v>
      </c>
      <c r="D991">
        <v>4308</v>
      </c>
      <c r="H991" s="13" t="s">
        <v>151</v>
      </c>
      <c r="I991" s="13" t="s">
        <v>190</v>
      </c>
      <c r="J991" s="13" t="s">
        <v>2628</v>
      </c>
      <c r="K991" t="str">
        <f t="shared" si="15"/>
        <v>CENTRAL LUZONNUEVA ECIJANAMPICUAN</v>
      </c>
      <c r="L991" s="38">
        <v>3116</v>
      </c>
      <c r="M991" s="14" t="s">
        <v>1041</v>
      </c>
    </row>
    <row r="992" spans="1:13">
      <c r="A992" s="13" t="s">
        <v>2382</v>
      </c>
      <c r="B992" s="14" t="s">
        <v>1297</v>
      </c>
      <c r="C992" s="14" t="s">
        <v>198</v>
      </c>
      <c r="D992">
        <v>4306</v>
      </c>
      <c r="H992" s="13" t="s">
        <v>159</v>
      </c>
      <c r="I992" s="13" t="s">
        <v>213</v>
      </c>
      <c r="J992" s="13" t="s">
        <v>2813</v>
      </c>
      <c r="K992" t="str">
        <f t="shared" si="15"/>
        <v>REGION 4B MIMAROPAPALAWANNARRA</v>
      </c>
      <c r="L992" s="38">
        <v>5303</v>
      </c>
      <c r="M992" s="14" t="s">
        <v>1262</v>
      </c>
    </row>
    <row r="993" spans="1:13">
      <c r="A993" s="13" t="s">
        <v>2836</v>
      </c>
      <c r="B993" s="14" t="s">
        <v>1298</v>
      </c>
      <c r="C993" s="14" t="s">
        <v>198</v>
      </c>
      <c r="D993">
        <v>4339</v>
      </c>
      <c r="H993" s="13" t="s">
        <v>143</v>
      </c>
      <c r="I993" s="13" t="s">
        <v>165</v>
      </c>
      <c r="J993" s="13" t="s">
        <v>2217</v>
      </c>
      <c r="K993" t="str">
        <f t="shared" si="15"/>
        <v>ILOCOS REGIONILOCOS SURNARVACAN</v>
      </c>
      <c r="L993" s="38">
        <v>2704</v>
      </c>
      <c r="M993" s="14" t="s">
        <v>582</v>
      </c>
    </row>
    <row r="994" spans="1:13">
      <c r="A994" s="13" t="s">
        <v>2313</v>
      </c>
      <c r="B994" s="14" t="s">
        <v>1299</v>
      </c>
      <c r="C994" s="14" t="s">
        <v>198</v>
      </c>
      <c r="D994">
        <v>4332</v>
      </c>
      <c r="H994" s="13" t="s">
        <v>147</v>
      </c>
      <c r="I994" s="13" t="s">
        <v>309</v>
      </c>
      <c r="J994" s="13" t="s">
        <v>3171</v>
      </c>
      <c r="K994" t="str">
        <f t="shared" si="15"/>
        <v>CARAGAAGUSAN DEL NORTENASIPIT</v>
      </c>
      <c r="L994" s="38">
        <v>8602</v>
      </c>
      <c r="M994" s="14" t="s">
        <v>1714</v>
      </c>
    </row>
    <row r="995" spans="1:13">
      <c r="A995" s="13" t="s">
        <v>2816</v>
      </c>
      <c r="B995" s="14" t="s">
        <v>1269</v>
      </c>
      <c r="C995" s="14" t="s">
        <v>198</v>
      </c>
      <c r="D995">
        <v>4335</v>
      </c>
      <c r="H995" s="13" t="s">
        <v>158</v>
      </c>
      <c r="I995" s="13" t="s">
        <v>200</v>
      </c>
      <c r="J995" s="13" t="s">
        <v>2716</v>
      </c>
      <c r="K995" t="str">
        <f t="shared" si="15"/>
        <v>REGION 4A CALABARZONBATANGASNASUGBU</v>
      </c>
      <c r="L995" s="38">
        <v>4231</v>
      </c>
      <c r="M995" s="14" t="s">
        <v>1143</v>
      </c>
    </row>
    <row r="996" spans="1:13">
      <c r="A996" s="13" t="s">
        <v>1967</v>
      </c>
      <c r="B996" s="14" t="s">
        <v>1270</v>
      </c>
      <c r="C996" s="14" t="s">
        <v>198</v>
      </c>
      <c r="D996">
        <v>4329</v>
      </c>
      <c r="H996" s="13" t="s">
        <v>143</v>
      </c>
      <c r="I996" s="13" t="s">
        <v>167</v>
      </c>
      <c r="J996" s="13" t="s">
        <v>2261</v>
      </c>
      <c r="K996" t="str">
        <f t="shared" si="15"/>
        <v>ILOCOS REGIONPANGASINANNATIVIDAD</v>
      </c>
      <c r="L996" s="38">
        <v>2446</v>
      </c>
      <c r="M996" s="14" t="s">
        <v>633</v>
      </c>
    </row>
    <row r="997" spans="1:13">
      <c r="A997" s="13" t="s">
        <v>2817</v>
      </c>
      <c r="B997" s="14" t="s">
        <v>1271</v>
      </c>
      <c r="C997" s="14" t="s">
        <v>198</v>
      </c>
      <c r="D997">
        <v>4314</v>
      </c>
      <c r="H997" s="13" t="s">
        <v>150</v>
      </c>
      <c r="I997" s="13" t="s">
        <v>334</v>
      </c>
      <c r="J997" s="13" t="s">
        <v>2053</v>
      </c>
      <c r="K997" t="str">
        <f t="shared" si="15"/>
        <v>CORDILLERA ADMINISTRATIVE REGIONMOUNTAIN PROVINCENATONIN</v>
      </c>
      <c r="L997" s="38">
        <v>2614</v>
      </c>
      <c r="M997" s="14" t="s">
        <v>416</v>
      </c>
    </row>
    <row r="998" spans="1:13">
      <c r="A998" s="13" t="s">
        <v>2631</v>
      </c>
      <c r="B998" s="14" t="s">
        <v>1272</v>
      </c>
      <c r="C998" s="14" t="s">
        <v>198</v>
      </c>
      <c r="D998">
        <v>4324</v>
      </c>
      <c r="H998" s="13" t="s">
        <v>159</v>
      </c>
      <c r="I998" s="13" t="s">
        <v>212</v>
      </c>
      <c r="J998" s="13" t="s">
        <v>2793</v>
      </c>
      <c r="K998" t="str">
        <f t="shared" si="15"/>
        <v>REGION 4B MIMAROPAORIENTAL MINDORONAUJAN</v>
      </c>
      <c r="L998" s="38">
        <v>5204</v>
      </c>
      <c r="M998" s="14" t="s">
        <v>1237</v>
      </c>
    </row>
    <row r="999" spans="1:13">
      <c r="A999" s="13" t="s">
        <v>2493</v>
      </c>
      <c r="B999" s="14" t="s">
        <v>1273</v>
      </c>
      <c r="C999" s="14" t="s">
        <v>198</v>
      </c>
      <c r="D999">
        <v>4315</v>
      </c>
      <c r="H999" s="13" t="s">
        <v>155</v>
      </c>
      <c r="I999" s="13" t="s">
        <v>256</v>
      </c>
      <c r="J999" s="13" t="s">
        <v>3189</v>
      </c>
      <c r="K999" t="str">
        <f t="shared" si="15"/>
        <v>EASTERN VISAYASBILIRANNAVAL</v>
      </c>
      <c r="L999" s="38">
        <v>6543</v>
      </c>
      <c r="M999" s="14" t="s">
        <v>1736</v>
      </c>
    </row>
    <row r="1000" spans="1:13">
      <c r="A1000" s="13" t="s">
        <v>2698</v>
      </c>
      <c r="B1000" s="14" t="s">
        <v>1274</v>
      </c>
      <c r="C1000" s="14" t="s">
        <v>198</v>
      </c>
      <c r="D1000">
        <v>4313</v>
      </c>
      <c r="H1000" s="13" t="s">
        <v>148</v>
      </c>
      <c r="I1000" s="13" t="s">
        <v>312</v>
      </c>
      <c r="J1000" s="13" t="s">
        <v>1985</v>
      </c>
      <c r="K1000" t="str">
        <f t="shared" si="15"/>
        <v>NATIONAL CAPITAL REGIONMETRO MANILANAVOTAS</v>
      </c>
      <c r="L1000" s="38">
        <v>1411</v>
      </c>
      <c r="M1000" s="14" t="s">
        <v>345</v>
      </c>
    </row>
    <row r="1001" spans="1:13">
      <c r="A1001" s="13" t="s">
        <v>2818</v>
      </c>
      <c r="B1001" s="14" t="s">
        <v>1275</v>
      </c>
      <c r="C1001" s="14" t="s">
        <v>198</v>
      </c>
      <c r="D1001">
        <v>4322</v>
      </c>
      <c r="H1001" s="13" t="s">
        <v>145</v>
      </c>
      <c r="I1001" s="13" t="s">
        <v>286</v>
      </c>
      <c r="J1001" s="13" t="s">
        <v>2394</v>
      </c>
      <c r="K1001" t="str">
        <f t="shared" si="15"/>
        <v>DAVAO REGIONCOMPOSTELA VALLEYNEW BATAAN</v>
      </c>
      <c r="L1001" s="38">
        <v>8804</v>
      </c>
      <c r="M1001" s="14" t="s">
        <v>773</v>
      </c>
    </row>
    <row r="1002" spans="1:13">
      <c r="A1002" s="13" t="s">
        <v>2819</v>
      </c>
      <c r="B1002" s="14" t="s">
        <v>1276</v>
      </c>
      <c r="C1002" s="14" t="s">
        <v>198</v>
      </c>
      <c r="D1002">
        <v>4321</v>
      </c>
      <c r="H1002" s="13" t="s">
        <v>145</v>
      </c>
      <c r="I1002" s="13" t="s">
        <v>287</v>
      </c>
      <c r="J1002" s="13" t="s">
        <v>2403</v>
      </c>
      <c r="K1002" t="str">
        <f t="shared" si="15"/>
        <v>DAVAO REGIONDAVAO DEL NORTENEW CORELLA</v>
      </c>
      <c r="L1002" s="38">
        <v>8104</v>
      </c>
      <c r="M1002" s="14" t="s">
        <v>782</v>
      </c>
    </row>
    <row r="1003" spans="1:13">
      <c r="A1003" s="13" t="s">
        <v>2823</v>
      </c>
      <c r="B1003" s="14" t="s">
        <v>1280</v>
      </c>
      <c r="C1003" s="14" t="s">
        <v>198</v>
      </c>
      <c r="D1003">
        <v>4327</v>
      </c>
      <c r="H1003" s="13" t="s">
        <v>153</v>
      </c>
      <c r="I1003" s="13" t="s">
        <v>238</v>
      </c>
      <c r="J1003" s="13" t="s">
        <v>3024</v>
      </c>
      <c r="K1003" t="str">
        <f t="shared" si="15"/>
        <v>WESTERN VISAYASILOILONEW LUCENA</v>
      </c>
      <c r="L1003" s="38">
        <v>5005</v>
      </c>
      <c r="M1003" s="14" t="s">
        <v>1528</v>
      </c>
    </row>
    <row r="1004" spans="1:13">
      <c r="A1004" s="13" t="s">
        <v>2820</v>
      </c>
      <c r="B1004" s="14" t="s">
        <v>1277</v>
      </c>
      <c r="C1004" s="14" t="s">
        <v>198</v>
      </c>
      <c r="D1004">
        <v>4325</v>
      </c>
      <c r="H1004" s="13" t="s">
        <v>153</v>
      </c>
      <c r="I1004" s="13" t="s">
        <v>234</v>
      </c>
      <c r="J1004" s="13" t="s">
        <v>2961</v>
      </c>
      <c r="K1004" t="str">
        <f t="shared" si="15"/>
        <v>WESTERN VISAYASAKLANNEW WASHINGTON</v>
      </c>
      <c r="L1004" s="38">
        <v>5610</v>
      </c>
      <c r="M1004" s="14" t="s">
        <v>1455</v>
      </c>
    </row>
    <row r="1005" spans="1:13">
      <c r="A1005" s="13" t="s">
        <v>2821</v>
      </c>
      <c r="B1005" s="14" t="s">
        <v>1278</v>
      </c>
      <c r="C1005" s="14" t="s">
        <v>198</v>
      </c>
      <c r="D1005">
        <v>4305</v>
      </c>
      <c r="H1005" s="13" t="s">
        <v>146</v>
      </c>
      <c r="I1005" s="13" t="s">
        <v>298</v>
      </c>
      <c r="J1005" s="13" t="s">
        <v>2451</v>
      </c>
      <c r="K1005" t="str">
        <f t="shared" si="15"/>
        <v>SOCSARGENSOUTH COTABATONORALA</v>
      </c>
      <c r="L1005" s="38">
        <v>9508</v>
      </c>
      <c r="M1005" s="14" t="s">
        <v>836</v>
      </c>
    </row>
    <row r="1006" spans="1:13">
      <c r="A1006" s="13" t="s">
        <v>2845</v>
      </c>
      <c r="B1006" s="14" t="s">
        <v>1310</v>
      </c>
      <c r="C1006" s="14" t="s">
        <v>209</v>
      </c>
      <c r="D1006">
        <v>5509</v>
      </c>
      <c r="H1006" s="13" t="s">
        <v>149</v>
      </c>
      <c r="I1006" s="13" t="s">
        <v>320</v>
      </c>
      <c r="J1006" s="13" t="s">
        <v>2144</v>
      </c>
      <c r="K1006" t="str">
        <f t="shared" si="15"/>
        <v>AUTONOMOUS REGION IN MUSLIM MINDANAOMAGUINDANAONORTHERN KABUNTALAN</v>
      </c>
      <c r="L1006" s="38">
        <v>9630</v>
      </c>
      <c r="M1006" s="14" t="s">
        <v>4164</v>
      </c>
    </row>
    <row r="1007" spans="1:13">
      <c r="A1007" s="13" t="s">
        <v>2846</v>
      </c>
      <c r="B1007" s="14" t="s">
        <v>1311</v>
      </c>
      <c r="C1007" s="14" t="s">
        <v>209</v>
      </c>
      <c r="D1007">
        <v>5515</v>
      </c>
      <c r="H1007" s="13" t="s">
        <v>149</v>
      </c>
      <c r="I1007" s="13" t="s">
        <v>320</v>
      </c>
      <c r="J1007" s="13" t="s">
        <v>4179</v>
      </c>
      <c r="K1007" t="str">
        <f t="shared" si="15"/>
        <v>AUTONOMOUS REGION IN MUSLIM MINDANAOMAGUINDANAONORTHERN KABUNTALAN</v>
      </c>
      <c r="L1007" s="38">
        <v>9630</v>
      </c>
      <c r="M1007" s="14" t="s">
        <v>510</v>
      </c>
    </row>
    <row r="1008" spans="1:13">
      <c r="A1008" s="13" t="s">
        <v>2847</v>
      </c>
      <c r="B1008" s="14" t="s">
        <v>1312</v>
      </c>
      <c r="C1008" s="14" t="s">
        <v>209</v>
      </c>
      <c r="D1008">
        <v>5512</v>
      </c>
      <c r="H1008" s="13" t="s">
        <v>151</v>
      </c>
      <c r="I1008" s="13" t="s">
        <v>189</v>
      </c>
      <c r="J1008" s="13" t="s">
        <v>2621</v>
      </c>
      <c r="K1008" t="str">
        <f t="shared" si="15"/>
        <v>CENTRAL LUZONBULACANNORZAGARAY</v>
      </c>
      <c r="L1008" s="38">
        <v>3013</v>
      </c>
      <c r="M1008" s="14" t="s">
        <v>1030</v>
      </c>
    </row>
    <row r="1009" spans="1:13">
      <c r="A1009" s="13" t="s">
        <v>2848</v>
      </c>
      <c r="B1009" s="14" t="s">
        <v>1313</v>
      </c>
      <c r="C1009" s="14" t="s">
        <v>209</v>
      </c>
      <c r="D1009">
        <v>5503</v>
      </c>
      <c r="H1009" s="13" t="s">
        <v>158</v>
      </c>
      <c r="I1009" s="13" t="s">
        <v>201</v>
      </c>
      <c r="J1009" s="13" t="s">
        <v>2744</v>
      </c>
      <c r="K1009" t="str">
        <f t="shared" si="15"/>
        <v>REGION 4A CALABARZONCAVITENOVELETA</v>
      </c>
      <c r="L1009" s="38">
        <v>4105</v>
      </c>
      <c r="M1009" s="14" t="s">
        <v>1178</v>
      </c>
    </row>
    <row r="1010" spans="1:13">
      <c r="A1010" s="13" t="s">
        <v>2377</v>
      </c>
      <c r="B1010" s="14" t="s">
        <v>1314</v>
      </c>
      <c r="C1010" s="14" t="s">
        <v>209</v>
      </c>
      <c r="D1010">
        <v>5516</v>
      </c>
      <c r="H1010" s="13" t="s">
        <v>143</v>
      </c>
      <c r="I1010" s="13" t="s">
        <v>164</v>
      </c>
      <c r="J1010" s="13" t="s">
        <v>2195</v>
      </c>
      <c r="K1010" t="str">
        <f t="shared" si="15"/>
        <v>ILOCOS REGIONILOCOS NORTENUEVA ERA</v>
      </c>
      <c r="L1010" s="38">
        <v>2909</v>
      </c>
      <c r="M1010" s="14" t="s">
        <v>558</v>
      </c>
    </row>
    <row r="1011" spans="1:13">
      <c r="A1011" s="13" t="s">
        <v>2849</v>
      </c>
      <c r="B1011" s="14" t="s">
        <v>1315</v>
      </c>
      <c r="C1011" s="14" t="s">
        <v>209</v>
      </c>
      <c r="D1011">
        <v>5514</v>
      </c>
      <c r="H1011" s="13" t="s">
        <v>153</v>
      </c>
      <c r="I1011" s="13" t="s">
        <v>237</v>
      </c>
      <c r="J1011" s="13" t="s">
        <v>2994</v>
      </c>
      <c r="K1011" t="str">
        <f t="shared" si="15"/>
        <v>WESTERN VISAYASGUIMARASNUEVA VALENCIA</v>
      </c>
      <c r="L1011" s="38">
        <v>5046</v>
      </c>
      <c r="M1011" s="14" t="s">
        <v>1495</v>
      </c>
    </row>
    <row r="1012" spans="1:13">
      <c r="A1012" s="13" t="s">
        <v>2850</v>
      </c>
      <c r="B1012" s="14" t="s">
        <v>1316</v>
      </c>
      <c r="C1012" s="14" t="s">
        <v>209</v>
      </c>
      <c r="D1012">
        <v>5506</v>
      </c>
      <c r="H1012" s="13" t="s">
        <v>153</v>
      </c>
      <c r="I1012" s="13" t="s">
        <v>234</v>
      </c>
      <c r="J1012" s="13" t="s">
        <v>2962</v>
      </c>
      <c r="K1012" t="str">
        <f t="shared" si="15"/>
        <v>WESTERN VISAYASAKLANNUMANCIA</v>
      </c>
      <c r="L1012" s="38">
        <v>5604</v>
      </c>
      <c r="M1012" s="14" t="s">
        <v>1456</v>
      </c>
    </row>
    <row r="1013" spans="1:13">
      <c r="A1013" s="13" t="s">
        <v>2781</v>
      </c>
      <c r="B1013" s="14" t="s">
        <v>1317</v>
      </c>
      <c r="C1013" s="14" t="s">
        <v>209</v>
      </c>
      <c r="D1013">
        <v>5507</v>
      </c>
      <c r="H1013" s="13" t="s">
        <v>157</v>
      </c>
      <c r="I1013" s="13" t="s">
        <v>277</v>
      </c>
      <c r="J1013" s="13" t="s">
        <v>2334</v>
      </c>
      <c r="K1013" t="str">
        <f t="shared" si="15"/>
        <v>NORTHERN MINDANAOLANAO DEL NORTENUNUNGAN</v>
      </c>
      <c r="L1013" s="38">
        <v>9216</v>
      </c>
      <c r="M1013" s="14" t="s">
        <v>710</v>
      </c>
    </row>
    <row r="1014" spans="1:13">
      <c r="A1014" s="13" t="s">
        <v>2851</v>
      </c>
      <c r="B1014" s="14" t="s">
        <v>1318</v>
      </c>
      <c r="C1014" s="14" t="s">
        <v>209</v>
      </c>
      <c r="D1014">
        <v>5511</v>
      </c>
      <c r="H1014" s="13" t="s">
        <v>152</v>
      </c>
      <c r="I1014" s="13" t="s">
        <v>221</v>
      </c>
      <c r="J1014" s="13" t="s">
        <v>2866</v>
      </c>
      <c r="K1014" t="str">
        <f t="shared" si="15"/>
        <v>BICOL REGIONALBAYOAS</v>
      </c>
      <c r="L1014" s="38">
        <v>4505</v>
      </c>
      <c r="M1014" s="14" t="s">
        <v>1339</v>
      </c>
    </row>
    <row r="1015" spans="1:13">
      <c r="A1015" s="13" t="s">
        <v>2852</v>
      </c>
      <c r="B1015" s="14" t="s">
        <v>1319</v>
      </c>
      <c r="C1015" s="14" t="s">
        <v>209</v>
      </c>
      <c r="D1015">
        <v>5505</v>
      </c>
      <c r="H1015" s="13" t="s">
        <v>151</v>
      </c>
      <c r="I1015" s="13" t="s">
        <v>189</v>
      </c>
      <c r="J1015" s="13" t="s">
        <v>2622</v>
      </c>
      <c r="K1015" t="str">
        <f t="shared" si="15"/>
        <v>CENTRAL LUZONBULACANOBANDO</v>
      </c>
      <c r="L1015" s="38">
        <v>3021</v>
      </c>
      <c r="M1015" s="14" t="s">
        <v>1031</v>
      </c>
    </row>
    <row r="1016" spans="1:13">
      <c r="A1016" s="13" t="s">
        <v>2853</v>
      </c>
      <c r="B1016" s="14" t="s">
        <v>1320</v>
      </c>
      <c r="C1016" s="14" t="s">
        <v>209</v>
      </c>
      <c r="D1016">
        <v>5500</v>
      </c>
      <c r="H1016" s="13" t="s">
        <v>152</v>
      </c>
      <c r="I1016" s="13" t="s">
        <v>223</v>
      </c>
      <c r="J1016" s="13" t="s">
        <v>2905</v>
      </c>
      <c r="K1016" t="str">
        <f t="shared" si="15"/>
        <v>BICOL REGIONCAMARINES SUROCAMPO</v>
      </c>
      <c r="L1016" s="38">
        <v>4419</v>
      </c>
      <c r="M1016" s="14" t="s">
        <v>1381</v>
      </c>
    </row>
    <row r="1017" spans="1:13">
      <c r="A1017" s="13" t="s">
        <v>2508</v>
      </c>
      <c r="B1017" s="14" t="s">
        <v>1321</v>
      </c>
      <c r="C1017" s="14" t="s">
        <v>209</v>
      </c>
      <c r="D1017">
        <v>5501</v>
      </c>
      <c r="H1017" s="13" t="s">
        <v>159</v>
      </c>
      <c r="I1017" s="13" t="s">
        <v>214</v>
      </c>
      <c r="J1017" s="13" t="s">
        <v>2852</v>
      </c>
      <c r="K1017" t="str">
        <f t="shared" si="15"/>
        <v>REGION 4B MIMAROPAROMBLONODIONGAN</v>
      </c>
      <c r="L1017" s="38">
        <v>5505</v>
      </c>
      <c r="M1017" s="14" t="s">
        <v>1319</v>
      </c>
    </row>
    <row r="1018" spans="1:13">
      <c r="A1018" s="13" t="s">
        <v>2817</v>
      </c>
      <c r="B1018" s="14" t="s">
        <v>1322</v>
      </c>
      <c r="C1018" s="14" t="s">
        <v>209</v>
      </c>
      <c r="D1018">
        <v>5504</v>
      </c>
      <c r="H1018" s="13" t="s">
        <v>149</v>
      </c>
      <c r="I1018" s="13" t="s">
        <v>322</v>
      </c>
      <c r="J1018" s="13" t="s">
        <v>2160</v>
      </c>
      <c r="K1018" t="str">
        <f t="shared" si="15"/>
        <v>AUTONOMOUS REGION IN MUSLIM MINDANAOSULUOLD PANAMAO</v>
      </c>
      <c r="L1018" s="38">
        <v>7402</v>
      </c>
      <c r="M1018" s="14" t="s">
        <v>522</v>
      </c>
    </row>
    <row r="1019" spans="1:13">
      <c r="A1019" s="13" t="s">
        <v>2314</v>
      </c>
      <c r="B1019" s="14" t="s">
        <v>1323</v>
      </c>
      <c r="C1019" s="14" t="s">
        <v>209</v>
      </c>
      <c r="D1019">
        <v>5513</v>
      </c>
      <c r="H1019" s="13" t="s">
        <v>151</v>
      </c>
      <c r="I1019" s="13" t="s">
        <v>193</v>
      </c>
      <c r="J1019" s="13" t="s">
        <v>2688</v>
      </c>
      <c r="K1019" t="str">
        <f t="shared" si="15"/>
        <v>CENTRAL LUZONZAMBALESOLONGAPO CITY</v>
      </c>
      <c r="L1019" s="38">
        <v>2200</v>
      </c>
      <c r="M1019" s="14" t="s">
        <v>1112</v>
      </c>
    </row>
    <row r="1020" spans="1:13">
      <c r="A1020" s="13" t="s">
        <v>2476</v>
      </c>
      <c r="B1020" s="14" t="s">
        <v>1324</v>
      </c>
      <c r="C1020" s="14" t="s">
        <v>209</v>
      </c>
      <c r="D1020">
        <v>5510</v>
      </c>
      <c r="H1020" s="13" t="s">
        <v>156</v>
      </c>
      <c r="I1020" s="13" t="s">
        <v>268</v>
      </c>
      <c r="J1020" s="13" t="s">
        <v>3365</v>
      </c>
      <c r="K1020" t="str">
        <f t="shared" si="15"/>
        <v>ZAMBOANGA PENINSULAZAMBOANGA SIBUGAYOLUTANGA</v>
      </c>
      <c r="L1020" s="38">
        <v>7041</v>
      </c>
      <c r="M1020" s="14" t="s">
        <v>1950</v>
      </c>
    </row>
    <row r="1021" spans="1:13">
      <c r="A1021" s="13" t="s">
        <v>2574</v>
      </c>
      <c r="B1021" s="14" t="s">
        <v>1325</v>
      </c>
      <c r="C1021" s="14" t="s">
        <v>209</v>
      </c>
      <c r="D1021">
        <v>5508</v>
      </c>
      <c r="H1021" s="13" t="s">
        <v>149</v>
      </c>
      <c r="I1021" s="13" t="s">
        <v>322</v>
      </c>
      <c r="J1021" s="13" t="s">
        <v>2161</v>
      </c>
      <c r="K1021" t="str">
        <f t="shared" si="15"/>
        <v>AUTONOMOUS REGION IN MUSLIM MINDANAOSULUOMAR</v>
      </c>
      <c r="L1021" s="38">
        <v>7404</v>
      </c>
      <c r="M1021" s="14" t="s">
        <v>523</v>
      </c>
    </row>
    <row r="1022" spans="1:13">
      <c r="A1022" s="13" t="s">
        <v>2227</v>
      </c>
      <c r="B1022" s="14" t="s">
        <v>1326</v>
      </c>
      <c r="C1022" s="14" t="s">
        <v>209</v>
      </c>
      <c r="D1022">
        <v>5502</v>
      </c>
      <c r="H1022" s="13" t="s">
        <v>157</v>
      </c>
      <c r="I1022" s="13" t="s">
        <v>278</v>
      </c>
      <c r="J1022" s="13" t="s">
        <v>2364</v>
      </c>
      <c r="K1022" t="str">
        <f t="shared" si="15"/>
        <v>NORTHERN MINDANAOMISAMIS ORIENTALOPOL</v>
      </c>
      <c r="L1022" s="38">
        <v>9016</v>
      </c>
      <c r="M1022" s="14" t="s">
        <v>741</v>
      </c>
    </row>
    <row r="1023" spans="1:13">
      <c r="A1023" s="13" t="s">
        <v>2857</v>
      </c>
      <c r="B1023" s="14" t="s">
        <v>1330</v>
      </c>
      <c r="C1023" s="14" t="s">
        <v>215</v>
      </c>
      <c r="D1023">
        <v>4509</v>
      </c>
      <c r="H1023" s="13" t="s">
        <v>151</v>
      </c>
      <c r="I1023" s="13" t="s">
        <v>188</v>
      </c>
      <c r="J1023" s="13" t="s">
        <v>2602</v>
      </c>
      <c r="K1023" t="str">
        <f t="shared" si="15"/>
        <v>CENTRAL LUZONBATAANORANI</v>
      </c>
      <c r="L1023" s="38">
        <v>2112</v>
      </c>
      <c r="M1023" s="14" t="s">
        <v>1010</v>
      </c>
    </row>
    <row r="1024" spans="1:13">
      <c r="A1024" s="13" t="s">
        <v>2858</v>
      </c>
      <c r="B1024" s="14" t="s">
        <v>1331</v>
      </c>
      <c r="C1024" s="14" t="s">
        <v>215</v>
      </c>
      <c r="D1024">
        <v>4502</v>
      </c>
      <c r="H1024" s="13" t="s">
        <v>155</v>
      </c>
      <c r="I1024" s="13" t="s">
        <v>257</v>
      </c>
      <c r="J1024" s="13" t="s">
        <v>3204</v>
      </c>
      <c r="K1024" t="str">
        <f t="shared" si="15"/>
        <v>EASTERN VISAYASEASTERN SAMARORAS</v>
      </c>
      <c r="L1024" s="38">
        <v>6818</v>
      </c>
      <c r="M1024" s="14" t="s">
        <v>1753</v>
      </c>
    </row>
    <row r="1025" spans="1:13">
      <c r="A1025" s="13" t="s">
        <v>2859</v>
      </c>
      <c r="B1025" s="14" t="s">
        <v>1332</v>
      </c>
      <c r="C1025" s="14" t="s">
        <v>215</v>
      </c>
      <c r="D1025">
        <v>4501</v>
      </c>
      <c r="H1025" s="13" t="s">
        <v>151</v>
      </c>
      <c r="I1025" s="13" t="s">
        <v>188</v>
      </c>
      <c r="J1025" s="13" t="s">
        <v>2601</v>
      </c>
      <c r="K1025" t="str">
        <f t="shared" si="15"/>
        <v>CENTRAL LUZONBATAANORION</v>
      </c>
      <c r="L1025" s="38">
        <v>2102</v>
      </c>
      <c r="M1025" s="14" t="s">
        <v>1009</v>
      </c>
    </row>
    <row r="1026" spans="1:13">
      <c r="A1026" s="13" t="s">
        <v>2860</v>
      </c>
      <c r="B1026" s="14" t="s">
        <v>1333</v>
      </c>
      <c r="C1026" s="14" t="s">
        <v>215</v>
      </c>
      <c r="D1026">
        <v>4503</v>
      </c>
      <c r="H1026" s="13" t="s">
        <v>155</v>
      </c>
      <c r="I1026" s="13" t="s">
        <v>258</v>
      </c>
      <c r="J1026" s="13" t="s">
        <v>3211</v>
      </c>
      <c r="K1026" t="str">
        <f t="shared" si="15"/>
        <v>EASTERN VISAYASLEYTEORMOC CITY</v>
      </c>
      <c r="L1026" s="38">
        <v>6541</v>
      </c>
      <c r="M1026" s="14" t="s">
        <v>1761</v>
      </c>
    </row>
    <row r="1027" spans="1:13">
      <c r="A1027" s="13" t="s">
        <v>2861</v>
      </c>
      <c r="B1027" s="14" t="s">
        <v>1334</v>
      </c>
      <c r="C1027" s="14" t="s">
        <v>215</v>
      </c>
      <c r="D1027">
        <v>4515</v>
      </c>
      <c r="H1027" s="13" t="s">
        <v>157</v>
      </c>
      <c r="I1027" s="13" t="s">
        <v>279</v>
      </c>
      <c r="J1027" s="13" t="s">
        <v>2369</v>
      </c>
      <c r="K1027" t="str">
        <f t="shared" ref="K1027:K1090" si="16">UPPER(TRIM(H1027)&amp;TRIM(I1027)&amp;TRIM(J1027))</f>
        <v>NORTHERN MINDANAOMISAMIS OCCIDENTALOROQUIETA CITY</v>
      </c>
      <c r="L1027" s="38">
        <v>7207</v>
      </c>
      <c r="M1027" s="14" t="s">
        <v>747</v>
      </c>
    </row>
    <row r="1028" spans="1:13">
      <c r="A1028" s="13" t="s">
        <v>2856</v>
      </c>
      <c r="B1028" s="14" t="s">
        <v>1329</v>
      </c>
      <c r="C1028" s="14" t="s">
        <v>215</v>
      </c>
      <c r="D1028">
        <v>4500</v>
      </c>
      <c r="H1028" s="13" t="s">
        <v>154</v>
      </c>
      <c r="I1028" s="13" t="s">
        <v>246</v>
      </c>
      <c r="J1028" s="13" t="s">
        <v>3130</v>
      </c>
      <c r="K1028" t="str">
        <f t="shared" si="16"/>
        <v>CENTRAL VISAYASCEBUOSLOB</v>
      </c>
      <c r="L1028" s="38">
        <v>6025</v>
      </c>
      <c r="M1028" s="14" t="s">
        <v>1658</v>
      </c>
    </row>
    <row r="1029" spans="1:13">
      <c r="A1029" s="13" t="s">
        <v>2862</v>
      </c>
      <c r="B1029" s="14" t="s">
        <v>1335</v>
      </c>
      <c r="C1029" s="14" t="s">
        <v>215</v>
      </c>
      <c r="D1029">
        <v>4507</v>
      </c>
      <c r="H1029" s="13" t="s">
        <v>153</v>
      </c>
      <c r="I1029" s="13" t="s">
        <v>238</v>
      </c>
      <c r="J1029" s="13" t="s">
        <v>3025</v>
      </c>
      <c r="K1029" t="str">
        <f t="shared" si="16"/>
        <v>WESTERN VISAYASILOILOOTON</v>
      </c>
      <c r="L1029" s="38">
        <v>5020</v>
      </c>
      <c r="M1029" s="14" t="s">
        <v>1529</v>
      </c>
    </row>
    <row r="1030" spans="1:13">
      <c r="A1030" s="13" t="s">
        <v>2854</v>
      </c>
      <c r="B1030" s="14" t="s">
        <v>1327</v>
      </c>
      <c r="C1030" s="14" t="s">
        <v>215</v>
      </c>
      <c r="D1030">
        <v>4504</v>
      </c>
      <c r="H1030" s="13" t="s">
        <v>157</v>
      </c>
      <c r="I1030" s="13" t="s">
        <v>279</v>
      </c>
      <c r="J1030" s="13" t="s">
        <v>2370</v>
      </c>
      <c r="K1030" t="str">
        <f t="shared" si="16"/>
        <v>NORTHERN MINDANAOMISAMIS OCCIDENTALOZAMIS CITY</v>
      </c>
      <c r="L1030" s="38">
        <v>7200</v>
      </c>
      <c r="M1030" s="14" t="s">
        <v>748</v>
      </c>
    </row>
    <row r="1031" spans="1:13">
      <c r="A1031" s="13" t="s">
        <v>2863</v>
      </c>
      <c r="B1031" s="14" t="s">
        <v>1336</v>
      </c>
      <c r="C1031" s="14" t="s">
        <v>215</v>
      </c>
      <c r="D1031">
        <v>4510</v>
      </c>
      <c r="H1031" s="13" t="s">
        <v>148</v>
      </c>
      <c r="I1031" s="13" t="s">
        <v>312</v>
      </c>
      <c r="J1031" s="13" t="s">
        <v>1972</v>
      </c>
      <c r="K1031" t="str">
        <f t="shared" si="16"/>
        <v>NATIONAL CAPITAL REGIONMETRO MANILAPACO</v>
      </c>
      <c r="L1031" s="38">
        <v>1007</v>
      </c>
      <c r="M1031" s="14" t="s">
        <v>4148</v>
      </c>
    </row>
    <row r="1032" spans="1:13">
      <c r="A1032" s="13" t="s">
        <v>2864</v>
      </c>
      <c r="B1032" s="14" t="s">
        <v>1337</v>
      </c>
      <c r="C1032" s="14" t="s">
        <v>215</v>
      </c>
      <c r="D1032">
        <v>4512</v>
      </c>
      <c r="H1032" s="13" t="s">
        <v>145</v>
      </c>
      <c r="I1032" s="13" t="s">
        <v>288</v>
      </c>
      <c r="J1032" s="13" t="s">
        <v>2411</v>
      </c>
      <c r="K1032" t="str">
        <f t="shared" si="16"/>
        <v>DAVAO REGIONDAVAO DEL SURPADADA</v>
      </c>
      <c r="L1032" s="38">
        <v>8007</v>
      </c>
      <c r="M1032" s="14" t="s">
        <v>793</v>
      </c>
    </row>
    <row r="1033" spans="1:13">
      <c r="A1033" s="13" t="s">
        <v>2865</v>
      </c>
      <c r="B1033" s="14" t="s">
        <v>1338</v>
      </c>
      <c r="C1033" s="14" t="s">
        <v>215</v>
      </c>
      <c r="D1033">
        <v>4514</v>
      </c>
      <c r="H1033" s="15" t="s">
        <v>155</v>
      </c>
      <c r="I1033" s="15" t="s">
        <v>261</v>
      </c>
      <c r="J1033" s="15" t="s">
        <v>2830</v>
      </c>
      <c r="K1033" t="str">
        <f t="shared" si="16"/>
        <v>EASTERN VISAYASSOUTHERN LEYTEPADRE BURGOS</v>
      </c>
      <c r="L1033" s="38">
        <v>6601</v>
      </c>
      <c r="M1033" s="79" t="s">
        <v>1860</v>
      </c>
    </row>
    <row r="1034" spans="1:13">
      <c r="A1034" s="13" t="s">
        <v>2866</v>
      </c>
      <c r="B1034" s="14" t="s">
        <v>1339</v>
      </c>
      <c r="C1034" s="14" t="s">
        <v>215</v>
      </c>
      <c r="D1034">
        <v>4505</v>
      </c>
      <c r="H1034" s="15" t="s">
        <v>158</v>
      </c>
      <c r="I1034" s="15" t="s">
        <v>203</v>
      </c>
      <c r="J1034" s="15" t="s">
        <v>2830</v>
      </c>
      <c r="K1034" t="str">
        <f t="shared" si="16"/>
        <v>REGION 4A CALABARZONQUEZONPADRE BURGOS</v>
      </c>
      <c r="L1034" s="38">
        <v>4303</v>
      </c>
      <c r="M1034" s="79" t="s">
        <v>1291</v>
      </c>
    </row>
    <row r="1035" spans="1:13">
      <c r="A1035" s="13" t="s">
        <v>2867</v>
      </c>
      <c r="B1035" s="14" t="s">
        <v>1340</v>
      </c>
      <c r="C1035" s="14" t="s">
        <v>215</v>
      </c>
      <c r="D1035">
        <v>4516</v>
      </c>
      <c r="H1035" s="13" t="s">
        <v>158</v>
      </c>
      <c r="I1035" s="13" t="s">
        <v>200</v>
      </c>
      <c r="J1035" s="13" t="s">
        <v>2717</v>
      </c>
      <c r="K1035" t="str">
        <f t="shared" si="16"/>
        <v>REGION 4A CALABARZONBATANGASPADRE GARCIA</v>
      </c>
      <c r="L1035" s="38">
        <v>4224</v>
      </c>
      <c r="M1035" s="14" t="s">
        <v>1144</v>
      </c>
    </row>
    <row r="1036" spans="1:13">
      <c r="A1036" s="13" t="s">
        <v>2868</v>
      </c>
      <c r="B1036" s="14" t="s">
        <v>1341</v>
      </c>
      <c r="C1036" s="14" t="s">
        <v>215</v>
      </c>
      <c r="D1036">
        <v>4506</v>
      </c>
      <c r="H1036" s="13" t="s">
        <v>158</v>
      </c>
      <c r="I1036" s="13" t="s">
        <v>202</v>
      </c>
      <c r="J1036" s="13" t="s">
        <v>2767</v>
      </c>
      <c r="K1036" t="str">
        <f t="shared" si="16"/>
        <v>REGION 4A CALABARZONLAGUNAPAETE</v>
      </c>
      <c r="L1036" s="38">
        <v>4016</v>
      </c>
      <c r="M1036" s="14" t="s">
        <v>1202</v>
      </c>
    </row>
    <row r="1037" spans="1:13">
      <c r="A1037" s="13" t="s">
        <v>2869</v>
      </c>
      <c r="B1037" s="14" t="s">
        <v>1342</v>
      </c>
      <c r="C1037" s="14" t="s">
        <v>215</v>
      </c>
      <c r="D1037">
        <v>4517</v>
      </c>
      <c r="H1037" s="13" t="s">
        <v>156</v>
      </c>
      <c r="I1037" s="13" t="s">
        <v>267</v>
      </c>
      <c r="J1037" s="13" t="s">
        <v>3335</v>
      </c>
      <c r="K1037" t="str">
        <f t="shared" si="16"/>
        <v>ZAMBOANGA PENINSULAZAMBOANGA DEL SURPAGADIAN CITY</v>
      </c>
      <c r="L1037" s="38">
        <v>7016</v>
      </c>
      <c r="M1037" s="14" t="s">
        <v>1913</v>
      </c>
    </row>
    <row r="1038" spans="1:13">
      <c r="A1038" s="13" t="s">
        <v>2229</v>
      </c>
      <c r="B1038" s="14" t="s">
        <v>1343</v>
      </c>
      <c r="C1038" s="14" t="s">
        <v>215</v>
      </c>
      <c r="D1038">
        <v>4508</v>
      </c>
      <c r="H1038" s="13" t="s">
        <v>149</v>
      </c>
      <c r="I1038" s="13" t="s">
        <v>320</v>
      </c>
      <c r="J1038" s="13" t="s">
        <v>2132</v>
      </c>
      <c r="K1038" t="str">
        <f t="shared" si="16"/>
        <v>AUTONOMOUS REGION IN MUSLIM MINDANAOMAGUINDANAOPAGAGAWAN</v>
      </c>
      <c r="L1038" s="38">
        <v>9631</v>
      </c>
      <c r="M1038" s="14" t="s">
        <v>494</v>
      </c>
    </row>
    <row r="1039" spans="1:13">
      <c r="A1039" s="13" t="s">
        <v>2855</v>
      </c>
      <c r="B1039" s="14" t="s">
        <v>1328</v>
      </c>
      <c r="C1039" s="14" t="s">
        <v>215</v>
      </c>
      <c r="D1039">
        <v>4511</v>
      </c>
      <c r="H1039" s="13" t="s">
        <v>149</v>
      </c>
      <c r="I1039" s="13" t="s">
        <v>320</v>
      </c>
      <c r="J1039" s="13" t="s">
        <v>2133</v>
      </c>
      <c r="K1039" t="str">
        <f t="shared" si="16"/>
        <v>AUTONOMOUS REGION IN MUSLIM MINDANAOMAGUINDANAOPAGALUNGAN</v>
      </c>
      <c r="L1039" s="38">
        <v>9610</v>
      </c>
      <c r="M1039" s="14" t="s">
        <v>495</v>
      </c>
    </row>
    <row r="1040" spans="1:13">
      <c r="A1040" s="13" t="s">
        <v>2870</v>
      </c>
      <c r="B1040" s="14" t="s">
        <v>1344</v>
      </c>
      <c r="C1040" s="14" t="s">
        <v>215</v>
      </c>
      <c r="D1040">
        <v>4513</v>
      </c>
      <c r="H1040" s="13" t="s">
        <v>149</v>
      </c>
      <c r="I1040" s="13" t="s">
        <v>319</v>
      </c>
      <c r="J1040" s="13" t="s">
        <v>2106</v>
      </c>
      <c r="K1040" t="str">
        <f t="shared" si="16"/>
        <v>AUTONOMOUS REGION IN MUSLIM MINDANAOLANAO DEL SURPAGAYAWAN</v>
      </c>
      <c r="L1040" s="38">
        <v>9312</v>
      </c>
      <c r="M1040" s="14" t="s">
        <v>468</v>
      </c>
    </row>
    <row r="1041" spans="1:13">
      <c r="A1041" s="13" t="s">
        <v>2871</v>
      </c>
      <c r="B1041" s="14" t="s">
        <v>1345</v>
      </c>
      <c r="C1041" s="14" t="s">
        <v>216</v>
      </c>
      <c r="D1041">
        <v>4608</v>
      </c>
      <c r="H1041" s="13" t="s">
        <v>158</v>
      </c>
      <c r="I1041" s="13" t="s">
        <v>203</v>
      </c>
      <c r="J1041" s="13" t="s">
        <v>2831</v>
      </c>
      <c r="K1041" t="str">
        <f t="shared" si="16"/>
        <v>REGION 4A CALABARZONQUEZONPAGBILAO</v>
      </c>
      <c r="L1041" s="38">
        <v>4302</v>
      </c>
      <c r="M1041" s="14" t="s">
        <v>1292</v>
      </c>
    </row>
    <row r="1042" spans="1:13">
      <c r="A1042" s="13" t="s">
        <v>2872</v>
      </c>
      <c r="B1042" s="14" t="s">
        <v>1346</v>
      </c>
      <c r="C1042" s="14" t="s">
        <v>216</v>
      </c>
      <c r="D1042">
        <v>4607</v>
      </c>
      <c r="H1042" s="13" t="s">
        <v>149</v>
      </c>
      <c r="I1042" s="13" t="s">
        <v>320</v>
      </c>
      <c r="J1042" s="13" t="s">
        <v>2134</v>
      </c>
      <c r="K1042" t="str">
        <f t="shared" si="16"/>
        <v>AUTONOMOUS REGION IN MUSLIM MINDANAOMAGUINDANAOPAGLAT</v>
      </c>
      <c r="L1042" s="38">
        <v>9632</v>
      </c>
      <c r="M1042" s="14" t="s">
        <v>496</v>
      </c>
    </row>
    <row r="1043" spans="1:13">
      <c r="A1043" s="13" t="s">
        <v>2873</v>
      </c>
      <c r="B1043" s="14" t="s">
        <v>1347</v>
      </c>
      <c r="C1043" s="14" t="s">
        <v>216</v>
      </c>
      <c r="D1043">
        <v>4600</v>
      </c>
      <c r="H1043" s="13" t="s">
        <v>155</v>
      </c>
      <c r="I1043" s="13" t="s">
        <v>260</v>
      </c>
      <c r="J1043" s="13" t="s">
        <v>3280</v>
      </c>
      <c r="K1043" t="str">
        <f t="shared" si="16"/>
        <v>EASTERN VISAYASSAMARPAGSANGHAN</v>
      </c>
      <c r="L1043" s="38">
        <v>6705</v>
      </c>
      <c r="M1043" s="14" t="s">
        <v>1842</v>
      </c>
    </row>
    <row r="1044" spans="1:13">
      <c r="A1044" s="13" t="s">
        <v>2874</v>
      </c>
      <c r="B1044" s="14" t="s">
        <v>1348</v>
      </c>
      <c r="C1044" s="14" t="s">
        <v>216</v>
      </c>
      <c r="D1044">
        <v>4606</v>
      </c>
      <c r="H1044" s="13" t="s">
        <v>158</v>
      </c>
      <c r="I1044" s="13" t="s">
        <v>202</v>
      </c>
      <c r="J1044" s="13" t="s">
        <v>2768</v>
      </c>
      <c r="K1044" t="str">
        <f t="shared" si="16"/>
        <v>REGION 4A CALABARZONLAGUNAPAGSANJAN</v>
      </c>
      <c r="L1044" s="38">
        <v>4008</v>
      </c>
      <c r="M1044" s="14" t="s">
        <v>1203</v>
      </c>
    </row>
    <row r="1045" spans="1:13">
      <c r="A1045" s="13" t="s">
        <v>2875</v>
      </c>
      <c r="B1045" s="14" t="s">
        <v>1349</v>
      </c>
      <c r="C1045" s="14" t="s">
        <v>216</v>
      </c>
      <c r="D1045">
        <v>4604</v>
      </c>
      <c r="H1045" s="13" t="s">
        <v>143</v>
      </c>
      <c r="I1045" s="13" t="s">
        <v>164</v>
      </c>
      <c r="J1045" s="13" t="s">
        <v>2196</v>
      </c>
      <c r="K1045" t="str">
        <f t="shared" si="16"/>
        <v>ILOCOS REGIONILOCOS NORTEPAGUDPUD</v>
      </c>
      <c r="L1045" s="38">
        <v>2919</v>
      </c>
      <c r="M1045" s="14" t="s">
        <v>559</v>
      </c>
    </row>
    <row r="1046" spans="1:13">
      <c r="A1046" s="13" t="s">
        <v>2876</v>
      </c>
      <c r="B1046" s="14" t="s">
        <v>1350</v>
      </c>
      <c r="C1046" s="14" t="s">
        <v>216</v>
      </c>
      <c r="D1046">
        <v>4601</v>
      </c>
      <c r="H1046" s="13" t="s">
        <v>158</v>
      </c>
      <c r="I1046" s="13" t="s">
        <v>202</v>
      </c>
      <c r="J1046" s="13" t="s">
        <v>2769</v>
      </c>
      <c r="K1046" t="str">
        <f t="shared" si="16"/>
        <v>REGION 4A CALABARZONLAGUNAPAKIL</v>
      </c>
      <c r="L1046" s="38">
        <v>4017</v>
      </c>
      <c r="M1046" s="14" t="s">
        <v>1204</v>
      </c>
    </row>
    <row r="1047" spans="1:13">
      <c r="A1047" s="13" t="s">
        <v>2877</v>
      </c>
      <c r="B1047" s="14" t="s">
        <v>1351</v>
      </c>
      <c r="C1047" s="14" t="s">
        <v>216</v>
      </c>
      <c r="D1047">
        <v>4605</v>
      </c>
      <c r="H1047" s="13" t="s">
        <v>144</v>
      </c>
      <c r="I1047" s="13" t="s">
        <v>176</v>
      </c>
      <c r="J1047" s="13" t="s">
        <v>2559</v>
      </c>
      <c r="K1047" t="str">
        <f t="shared" si="16"/>
        <v>CAGAYAN VALLEYISABELAPALANAN</v>
      </c>
      <c r="L1047" s="38">
        <v>3334</v>
      </c>
      <c r="M1047" s="14" t="s">
        <v>959</v>
      </c>
    </row>
    <row r="1048" spans="1:13">
      <c r="A1048" s="13" t="s">
        <v>2878</v>
      </c>
      <c r="B1048" s="14" t="s">
        <v>1352</v>
      </c>
      <c r="C1048" s="14" t="s">
        <v>216</v>
      </c>
      <c r="D1048">
        <v>4610</v>
      </c>
      <c r="H1048" s="13" t="s">
        <v>152</v>
      </c>
      <c r="I1048" s="13" t="s">
        <v>225</v>
      </c>
      <c r="J1048" s="13" t="s">
        <v>2935</v>
      </c>
      <c r="K1048" t="str">
        <f t="shared" si="16"/>
        <v>BICOL REGIONMASBATEPALANAS</v>
      </c>
      <c r="L1048" s="38">
        <v>5404</v>
      </c>
      <c r="M1048" s="14" t="s">
        <v>1419</v>
      </c>
    </row>
    <row r="1049" spans="1:13">
      <c r="A1049" s="13" t="s">
        <v>2223</v>
      </c>
      <c r="B1049" s="14" t="s">
        <v>1353</v>
      </c>
      <c r="C1049" s="14" t="s">
        <v>216</v>
      </c>
      <c r="D1049">
        <v>4609</v>
      </c>
      <c r="H1049" s="13" t="s">
        <v>155</v>
      </c>
      <c r="I1049" s="13" t="s">
        <v>259</v>
      </c>
      <c r="J1049" s="13" t="s">
        <v>3261</v>
      </c>
      <c r="K1049" t="str">
        <f t="shared" si="16"/>
        <v>EASTERN VISAYASNORTHERN SAMARPALAPAG</v>
      </c>
      <c r="L1049" s="38">
        <v>6421</v>
      </c>
      <c r="M1049" s="14" t="s">
        <v>1817</v>
      </c>
    </row>
    <row r="1050" spans="1:13">
      <c r="A1050" s="13" t="s">
        <v>2879</v>
      </c>
      <c r="B1050" s="14" t="s">
        <v>1354</v>
      </c>
      <c r="C1050" s="14" t="s">
        <v>216</v>
      </c>
      <c r="D1050">
        <v>4611</v>
      </c>
      <c r="H1050" s="13" t="s">
        <v>151</v>
      </c>
      <c r="I1050" s="13" t="s">
        <v>193</v>
      </c>
      <c r="J1050" s="13" t="s">
        <v>2695</v>
      </c>
      <c r="K1050" t="str">
        <f t="shared" si="16"/>
        <v>CENTRAL LUZONZAMBALESPALAUIG</v>
      </c>
      <c r="L1050" s="38">
        <v>2210</v>
      </c>
      <c r="M1050" s="14" t="s">
        <v>1119</v>
      </c>
    </row>
    <row r="1051" spans="1:13">
      <c r="A1051" s="13" t="s">
        <v>2720</v>
      </c>
      <c r="B1051" s="14" t="s">
        <v>1355</v>
      </c>
      <c r="C1051" s="14" t="s">
        <v>216</v>
      </c>
      <c r="D1051">
        <v>4602</v>
      </c>
      <c r="H1051" s="13" t="s">
        <v>151</v>
      </c>
      <c r="I1051" s="13" t="s">
        <v>190</v>
      </c>
      <c r="J1051" s="13" t="s">
        <v>2649</v>
      </c>
      <c r="K1051" t="str">
        <f t="shared" si="16"/>
        <v>CENTRAL LUZONNUEVA ECIJAPALAYAN CITY</v>
      </c>
      <c r="L1051" s="38">
        <v>3132</v>
      </c>
      <c r="M1051" s="14" t="s">
        <v>1066</v>
      </c>
    </row>
    <row r="1052" spans="1:13">
      <c r="A1052" s="13" t="s">
        <v>2880</v>
      </c>
      <c r="B1052" s="14" t="s">
        <v>1356</v>
      </c>
      <c r="C1052" s="14" t="s">
        <v>216</v>
      </c>
      <c r="D1052">
        <v>4603</v>
      </c>
      <c r="H1052" s="13" t="s">
        <v>146</v>
      </c>
      <c r="I1052" s="13" t="s">
        <v>299</v>
      </c>
      <c r="J1052" s="13" t="s">
        <v>2468</v>
      </c>
      <c r="K1052" t="str">
        <f t="shared" si="16"/>
        <v>SOCSARGENSULTAN KUDARATPALIMBANG</v>
      </c>
      <c r="L1052" s="38">
        <v>9809</v>
      </c>
      <c r="M1052" s="14" t="s">
        <v>853</v>
      </c>
    </row>
    <row r="1053" spans="1:13">
      <c r="A1053" s="13" t="s">
        <v>2883</v>
      </c>
      <c r="B1053" s="14" t="s">
        <v>1359</v>
      </c>
      <c r="C1053" s="14" t="s">
        <v>217</v>
      </c>
      <c r="D1053">
        <v>4432</v>
      </c>
      <c r="H1053" s="13" t="s">
        <v>155</v>
      </c>
      <c r="I1053" s="13" t="s">
        <v>258</v>
      </c>
      <c r="J1053" s="13" t="s">
        <v>3239</v>
      </c>
      <c r="K1053" t="str">
        <f t="shared" si="16"/>
        <v>EASTERN VISAYASLEYTEPALO</v>
      </c>
      <c r="L1053" s="38">
        <v>6501</v>
      </c>
      <c r="M1053" s="14" t="s">
        <v>1791</v>
      </c>
    </row>
    <row r="1054" spans="1:13">
      <c r="A1054" s="13" t="s">
        <v>2884</v>
      </c>
      <c r="B1054" s="14" t="s">
        <v>1360</v>
      </c>
      <c r="C1054" s="14" t="s">
        <v>217</v>
      </c>
      <c r="D1054">
        <v>4436</v>
      </c>
      <c r="H1054" s="13" t="s">
        <v>155</v>
      </c>
      <c r="I1054" s="13" t="s">
        <v>258</v>
      </c>
      <c r="J1054" s="13" t="s">
        <v>3240</v>
      </c>
      <c r="K1054" t="str">
        <f t="shared" si="16"/>
        <v>EASTERN VISAYASLEYTEPALOMPON</v>
      </c>
      <c r="L1054" s="38">
        <v>6538</v>
      </c>
      <c r="M1054" s="14" t="s">
        <v>1792</v>
      </c>
    </row>
    <row r="1055" spans="1:13">
      <c r="A1055" s="13" t="s">
        <v>2885</v>
      </c>
      <c r="B1055" s="14" t="s">
        <v>1361</v>
      </c>
      <c r="C1055" s="14" t="s">
        <v>217</v>
      </c>
      <c r="D1055">
        <v>4435</v>
      </c>
      <c r="H1055" s="13" t="s">
        <v>159</v>
      </c>
      <c r="I1055" s="13" t="s">
        <v>211</v>
      </c>
      <c r="J1055" s="13" t="s">
        <v>2784</v>
      </c>
      <c r="K1055" t="str">
        <f t="shared" si="16"/>
        <v>REGION 4B MIMAROPAOCCIDENTAL MINDOROPALUAN</v>
      </c>
      <c r="L1055" s="38">
        <v>5107</v>
      </c>
      <c r="M1055" s="14" t="s">
        <v>1225</v>
      </c>
    </row>
    <row r="1056" spans="1:13">
      <c r="A1056" s="13" t="s">
        <v>2886</v>
      </c>
      <c r="B1056" s="14" t="s">
        <v>1362</v>
      </c>
      <c r="C1056" s="14" t="s">
        <v>217</v>
      </c>
      <c r="D1056">
        <v>4404</v>
      </c>
      <c r="H1056" s="13" t="s">
        <v>155</v>
      </c>
      <c r="I1056" s="13" t="s">
        <v>259</v>
      </c>
      <c r="J1056" s="13" t="s">
        <v>3262</v>
      </c>
      <c r="K1056" t="str">
        <f t="shared" si="16"/>
        <v>EASTERN VISAYASNORTHERN SAMARPAMBUJAN</v>
      </c>
      <c r="L1056" s="38">
        <v>6413</v>
      </c>
      <c r="M1056" s="14" t="s">
        <v>1818</v>
      </c>
    </row>
    <row r="1057" spans="1:13">
      <c r="A1057" s="13" t="s">
        <v>2887</v>
      </c>
      <c r="B1057" s="14" t="s">
        <v>1363</v>
      </c>
      <c r="C1057" s="14" t="s">
        <v>217</v>
      </c>
      <c r="D1057">
        <v>4433</v>
      </c>
      <c r="H1057" s="15" t="s">
        <v>144</v>
      </c>
      <c r="I1057" s="15" t="s">
        <v>175</v>
      </c>
      <c r="J1057" s="15" t="s">
        <v>2533</v>
      </c>
      <c r="K1057" t="str">
        <f t="shared" si="16"/>
        <v>CAGAYAN VALLEYCAGAYANPAMPLONA</v>
      </c>
      <c r="L1057" s="38">
        <v>3522</v>
      </c>
      <c r="M1057" s="79" t="s">
        <v>927</v>
      </c>
    </row>
    <row r="1058" spans="1:13">
      <c r="A1058" s="13" t="s">
        <v>2888</v>
      </c>
      <c r="B1058" s="14" t="s">
        <v>1364</v>
      </c>
      <c r="C1058" s="14" t="s">
        <v>217</v>
      </c>
      <c r="D1058">
        <v>4430</v>
      </c>
      <c r="H1058" s="15" t="s">
        <v>152</v>
      </c>
      <c r="I1058" s="15" t="s">
        <v>223</v>
      </c>
      <c r="J1058" s="15" t="s">
        <v>2533</v>
      </c>
      <c r="K1058" t="str">
        <f t="shared" si="16"/>
        <v>BICOL REGIONCAMARINES SURPAMPLONA</v>
      </c>
      <c r="L1058" s="38">
        <v>4416</v>
      </c>
      <c r="M1058" s="79" t="s">
        <v>1382</v>
      </c>
    </row>
    <row r="1059" spans="1:13">
      <c r="A1059" s="13" t="s">
        <v>2889</v>
      </c>
      <c r="B1059" s="14" t="s">
        <v>1365</v>
      </c>
      <c r="C1059" s="14" t="s">
        <v>217</v>
      </c>
      <c r="D1059">
        <v>4406</v>
      </c>
      <c r="H1059" s="15" t="s">
        <v>154</v>
      </c>
      <c r="I1059" s="15" t="s">
        <v>247</v>
      </c>
      <c r="J1059" s="15" t="s">
        <v>2533</v>
      </c>
      <c r="K1059" t="str">
        <f t="shared" si="16"/>
        <v>CENTRAL VISAYASNEGROS ORIENTALPAMPLONA</v>
      </c>
      <c r="L1059" s="38">
        <v>6205</v>
      </c>
      <c r="M1059" s="79" t="s">
        <v>1691</v>
      </c>
    </row>
    <row r="1060" spans="1:13">
      <c r="A1060" s="13" t="s">
        <v>2890</v>
      </c>
      <c r="B1060" s="14" t="s">
        <v>1366</v>
      </c>
      <c r="C1060" s="14" t="s">
        <v>217</v>
      </c>
      <c r="D1060">
        <v>4405</v>
      </c>
      <c r="H1060" s="13" t="s">
        <v>145</v>
      </c>
      <c r="I1060" s="13" t="s">
        <v>287</v>
      </c>
      <c r="J1060" s="13" t="s">
        <v>2397</v>
      </c>
      <c r="K1060" t="str">
        <f t="shared" si="16"/>
        <v>DAVAO REGIONDAVAO DEL NORTEPANABO CITY</v>
      </c>
      <c r="L1060" s="38">
        <v>8105</v>
      </c>
      <c r="M1060" s="14" t="s">
        <v>776</v>
      </c>
    </row>
    <row r="1061" spans="1:13">
      <c r="A1061" s="13" t="s">
        <v>2891</v>
      </c>
      <c r="B1061" s="14" t="s">
        <v>1367</v>
      </c>
      <c r="C1061" s="14" t="s">
        <v>217</v>
      </c>
      <c r="D1061">
        <v>4401</v>
      </c>
      <c r="H1061" s="13" t="s">
        <v>157</v>
      </c>
      <c r="I1061" s="13" t="s">
        <v>279</v>
      </c>
      <c r="J1061" s="13" t="s">
        <v>2381</v>
      </c>
      <c r="K1061" t="str">
        <f t="shared" si="16"/>
        <v>NORTHERN MINDANAOMISAMIS OCCIDENTALPANAON</v>
      </c>
      <c r="L1061" s="38">
        <v>7205</v>
      </c>
      <c r="M1061" s="14" t="s">
        <v>759</v>
      </c>
    </row>
    <row r="1062" spans="1:13">
      <c r="A1062" s="13" t="s">
        <v>2892</v>
      </c>
      <c r="B1062" s="14" t="s">
        <v>1368</v>
      </c>
      <c r="C1062" s="14" t="s">
        <v>217</v>
      </c>
      <c r="D1062">
        <v>4402</v>
      </c>
      <c r="H1062" s="13" t="s">
        <v>153</v>
      </c>
      <c r="I1062" s="13" t="s">
        <v>236</v>
      </c>
      <c r="J1062" s="13" t="s">
        <v>2987</v>
      </c>
      <c r="K1062" t="str">
        <f t="shared" si="16"/>
        <v>WESTERN VISAYASCAPIZPANAY</v>
      </c>
      <c r="L1062" s="38">
        <v>5801</v>
      </c>
      <c r="M1062" s="14" t="s">
        <v>1485</v>
      </c>
    </row>
    <row r="1063" spans="1:13">
      <c r="A1063" s="13" t="s">
        <v>2893</v>
      </c>
      <c r="B1063" s="14" t="s">
        <v>1369</v>
      </c>
      <c r="C1063" s="14" t="s">
        <v>217</v>
      </c>
      <c r="D1063">
        <v>4429</v>
      </c>
      <c r="H1063" s="13" t="s">
        <v>148</v>
      </c>
      <c r="I1063" s="13" t="s">
        <v>312</v>
      </c>
      <c r="J1063" s="13" t="s">
        <v>1973</v>
      </c>
      <c r="K1063" t="str">
        <f t="shared" si="16"/>
        <v>NATIONAL CAPITAL REGIONMETRO MANILAPANDACAN</v>
      </c>
      <c r="L1063" s="38">
        <v>1011</v>
      </c>
      <c r="M1063" s="14" t="s">
        <v>4149</v>
      </c>
    </row>
    <row r="1064" spans="1:13">
      <c r="A1064" s="13" t="s">
        <v>2894</v>
      </c>
      <c r="B1064" s="14" t="s">
        <v>1370</v>
      </c>
      <c r="C1064" s="14" t="s">
        <v>217</v>
      </c>
      <c r="D1064">
        <v>4411</v>
      </c>
      <c r="H1064" s="13" t="s">
        <v>149</v>
      </c>
      <c r="I1064" s="13" t="s">
        <v>320</v>
      </c>
      <c r="J1064" s="13" t="s">
        <v>2135</v>
      </c>
      <c r="K1064" t="str">
        <f t="shared" si="16"/>
        <v>AUTONOMOUS REGION IN MUSLIM MINDANAOMAGUINDANAOPANDAG</v>
      </c>
      <c r="L1064" s="38">
        <v>9633</v>
      </c>
      <c r="M1064" s="14" t="s">
        <v>497</v>
      </c>
    </row>
    <row r="1065" spans="1:13">
      <c r="A1065" s="13" t="s">
        <v>2895</v>
      </c>
      <c r="B1065" s="14" t="s">
        <v>1371</v>
      </c>
      <c r="C1065" s="14" t="s">
        <v>217</v>
      </c>
      <c r="D1065">
        <v>4412</v>
      </c>
      <c r="H1065" s="13" t="s">
        <v>149</v>
      </c>
      <c r="I1065" s="13" t="s">
        <v>322</v>
      </c>
      <c r="J1065" s="13" t="s">
        <v>2162</v>
      </c>
      <c r="K1065" t="str">
        <f t="shared" si="16"/>
        <v>AUTONOMOUS REGION IN MUSLIM MINDANAOSULUPANDAMI</v>
      </c>
      <c r="L1065" s="38">
        <v>7400</v>
      </c>
      <c r="M1065" s="14" t="s">
        <v>524</v>
      </c>
    </row>
    <row r="1066" spans="1:13">
      <c r="A1066" s="13" t="s">
        <v>2896</v>
      </c>
      <c r="B1066" s="14" t="s">
        <v>1372</v>
      </c>
      <c r="C1066" s="14" t="s">
        <v>217</v>
      </c>
      <c r="D1066">
        <v>4428</v>
      </c>
      <c r="H1066" s="15" t="s">
        <v>152</v>
      </c>
      <c r="I1066" s="15" t="s">
        <v>224</v>
      </c>
      <c r="J1066" s="15" t="s">
        <v>2919</v>
      </c>
      <c r="K1066" t="str">
        <f t="shared" si="16"/>
        <v>BICOL REGIONCATANDUANESPANDAN</v>
      </c>
      <c r="L1066" s="38">
        <v>4809</v>
      </c>
      <c r="M1066" s="79" t="s">
        <v>1399</v>
      </c>
    </row>
    <row r="1067" spans="1:13">
      <c r="A1067" s="13" t="s">
        <v>2897</v>
      </c>
      <c r="B1067" s="14" t="s">
        <v>1373</v>
      </c>
      <c r="C1067" s="14" t="s">
        <v>217</v>
      </c>
      <c r="D1067">
        <v>4422</v>
      </c>
      <c r="H1067" s="15" t="s">
        <v>153</v>
      </c>
      <c r="I1067" s="15" t="s">
        <v>235</v>
      </c>
      <c r="J1067" s="15" t="s">
        <v>2919</v>
      </c>
      <c r="K1067" t="str">
        <f t="shared" si="16"/>
        <v>WESTERN VISAYASANTIQUEPANDAN</v>
      </c>
      <c r="L1067" s="38">
        <v>5702</v>
      </c>
      <c r="M1067" s="79" t="s">
        <v>1467</v>
      </c>
    </row>
    <row r="1068" spans="1:13">
      <c r="A1068" s="13" t="s">
        <v>2881</v>
      </c>
      <c r="B1068" s="14" t="s">
        <v>1357</v>
      </c>
      <c r="C1068" s="14" t="s">
        <v>217</v>
      </c>
      <c r="D1068">
        <v>4431</v>
      </c>
      <c r="H1068" s="13" t="s">
        <v>151</v>
      </c>
      <c r="I1068" s="13" t="s">
        <v>189</v>
      </c>
      <c r="J1068" s="13" t="s">
        <v>2623</v>
      </c>
      <c r="K1068" t="str">
        <f t="shared" si="16"/>
        <v>CENTRAL LUZONBULACANPANDI</v>
      </c>
      <c r="L1068" s="38">
        <v>3014</v>
      </c>
      <c r="M1068" s="14" t="s">
        <v>1032</v>
      </c>
    </row>
    <row r="1069" spans="1:13">
      <c r="A1069" s="13" t="s">
        <v>2898</v>
      </c>
      <c r="B1069" s="14" t="s">
        <v>1374</v>
      </c>
      <c r="C1069" s="14" t="s">
        <v>217</v>
      </c>
      <c r="D1069">
        <v>4425</v>
      </c>
      <c r="H1069" s="13" t="s">
        <v>152</v>
      </c>
      <c r="I1069" s="13" t="s">
        <v>224</v>
      </c>
      <c r="J1069" s="13" t="s">
        <v>2920</v>
      </c>
      <c r="K1069" t="str">
        <f t="shared" si="16"/>
        <v>BICOL REGIONCATANDUANESPANGANIBAN</v>
      </c>
      <c r="L1069" s="38">
        <v>4806</v>
      </c>
      <c r="M1069" s="14" t="s">
        <v>1400</v>
      </c>
    </row>
    <row r="1070" spans="1:13">
      <c r="A1070" s="13" t="s">
        <v>2899</v>
      </c>
      <c r="B1070" s="14" t="s">
        <v>1375</v>
      </c>
      <c r="C1070" s="14" t="s">
        <v>217</v>
      </c>
      <c r="D1070">
        <v>4407</v>
      </c>
      <c r="H1070" s="13" t="s">
        <v>157</v>
      </c>
      <c r="I1070" s="13" t="s">
        <v>275</v>
      </c>
      <c r="J1070" s="13" t="s">
        <v>2312</v>
      </c>
      <c r="K1070" t="str">
        <f t="shared" si="16"/>
        <v>NORTHERN MINDANAOBUKIDNONPANGANTUCAN</v>
      </c>
      <c r="L1070" s="38">
        <v>8717</v>
      </c>
      <c r="M1070" s="14" t="s">
        <v>687</v>
      </c>
    </row>
    <row r="1071" spans="1:13">
      <c r="A1071" s="13" t="s">
        <v>2900</v>
      </c>
      <c r="B1071" s="14" t="s">
        <v>1376</v>
      </c>
      <c r="C1071" s="14" t="s">
        <v>217</v>
      </c>
      <c r="D1071">
        <v>4409</v>
      </c>
      <c r="H1071" s="13" t="s">
        <v>158</v>
      </c>
      <c r="I1071" s="13" t="s">
        <v>202</v>
      </c>
      <c r="J1071" s="13" t="s">
        <v>2770</v>
      </c>
      <c r="K1071" t="str">
        <f t="shared" si="16"/>
        <v>REGION 4A CALABARZONLAGUNAPANGIL</v>
      </c>
      <c r="L1071" s="38">
        <v>4018</v>
      </c>
      <c r="M1071" s="14" t="s">
        <v>1205</v>
      </c>
    </row>
    <row r="1072" spans="1:13">
      <c r="A1072" s="13" t="s">
        <v>2901</v>
      </c>
      <c r="B1072" s="14" t="s">
        <v>1377</v>
      </c>
      <c r="C1072" s="14" t="s">
        <v>217</v>
      </c>
      <c r="D1072">
        <v>4403</v>
      </c>
      <c r="H1072" s="13" t="s">
        <v>154</v>
      </c>
      <c r="I1072" s="13" t="s">
        <v>245</v>
      </c>
      <c r="J1072" s="13" t="s">
        <v>3089</v>
      </c>
      <c r="K1072" t="str">
        <f t="shared" si="16"/>
        <v>CENTRAL VISAYASBOHOLPANGLAO</v>
      </c>
      <c r="L1072" s="38">
        <v>6340</v>
      </c>
      <c r="M1072" s="14" t="s">
        <v>1608</v>
      </c>
    </row>
    <row r="1073" spans="1:13">
      <c r="A1073" s="13" t="s">
        <v>2902</v>
      </c>
      <c r="B1073" s="14" t="s">
        <v>1378</v>
      </c>
      <c r="C1073" s="14" t="s">
        <v>217</v>
      </c>
      <c r="D1073">
        <v>4413</v>
      </c>
      <c r="H1073" s="13" t="s">
        <v>149</v>
      </c>
      <c r="I1073" s="13" t="s">
        <v>322</v>
      </c>
      <c r="J1073" s="13" t="s">
        <v>2163</v>
      </c>
      <c r="K1073" t="str">
        <f t="shared" si="16"/>
        <v>AUTONOMOUS REGION IN MUSLIM MINDANAOSULUPANGLIMA ESTINO</v>
      </c>
      <c r="L1073" s="38">
        <v>7415</v>
      </c>
      <c r="M1073" s="14" t="s">
        <v>525</v>
      </c>
    </row>
    <row r="1074" spans="1:13">
      <c r="A1074" s="13" t="s">
        <v>2903</v>
      </c>
      <c r="B1074" s="14" t="s">
        <v>1379</v>
      </c>
      <c r="C1074" s="14" t="s">
        <v>217</v>
      </c>
      <c r="D1074">
        <v>4414</v>
      </c>
      <c r="H1074" s="13" t="s">
        <v>149</v>
      </c>
      <c r="I1074" s="13" t="s">
        <v>323</v>
      </c>
      <c r="J1074" s="13" t="s">
        <v>2174</v>
      </c>
      <c r="K1074" t="str">
        <f t="shared" si="16"/>
        <v>AUTONOMOUS REGION IN MUSLIM MINDANAOTAWI-TAWIPANGLIMA SUGALA</v>
      </c>
      <c r="L1074" s="38">
        <v>7501</v>
      </c>
      <c r="M1074" s="14" t="s">
        <v>537</v>
      </c>
    </row>
    <row r="1075" spans="1:13">
      <c r="A1075" s="13" t="s">
        <v>2904</v>
      </c>
      <c r="B1075" s="14" t="s">
        <v>1380</v>
      </c>
      <c r="C1075" s="14" t="s">
        <v>217</v>
      </c>
      <c r="D1075">
        <v>4434</v>
      </c>
      <c r="H1075" s="13" t="s">
        <v>149</v>
      </c>
      <c r="I1075" s="13" t="s">
        <v>322</v>
      </c>
      <c r="J1075" s="13" t="s">
        <v>2164</v>
      </c>
      <c r="K1075" t="str">
        <f t="shared" si="16"/>
        <v>AUTONOMOUS REGION IN MUSLIM MINDANAOSULUPANGUTARAN</v>
      </c>
      <c r="L1075" s="38">
        <v>7414</v>
      </c>
      <c r="M1075" s="14" t="s">
        <v>526</v>
      </c>
    </row>
    <row r="1076" spans="1:13">
      <c r="A1076" s="13" t="s">
        <v>2882</v>
      </c>
      <c r="B1076" s="14" t="s">
        <v>1358</v>
      </c>
      <c r="C1076" s="14" t="s">
        <v>217</v>
      </c>
      <c r="D1076">
        <v>4400</v>
      </c>
      <c r="H1076" s="13" t="s">
        <v>151</v>
      </c>
      <c r="I1076" s="13" t="s">
        <v>192</v>
      </c>
      <c r="J1076" s="13" t="s">
        <v>2682</v>
      </c>
      <c r="K1076" t="str">
        <f t="shared" si="16"/>
        <v>CENTRAL LUZONTARLACPANIQUI</v>
      </c>
      <c r="L1076" s="38">
        <v>2307</v>
      </c>
      <c r="M1076" s="14" t="s">
        <v>1104</v>
      </c>
    </row>
    <row r="1077" spans="1:13">
      <c r="A1077" s="13" t="s">
        <v>2905</v>
      </c>
      <c r="B1077" s="14" t="s">
        <v>1381</v>
      </c>
      <c r="C1077" s="14" t="s">
        <v>217</v>
      </c>
      <c r="D1077">
        <v>4419</v>
      </c>
      <c r="H1077" s="13" t="s">
        <v>153</v>
      </c>
      <c r="I1077" s="13" t="s">
        <v>236</v>
      </c>
      <c r="J1077" s="13" t="s">
        <v>2988</v>
      </c>
      <c r="K1077" t="str">
        <f t="shared" si="16"/>
        <v>WESTERN VISAYASCAPIZPANITAN</v>
      </c>
      <c r="L1077" s="38">
        <v>5815</v>
      </c>
      <c r="M1077" s="14" t="s">
        <v>1486</v>
      </c>
    </row>
    <row r="1078" spans="1:13">
      <c r="A1078" s="13" t="s">
        <v>2533</v>
      </c>
      <c r="B1078" s="14" t="s">
        <v>1382</v>
      </c>
      <c r="C1078" s="14" t="s">
        <v>217</v>
      </c>
      <c r="D1078">
        <v>4416</v>
      </c>
      <c r="H1078" s="13" t="s">
        <v>151</v>
      </c>
      <c r="I1078" s="13" t="s">
        <v>190</v>
      </c>
      <c r="J1078" s="13" t="s">
        <v>2629</v>
      </c>
      <c r="K1078" t="str">
        <f t="shared" si="16"/>
        <v>CENTRAL LUZONNUEVA ECIJAPANTABANGAN</v>
      </c>
      <c r="L1078" s="38">
        <v>3124</v>
      </c>
      <c r="M1078" s="14" t="s">
        <v>1042</v>
      </c>
    </row>
    <row r="1079" spans="1:13">
      <c r="A1079" s="13" t="s">
        <v>2906</v>
      </c>
      <c r="B1079" s="14" t="s">
        <v>1383</v>
      </c>
      <c r="C1079" s="14" t="s">
        <v>217</v>
      </c>
      <c r="D1079">
        <v>4417</v>
      </c>
      <c r="H1079" s="13" t="s">
        <v>157</v>
      </c>
      <c r="I1079" s="13" t="s">
        <v>277</v>
      </c>
      <c r="J1079" s="13" t="s">
        <v>2335</v>
      </c>
      <c r="K1079" t="str">
        <f t="shared" si="16"/>
        <v>NORTHERN MINDANAOLANAO DEL NORTEPANTAO RAGAT</v>
      </c>
      <c r="L1079" s="38">
        <v>9208</v>
      </c>
      <c r="M1079" s="14" t="s">
        <v>711</v>
      </c>
    </row>
    <row r="1080" spans="1:13">
      <c r="A1080" s="13" t="s">
        <v>2907</v>
      </c>
      <c r="B1080" s="14" t="s">
        <v>1384</v>
      </c>
      <c r="C1080" s="14" t="s">
        <v>217</v>
      </c>
      <c r="D1080">
        <v>4418</v>
      </c>
      <c r="H1080" s="13" t="s">
        <v>157</v>
      </c>
      <c r="I1080" s="13" t="s">
        <v>277</v>
      </c>
      <c r="J1080" s="13" t="s">
        <v>2336</v>
      </c>
      <c r="K1080" t="str">
        <f t="shared" si="16"/>
        <v>NORTHERN MINDANAOLANAO DEL NORTEPANTAR</v>
      </c>
      <c r="L1080" s="38">
        <v>9218</v>
      </c>
      <c r="M1080" s="14" t="s">
        <v>712</v>
      </c>
    </row>
    <row r="1081" spans="1:13">
      <c r="A1081" s="13" t="s">
        <v>2908</v>
      </c>
      <c r="B1081" s="14" t="s">
        <v>1385</v>
      </c>
      <c r="C1081" s="14" t="s">
        <v>217</v>
      </c>
      <c r="D1081">
        <v>4424</v>
      </c>
      <c r="H1081" s="13" t="s">
        <v>145</v>
      </c>
      <c r="I1081" s="13" t="s">
        <v>286</v>
      </c>
      <c r="J1081" s="13" t="s">
        <v>2395</v>
      </c>
      <c r="K1081" t="str">
        <f t="shared" si="16"/>
        <v>DAVAO REGIONCOMPOSTELA VALLEYPANTUKAN</v>
      </c>
      <c r="L1081" s="38">
        <v>8809</v>
      </c>
      <c r="M1081" s="14" t="s">
        <v>774</v>
      </c>
    </row>
    <row r="1082" spans="1:13">
      <c r="A1082" s="13" t="s">
        <v>2909</v>
      </c>
      <c r="B1082" s="14" t="s">
        <v>1386</v>
      </c>
      <c r="C1082" s="14" t="s">
        <v>217</v>
      </c>
      <c r="D1082">
        <v>4410</v>
      </c>
      <c r="H1082" s="13" t="s">
        <v>158</v>
      </c>
      <c r="I1082" s="13" t="s">
        <v>203</v>
      </c>
      <c r="J1082" s="13" t="s">
        <v>2832</v>
      </c>
      <c r="K1082" t="str">
        <f t="shared" si="16"/>
        <v>REGION 4A CALABARZONQUEZONPANUKULAN</v>
      </c>
      <c r="L1082" s="38">
        <v>4337</v>
      </c>
      <c r="M1082" s="14" t="s">
        <v>1293</v>
      </c>
    </row>
    <row r="1083" spans="1:13">
      <c r="A1083" s="13" t="s">
        <v>2910</v>
      </c>
      <c r="B1083" s="14" t="s">
        <v>1387</v>
      </c>
      <c r="C1083" s="14" t="s">
        <v>217</v>
      </c>
      <c r="D1083">
        <v>4421</v>
      </c>
      <c r="H1083" s="13" t="s">
        <v>143</v>
      </c>
      <c r="I1083" s="13" t="s">
        <v>164</v>
      </c>
      <c r="J1083" s="13" t="s">
        <v>2197</v>
      </c>
      <c r="K1083" t="str">
        <f t="shared" si="16"/>
        <v>ILOCOS REGIONILOCOS NORTEPAOAY</v>
      </c>
      <c r="L1083" s="38">
        <v>2902</v>
      </c>
      <c r="M1083" s="14" t="s">
        <v>560</v>
      </c>
    </row>
    <row r="1084" spans="1:13">
      <c r="A1084" s="13" t="s">
        <v>2314</v>
      </c>
      <c r="B1084" s="14" t="s">
        <v>1388</v>
      </c>
      <c r="C1084" s="14" t="s">
        <v>217</v>
      </c>
      <c r="D1084">
        <v>4415</v>
      </c>
      <c r="H1084" s="13" t="s">
        <v>151</v>
      </c>
      <c r="I1084" s="13" t="s">
        <v>189</v>
      </c>
      <c r="J1084" s="13" t="s">
        <v>2624</v>
      </c>
      <c r="K1084" t="str">
        <f t="shared" si="16"/>
        <v>CENTRAL LUZONBULACANPAOMBONG</v>
      </c>
      <c r="L1084" s="38">
        <v>3001</v>
      </c>
      <c r="M1084" s="14" t="s">
        <v>1033</v>
      </c>
    </row>
    <row r="1085" spans="1:13">
      <c r="A1085" s="13" t="s">
        <v>2476</v>
      </c>
      <c r="B1085" s="14" t="s">
        <v>1389</v>
      </c>
      <c r="C1085" s="14" t="s">
        <v>217</v>
      </c>
      <c r="D1085">
        <v>4423</v>
      </c>
      <c r="H1085" s="13" t="s">
        <v>152</v>
      </c>
      <c r="I1085" s="13" t="s">
        <v>222</v>
      </c>
      <c r="J1085" s="13" t="s">
        <v>2877</v>
      </c>
      <c r="K1085" t="str">
        <f t="shared" si="16"/>
        <v>BICOL REGIONCAMARINES NORTEPARACALE</v>
      </c>
      <c r="L1085" s="38">
        <v>4605</v>
      </c>
      <c r="M1085" s="14" t="s">
        <v>1351</v>
      </c>
    </row>
    <row r="1086" spans="1:13">
      <c r="A1086" s="13" t="s">
        <v>2911</v>
      </c>
      <c r="B1086" s="14" t="s">
        <v>1390</v>
      </c>
      <c r="C1086" s="14" t="s">
        <v>217</v>
      </c>
      <c r="D1086">
        <v>4408</v>
      </c>
      <c r="H1086" s="13" t="s">
        <v>150</v>
      </c>
      <c r="I1086" s="13" t="s">
        <v>334</v>
      </c>
      <c r="J1086" s="13" t="s">
        <v>2054</v>
      </c>
      <c r="K1086" t="str">
        <f t="shared" si="16"/>
        <v>CORDILLERA ADMINISTRATIVE REGIONMOUNTAIN PROVINCEPARACELIS</v>
      </c>
      <c r="L1086" s="38">
        <v>2615</v>
      </c>
      <c r="M1086" s="14" t="s">
        <v>417</v>
      </c>
    </row>
    <row r="1087" spans="1:13">
      <c r="A1087" s="13" t="s">
        <v>2912</v>
      </c>
      <c r="B1087" s="14" t="s">
        <v>1391</v>
      </c>
      <c r="C1087" s="14" t="s">
        <v>217</v>
      </c>
      <c r="D1087">
        <v>4427</v>
      </c>
      <c r="H1087" s="13" t="s">
        <v>148</v>
      </c>
      <c r="I1087" s="13" t="s">
        <v>312</v>
      </c>
      <c r="J1087" s="13" t="s">
        <v>1986</v>
      </c>
      <c r="K1087" t="str">
        <f t="shared" si="16"/>
        <v>NATIONAL CAPITAL REGIONMETRO MANILAPARAÑAQUE</v>
      </c>
      <c r="L1087" s="38">
        <v>1700</v>
      </c>
      <c r="M1087" s="14" t="s">
        <v>346</v>
      </c>
    </row>
    <row r="1088" spans="1:13">
      <c r="A1088" s="13" t="s">
        <v>2913</v>
      </c>
      <c r="B1088" s="14" t="s">
        <v>1392</v>
      </c>
      <c r="C1088" s="14" t="s">
        <v>217</v>
      </c>
      <c r="D1088">
        <v>4420</v>
      </c>
      <c r="H1088" s="13" t="s">
        <v>155</v>
      </c>
      <c r="I1088" s="13" t="s">
        <v>260</v>
      </c>
      <c r="J1088" s="13" t="s">
        <v>3281</v>
      </c>
      <c r="K1088" t="str">
        <f t="shared" si="16"/>
        <v>EASTERN VISAYASSAMARPARANAS</v>
      </c>
      <c r="L1088" s="38">
        <v>6716</v>
      </c>
      <c r="M1088" s="14" t="s">
        <v>1843</v>
      </c>
    </row>
    <row r="1089" spans="1:13">
      <c r="A1089" s="13" t="s">
        <v>2914</v>
      </c>
      <c r="B1089" s="14" t="s">
        <v>1393</v>
      </c>
      <c r="C1089" s="14" t="s">
        <v>217</v>
      </c>
      <c r="D1089">
        <v>4426</v>
      </c>
      <c r="H1089" s="13" t="s">
        <v>149</v>
      </c>
      <c r="I1089" s="13" t="s">
        <v>320</v>
      </c>
      <c r="J1089" s="13" t="s">
        <v>2145</v>
      </c>
      <c r="K1089" t="str">
        <f t="shared" si="16"/>
        <v>AUTONOMOUS REGION IN MUSLIM MINDANAOMAGUINDANAOPARANG</v>
      </c>
      <c r="L1089" s="38">
        <v>9604</v>
      </c>
      <c r="M1089" s="14" t="s">
        <v>4159</v>
      </c>
    </row>
    <row r="1090" spans="1:13">
      <c r="A1090" s="13" t="s">
        <v>2915</v>
      </c>
      <c r="B1090" s="14" t="s">
        <v>1394</v>
      </c>
      <c r="C1090" s="14" t="s">
        <v>218</v>
      </c>
      <c r="D1090">
        <v>4807</v>
      </c>
      <c r="H1090" s="13" t="s">
        <v>149</v>
      </c>
      <c r="I1090" s="13" t="s">
        <v>320</v>
      </c>
      <c r="J1090" s="13" t="s">
        <v>4180</v>
      </c>
      <c r="K1090" t="str">
        <f t="shared" si="16"/>
        <v>AUTONOMOUS REGION IN MUSLIM MINDANAOMAGUINDANAOPARANG</v>
      </c>
      <c r="L1090" s="38">
        <v>9604</v>
      </c>
      <c r="M1090" s="14" t="s">
        <v>511</v>
      </c>
    </row>
    <row r="1091" spans="1:13">
      <c r="A1091" s="13" t="s">
        <v>2916</v>
      </c>
      <c r="B1091" s="14" t="s">
        <v>1395</v>
      </c>
      <c r="C1091" s="14" t="s">
        <v>218</v>
      </c>
      <c r="D1091">
        <v>4803</v>
      </c>
      <c r="H1091" s="13" t="s">
        <v>149</v>
      </c>
      <c r="I1091" s="13" t="s">
        <v>322</v>
      </c>
      <c r="J1091" s="13" t="s">
        <v>2145</v>
      </c>
      <c r="K1091" t="str">
        <f t="shared" ref="K1091:K1154" si="17">UPPER(TRIM(H1091)&amp;TRIM(I1091)&amp;TRIM(J1091))</f>
        <v>AUTONOMOUS REGION IN MUSLIM MINDANAOSULUPARANG</v>
      </c>
      <c r="L1091" s="38">
        <v>7408</v>
      </c>
      <c r="M1091" s="14" t="s">
        <v>527</v>
      </c>
    </row>
    <row r="1092" spans="1:13">
      <c r="A1092" s="13" t="s">
        <v>2885</v>
      </c>
      <c r="B1092" s="14" t="s">
        <v>1396</v>
      </c>
      <c r="C1092" s="14" t="s">
        <v>218</v>
      </c>
      <c r="D1092">
        <v>4801</v>
      </c>
      <c r="H1092" s="13" t="s">
        <v>152</v>
      </c>
      <c r="I1092" s="13" t="s">
        <v>223</v>
      </c>
      <c r="J1092" s="13" t="s">
        <v>2906</v>
      </c>
      <c r="K1092" t="str">
        <f t="shared" si="17"/>
        <v>BICOL REGIONCAMARINES SURPASACAO</v>
      </c>
      <c r="L1092" s="38">
        <v>4417</v>
      </c>
      <c r="M1092" s="14" t="s">
        <v>1383</v>
      </c>
    </row>
    <row r="1093" spans="1:13">
      <c r="A1093" s="13" t="s">
        <v>2917</v>
      </c>
      <c r="B1093" s="14" t="s">
        <v>1397</v>
      </c>
      <c r="C1093" s="14" t="s">
        <v>218</v>
      </c>
      <c r="D1093">
        <v>4808</v>
      </c>
      <c r="H1093" s="13" t="s">
        <v>148</v>
      </c>
      <c r="I1093" s="13" t="s">
        <v>312</v>
      </c>
      <c r="J1093" s="13" t="s">
        <v>1987</v>
      </c>
      <c r="K1093" t="str">
        <f t="shared" si="17"/>
        <v>NATIONAL CAPITAL REGIONMETRO MANILAPASAY</v>
      </c>
      <c r="L1093" s="38">
        <v>1300</v>
      </c>
      <c r="M1093" s="14" t="s">
        <v>347</v>
      </c>
    </row>
    <row r="1094" spans="1:13">
      <c r="A1094" s="13" t="s">
        <v>2918</v>
      </c>
      <c r="B1094" s="14" t="s">
        <v>1398</v>
      </c>
      <c r="C1094" s="14" t="s">
        <v>218</v>
      </c>
      <c r="D1094">
        <v>4804</v>
      </c>
      <c r="H1094" s="13" t="s">
        <v>148</v>
      </c>
      <c r="I1094" s="13" t="s">
        <v>312</v>
      </c>
      <c r="J1094" s="13" t="s">
        <v>1988</v>
      </c>
      <c r="K1094" t="str">
        <f t="shared" si="17"/>
        <v>NATIONAL CAPITAL REGIONMETRO MANILAPASIG</v>
      </c>
      <c r="L1094" s="38">
        <v>1600</v>
      </c>
      <c r="M1094" s="14" t="s">
        <v>348</v>
      </c>
    </row>
    <row r="1095" spans="1:13">
      <c r="A1095" s="13" t="s">
        <v>2919</v>
      </c>
      <c r="B1095" s="14" t="s">
        <v>1399</v>
      </c>
      <c r="C1095" s="14" t="s">
        <v>218</v>
      </c>
      <c r="D1095">
        <v>4809</v>
      </c>
      <c r="H1095" s="13" t="s">
        <v>150</v>
      </c>
      <c r="I1095" s="13" t="s">
        <v>335</v>
      </c>
      <c r="J1095" s="13" t="s">
        <v>2062</v>
      </c>
      <c r="K1095" t="str">
        <f t="shared" si="17"/>
        <v>CORDILLERA ADMINISTRATIVE REGIONKALINGAPASIL</v>
      </c>
      <c r="L1095" s="38">
        <v>3803</v>
      </c>
      <c r="M1095" s="14" t="s">
        <v>425</v>
      </c>
    </row>
    <row r="1096" spans="1:13">
      <c r="A1096" s="13" t="s">
        <v>2920</v>
      </c>
      <c r="B1096" s="14" t="s">
        <v>1400</v>
      </c>
      <c r="C1096" s="14" t="s">
        <v>218</v>
      </c>
      <c r="D1096">
        <v>4806</v>
      </c>
      <c r="H1096" s="13" t="s">
        <v>153</v>
      </c>
      <c r="I1096" s="13" t="s">
        <v>238</v>
      </c>
      <c r="J1096" s="13" t="s">
        <v>2997</v>
      </c>
      <c r="K1096" t="str">
        <f t="shared" si="17"/>
        <v>WESTERN VISAYASILOILOPASSI CITY</v>
      </c>
      <c r="L1096" s="38">
        <v>5037</v>
      </c>
      <c r="M1096" s="14" t="s">
        <v>1498</v>
      </c>
    </row>
    <row r="1097" spans="1:13">
      <c r="A1097" s="13" t="s">
        <v>2817</v>
      </c>
      <c r="B1097" s="14" t="s">
        <v>1401</v>
      </c>
      <c r="C1097" s="14" t="s">
        <v>218</v>
      </c>
      <c r="D1097">
        <v>4810</v>
      </c>
      <c r="H1097" s="13" t="s">
        <v>155</v>
      </c>
      <c r="I1097" s="13" t="s">
        <v>258</v>
      </c>
      <c r="J1097" s="13" t="s">
        <v>3241</v>
      </c>
      <c r="K1097" t="str">
        <f t="shared" si="17"/>
        <v>EASTERN VISAYASLEYTEPASTRANA</v>
      </c>
      <c r="L1097" s="38">
        <v>6514</v>
      </c>
      <c r="M1097" s="14" t="s">
        <v>1793</v>
      </c>
    </row>
    <row r="1098" spans="1:13">
      <c r="A1098" s="13" t="s">
        <v>1968</v>
      </c>
      <c r="B1098" s="14" t="s">
        <v>1402</v>
      </c>
      <c r="C1098" s="14" t="s">
        <v>218</v>
      </c>
      <c r="D1098">
        <v>4802</v>
      </c>
      <c r="H1098" s="13" t="s">
        <v>143</v>
      </c>
      <c r="I1098" s="13" t="s">
        <v>164</v>
      </c>
      <c r="J1098" s="13" t="s">
        <v>2198</v>
      </c>
      <c r="K1098" t="str">
        <f t="shared" si="17"/>
        <v>ILOCOS REGIONILOCOS NORTEPASUQUIN</v>
      </c>
      <c r="L1098" s="38">
        <v>2917</v>
      </c>
      <c r="M1098" s="14" t="s">
        <v>561</v>
      </c>
    </row>
    <row r="1099" spans="1:13">
      <c r="A1099" s="13" t="s">
        <v>2921</v>
      </c>
      <c r="B1099" s="14" t="s">
        <v>1403</v>
      </c>
      <c r="C1099" s="14" t="s">
        <v>218</v>
      </c>
      <c r="D1099">
        <v>4805</v>
      </c>
      <c r="H1099" s="13" t="s">
        <v>149</v>
      </c>
      <c r="I1099" s="13" t="s">
        <v>322</v>
      </c>
      <c r="J1099" s="13" t="s">
        <v>2165</v>
      </c>
      <c r="K1099" t="str">
        <f t="shared" si="17"/>
        <v>AUTONOMOUS REGION IN MUSLIM MINDANAOSULUPATA</v>
      </c>
      <c r="L1099" s="38">
        <v>7405</v>
      </c>
      <c r="M1099" s="14" t="s">
        <v>528</v>
      </c>
    </row>
    <row r="1100" spans="1:13">
      <c r="A1100" s="13" t="s">
        <v>2922</v>
      </c>
      <c r="B1100" s="14" t="s">
        <v>1404</v>
      </c>
      <c r="C1100" s="14" t="s">
        <v>218</v>
      </c>
      <c r="D1100">
        <v>4800</v>
      </c>
      <c r="H1100" s="13" t="s">
        <v>148</v>
      </c>
      <c r="I1100" s="13" t="s">
        <v>312</v>
      </c>
      <c r="J1100" s="13" t="s">
        <v>1976</v>
      </c>
      <c r="K1100" t="str">
        <f t="shared" si="17"/>
        <v>NATIONAL CAPITAL REGIONMETRO MANILAPATEROS</v>
      </c>
      <c r="L1100" s="38">
        <v>1620</v>
      </c>
      <c r="M1100" s="14" t="s">
        <v>336</v>
      </c>
    </row>
    <row r="1101" spans="1:13">
      <c r="A1101" s="13" t="s">
        <v>2924</v>
      </c>
      <c r="B1101" s="14" t="s">
        <v>1406</v>
      </c>
      <c r="C1101" s="14" t="s">
        <v>219</v>
      </c>
      <c r="D1101">
        <v>5414</v>
      </c>
      <c r="H1101" s="13" t="s">
        <v>149</v>
      </c>
      <c r="I1101" s="13" t="s">
        <v>322</v>
      </c>
      <c r="J1101" s="13" t="s">
        <v>2166</v>
      </c>
      <c r="K1101" t="str">
        <f t="shared" si="17"/>
        <v>AUTONOMOUS REGION IN MUSLIM MINDANAOSULUPATIKUL</v>
      </c>
      <c r="L1101" s="38">
        <v>7401</v>
      </c>
      <c r="M1101" s="14" t="s">
        <v>529</v>
      </c>
    </row>
    <row r="1102" spans="1:13">
      <c r="A1102" s="13" t="s">
        <v>2925</v>
      </c>
      <c r="B1102" s="14" t="s">
        <v>1407</v>
      </c>
      <c r="C1102" s="14" t="s">
        <v>219</v>
      </c>
      <c r="D1102">
        <v>5413</v>
      </c>
      <c r="H1102" s="13" t="s">
        <v>158</v>
      </c>
      <c r="I1102" s="13" t="s">
        <v>203</v>
      </c>
      <c r="J1102" s="13" t="s">
        <v>2833</v>
      </c>
      <c r="K1102" t="str">
        <f t="shared" si="17"/>
        <v>REGION 4A CALABARZONQUEZONPATNANUNGAN</v>
      </c>
      <c r="L1102" s="38">
        <v>4341</v>
      </c>
      <c r="M1102" s="14" t="s">
        <v>1294</v>
      </c>
    </row>
    <row r="1103" spans="1:13">
      <c r="A1103" s="13" t="s">
        <v>2926</v>
      </c>
      <c r="B1103" s="14" t="s">
        <v>1408</v>
      </c>
      <c r="C1103" s="14" t="s">
        <v>219</v>
      </c>
      <c r="D1103">
        <v>5412</v>
      </c>
      <c r="H1103" s="13" t="s">
        <v>153</v>
      </c>
      <c r="I1103" s="13" t="s">
        <v>235</v>
      </c>
      <c r="J1103" s="13" t="s">
        <v>4185</v>
      </c>
      <c r="K1103" t="str">
        <f t="shared" si="17"/>
        <v>WESTERN VISAYASANTIQUEPATNONGAN</v>
      </c>
      <c r="L1103" s="38">
        <v>5702</v>
      </c>
      <c r="M1103" s="14" t="s">
        <v>1468</v>
      </c>
    </row>
    <row r="1104" spans="1:13">
      <c r="A1104" s="13" t="s">
        <v>2927</v>
      </c>
      <c r="B1104" s="14" t="s">
        <v>1409</v>
      </c>
      <c r="C1104" s="14" t="s">
        <v>219</v>
      </c>
      <c r="D1104">
        <v>5415</v>
      </c>
      <c r="H1104" s="13" t="s">
        <v>153</v>
      </c>
      <c r="I1104" s="13" t="s">
        <v>238</v>
      </c>
      <c r="J1104" s="13" t="s">
        <v>3026</v>
      </c>
      <c r="K1104" t="str">
        <f t="shared" si="17"/>
        <v>WESTERN VISAYASILOILOPAVIA</v>
      </c>
      <c r="L1104" s="38">
        <v>5001</v>
      </c>
      <c r="M1104" s="14" t="s">
        <v>1530</v>
      </c>
    </row>
    <row r="1105" spans="1:13">
      <c r="A1105" s="13" t="s">
        <v>2928</v>
      </c>
      <c r="B1105" s="14" t="s">
        <v>1410</v>
      </c>
      <c r="C1105" s="14" t="s">
        <v>219</v>
      </c>
      <c r="D1105">
        <v>5405</v>
      </c>
      <c r="H1105" s="13" t="s">
        <v>156</v>
      </c>
      <c r="I1105" s="13" t="s">
        <v>268</v>
      </c>
      <c r="J1105" s="13" t="s">
        <v>3366</v>
      </c>
      <c r="K1105" t="str">
        <f t="shared" si="17"/>
        <v>ZAMBOANGA PENINSULAZAMBOANGA SIBUGAYPAYAO</v>
      </c>
      <c r="L1105" s="38">
        <v>7008</v>
      </c>
      <c r="M1105" s="14" t="s">
        <v>1951</v>
      </c>
    </row>
    <row r="1106" spans="1:13">
      <c r="A1106" s="13" t="s">
        <v>2929</v>
      </c>
      <c r="B1106" s="14" t="s">
        <v>1411</v>
      </c>
      <c r="C1106" s="14" t="s">
        <v>219</v>
      </c>
      <c r="D1106">
        <v>5409</v>
      </c>
      <c r="H1106" s="13" t="s">
        <v>144</v>
      </c>
      <c r="I1106" s="13" t="s">
        <v>175</v>
      </c>
      <c r="J1106" s="13" t="s">
        <v>2534</v>
      </c>
      <c r="K1106" t="str">
        <f t="shared" si="17"/>
        <v>CAGAYAN VALLEYCAGAYANPEÑABLANCA</v>
      </c>
      <c r="L1106" s="38">
        <v>3502</v>
      </c>
      <c r="M1106" s="14" t="s">
        <v>928</v>
      </c>
    </row>
    <row r="1107" spans="1:13">
      <c r="A1107" s="13" t="s">
        <v>2351</v>
      </c>
      <c r="B1107" s="14" t="s">
        <v>1412</v>
      </c>
      <c r="C1107" s="14" t="s">
        <v>219</v>
      </c>
      <c r="D1107">
        <v>5419</v>
      </c>
      <c r="H1107" s="13" t="s">
        <v>151</v>
      </c>
      <c r="I1107" s="13" t="s">
        <v>190</v>
      </c>
      <c r="J1107" s="13" t="s">
        <v>2630</v>
      </c>
      <c r="K1107" t="str">
        <f t="shared" si="17"/>
        <v>CENTRAL LUZONNUEVA ECIJAPEÑARANDA</v>
      </c>
      <c r="L1107" s="38">
        <v>3103</v>
      </c>
      <c r="M1107" s="14" t="s">
        <v>1043</v>
      </c>
    </row>
    <row r="1108" spans="1:13">
      <c r="A1108" s="13" t="s">
        <v>2930</v>
      </c>
      <c r="B1108" s="14" t="s">
        <v>1413</v>
      </c>
      <c r="C1108" s="14" t="s">
        <v>219</v>
      </c>
      <c r="D1108">
        <v>5403</v>
      </c>
      <c r="H1108" s="13" t="s">
        <v>150</v>
      </c>
      <c r="I1108" s="13" t="s">
        <v>331</v>
      </c>
      <c r="J1108" s="13" t="s">
        <v>2016</v>
      </c>
      <c r="K1108" t="str">
        <f t="shared" si="17"/>
        <v>CORDILLERA ADMINISTRATIVE REGIONABRAPEÑARRUBIA</v>
      </c>
      <c r="L1108" s="38">
        <v>2804</v>
      </c>
      <c r="M1108" s="14" t="s">
        <v>376</v>
      </c>
    </row>
    <row r="1109" spans="1:13">
      <c r="A1109" s="13" t="s">
        <v>2462</v>
      </c>
      <c r="B1109" s="14" t="s">
        <v>1414</v>
      </c>
      <c r="C1109" s="14" t="s">
        <v>219</v>
      </c>
      <c r="D1109">
        <v>5407</v>
      </c>
      <c r="H1109" s="13" t="s">
        <v>158</v>
      </c>
      <c r="I1109" s="13" t="s">
        <v>203</v>
      </c>
      <c r="J1109" s="13" t="s">
        <v>2834</v>
      </c>
      <c r="K1109" t="str">
        <f t="shared" si="17"/>
        <v>REGION 4A CALABARZONQUEZONPEREZ</v>
      </c>
      <c r="L1109" s="38">
        <v>4334</v>
      </c>
      <c r="M1109" s="14" t="s">
        <v>1295</v>
      </c>
    </row>
    <row r="1110" spans="1:13">
      <c r="A1110" s="13" t="s">
        <v>2931</v>
      </c>
      <c r="B1110" s="14" t="s">
        <v>1415</v>
      </c>
      <c r="C1110" s="14" t="s">
        <v>219</v>
      </c>
      <c r="D1110">
        <v>5411</v>
      </c>
      <c r="H1110" s="13" t="s">
        <v>149</v>
      </c>
      <c r="I1110" s="13" t="s">
        <v>319</v>
      </c>
      <c r="J1110" s="13" t="s">
        <v>2107</v>
      </c>
      <c r="K1110" t="str">
        <f t="shared" si="17"/>
        <v>AUTONOMOUS REGION IN MUSLIM MINDANAOLANAO DEL SURPIAGAPO</v>
      </c>
      <c r="L1110" s="38">
        <v>9710</v>
      </c>
      <c r="M1110" s="14" t="s">
        <v>469</v>
      </c>
    </row>
    <row r="1111" spans="1:13">
      <c r="A1111" s="13" t="s">
        <v>2923</v>
      </c>
      <c r="B1111" s="14" t="s">
        <v>1405</v>
      </c>
      <c r="C1111" s="14" t="s">
        <v>219</v>
      </c>
      <c r="D1111">
        <v>5400</v>
      </c>
      <c r="H1111" s="13" t="s">
        <v>144</v>
      </c>
      <c r="I1111" s="13" t="s">
        <v>175</v>
      </c>
      <c r="J1111" s="13" t="s">
        <v>2535</v>
      </c>
      <c r="K1111" t="str">
        <f t="shared" si="17"/>
        <v>CAGAYAN VALLEYCAGAYANPIAT</v>
      </c>
      <c r="L1111" s="38">
        <v>3527</v>
      </c>
      <c r="M1111" s="14" t="s">
        <v>929</v>
      </c>
    </row>
    <row r="1112" spans="1:13">
      <c r="A1112" s="13" t="s">
        <v>2932</v>
      </c>
      <c r="B1112" s="14" t="s">
        <v>1416</v>
      </c>
      <c r="C1112" s="14" t="s">
        <v>219</v>
      </c>
      <c r="D1112">
        <v>5410</v>
      </c>
      <c r="H1112" s="13" t="s">
        <v>149</v>
      </c>
      <c r="I1112" s="13" t="s">
        <v>319</v>
      </c>
      <c r="J1112" s="13" t="s">
        <v>2112</v>
      </c>
      <c r="K1112" t="str">
        <f t="shared" si="17"/>
        <v>AUTONOMOUS REGION IN MUSLIM MINDANAOLANAO DEL SURPICONG</v>
      </c>
      <c r="L1112" s="38">
        <v>9303</v>
      </c>
      <c r="M1112" s="14" t="s">
        <v>474</v>
      </c>
    </row>
    <row r="1113" spans="1:13">
      <c r="A1113" s="13" t="s">
        <v>2933</v>
      </c>
      <c r="B1113" s="14" t="s">
        <v>1417</v>
      </c>
      <c r="C1113" s="14" t="s">
        <v>219</v>
      </c>
      <c r="D1113">
        <v>5401</v>
      </c>
      <c r="H1113" s="13" t="s">
        <v>143</v>
      </c>
      <c r="I1113" s="13" t="s">
        <v>164</v>
      </c>
      <c r="J1113" s="13" t="s">
        <v>2199</v>
      </c>
      <c r="K1113" t="str">
        <f t="shared" si="17"/>
        <v>ILOCOS REGIONILOCOS NORTEPIDDIG</v>
      </c>
      <c r="L1113" s="38">
        <v>2912</v>
      </c>
      <c r="M1113" s="14" t="s">
        <v>562</v>
      </c>
    </row>
    <row r="1114" spans="1:13">
      <c r="A1114" s="13" t="s">
        <v>2934</v>
      </c>
      <c r="B1114" s="14" t="s">
        <v>1418</v>
      </c>
      <c r="C1114" s="14" t="s">
        <v>219</v>
      </c>
      <c r="D1114">
        <v>5418</v>
      </c>
      <c r="H1114" s="13" t="s">
        <v>150</v>
      </c>
      <c r="I1114" s="13" t="s">
        <v>331</v>
      </c>
      <c r="J1114" s="13" t="s">
        <v>2017</v>
      </c>
      <c r="K1114" t="str">
        <f t="shared" si="17"/>
        <v>CORDILLERA ADMINISTRATIVE REGIONABRAPIDIGAN</v>
      </c>
      <c r="L1114" s="38">
        <v>2806</v>
      </c>
      <c r="M1114" s="14" t="s">
        <v>377</v>
      </c>
    </row>
    <row r="1115" spans="1:13">
      <c r="A1115" s="13" t="s">
        <v>2935</v>
      </c>
      <c r="B1115" s="14" t="s">
        <v>1419</v>
      </c>
      <c r="C1115" s="14" t="s">
        <v>219</v>
      </c>
      <c r="D1115">
        <v>5404</v>
      </c>
      <c r="H1115" s="13" t="s">
        <v>146</v>
      </c>
      <c r="I1115" s="13" t="s">
        <v>296</v>
      </c>
      <c r="J1115" s="13" t="s">
        <v>2436</v>
      </c>
      <c r="K1115" t="str">
        <f t="shared" si="17"/>
        <v>SOCSARGENCOTABATOPIGKAWAYAN</v>
      </c>
      <c r="L1115" s="38">
        <v>9412</v>
      </c>
      <c r="M1115" s="14" t="s">
        <v>821</v>
      </c>
    </row>
    <row r="1116" spans="1:13">
      <c r="A1116" s="13" t="s">
        <v>2936</v>
      </c>
      <c r="B1116" s="14" t="s">
        <v>1420</v>
      </c>
      <c r="C1116" s="14" t="s">
        <v>219</v>
      </c>
      <c r="D1116">
        <v>5406</v>
      </c>
      <c r="H1116" s="13" t="s">
        <v>146</v>
      </c>
      <c r="I1116" s="13" t="s">
        <v>296</v>
      </c>
      <c r="J1116" s="13" t="s">
        <v>2437</v>
      </c>
      <c r="K1116" t="str">
        <f t="shared" si="17"/>
        <v>SOCSARGENCOTABATOPIKIT</v>
      </c>
      <c r="L1116" s="38">
        <v>9409</v>
      </c>
      <c r="M1116" s="14" t="s">
        <v>822</v>
      </c>
    </row>
    <row r="1117" spans="1:13">
      <c r="A1117" s="13" t="s">
        <v>2491</v>
      </c>
      <c r="B1117" s="14" t="s">
        <v>1421</v>
      </c>
      <c r="C1117" s="14" t="s">
        <v>219</v>
      </c>
      <c r="D1117">
        <v>5408</v>
      </c>
      <c r="H1117" s="13" t="s">
        <v>158</v>
      </c>
      <c r="I1117" s="13" t="s">
        <v>202</v>
      </c>
      <c r="J1117" s="13" t="s">
        <v>2771</v>
      </c>
      <c r="K1117" t="str">
        <f t="shared" si="17"/>
        <v>REGION 4A CALABARZONLAGUNAPILA</v>
      </c>
      <c r="L1117" s="38">
        <v>4010</v>
      </c>
      <c r="M1117" s="14" t="s">
        <v>1206</v>
      </c>
    </row>
    <row r="1118" spans="1:13">
      <c r="A1118" s="13" t="s">
        <v>2314</v>
      </c>
      <c r="B1118" s="14" t="s">
        <v>1422</v>
      </c>
      <c r="C1118" s="14" t="s">
        <v>219</v>
      </c>
      <c r="D1118">
        <v>5416</v>
      </c>
      <c r="H1118" s="15" t="s">
        <v>150</v>
      </c>
      <c r="I1118" s="15" t="s">
        <v>331</v>
      </c>
      <c r="J1118" s="15" t="s">
        <v>2018</v>
      </c>
      <c r="K1118" t="str">
        <f t="shared" si="17"/>
        <v>CORDILLERA ADMINISTRATIVE REGIONABRAPILAR</v>
      </c>
      <c r="L1118" s="38">
        <v>2812</v>
      </c>
      <c r="M1118" s="79" t="s">
        <v>378</v>
      </c>
    </row>
    <row r="1119" spans="1:13">
      <c r="A1119" s="13" t="s">
        <v>2265</v>
      </c>
      <c r="B1119" s="14" t="s">
        <v>1423</v>
      </c>
      <c r="C1119" s="14" t="s">
        <v>219</v>
      </c>
      <c r="D1119">
        <v>5417</v>
      </c>
      <c r="H1119" s="15" t="s">
        <v>147</v>
      </c>
      <c r="I1119" s="15" t="s">
        <v>307</v>
      </c>
      <c r="J1119" s="15" t="s">
        <v>2018</v>
      </c>
      <c r="K1119" t="str">
        <f t="shared" si="17"/>
        <v>CARAGASURIGAO DEL NORTEPILAR</v>
      </c>
      <c r="L1119" s="38">
        <v>8420</v>
      </c>
      <c r="M1119" s="79" t="s">
        <v>879</v>
      </c>
    </row>
    <row r="1120" spans="1:13">
      <c r="A1120" s="13" t="s">
        <v>2718</v>
      </c>
      <c r="B1120" s="14" t="s">
        <v>1424</v>
      </c>
      <c r="C1120" s="14" t="s">
        <v>219</v>
      </c>
      <c r="D1120">
        <v>5420</v>
      </c>
      <c r="H1120" s="15" t="s">
        <v>151</v>
      </c>
      <c r="I1120" s="15" t="s">
        <v>188</v>
      </c>
      <c r="J1120" s="15" t="s">
        <v>2018</v>
      </c>
      <c r="K1120" t="str">
        <f t="shared" si="17"/>
        <v>CENTRAL LUZONBATAANPILAR</v>
      </c>
      <c r="L1120" s="38">
        <v>2101</v>
      </c>
      <c r="M1120" s="79" t="s">
        <v>1007</v>
      </c>
    </row>
    <row r="1121" spans="1:13">
      <c r="A1121" s="13" t="s">
        <v>2937</v>
      </c>
      <c r="B1121" s="14" t="s">
        <v>1425</v>
      </c>
      <c r="C1121" s="14" t="s">
        <v>219</v>
      </c>
      <c r="D1121">
        <v>5402</v>
      </c>
      <c r="H1121" s="15" t="s">
        <v>152</v>
      </c>
      <c r="I1121" s="15" t="s">
        <v>226</v>
      </c>
      <c r="J1121" s="15" t="s">
        <v>2018</v>
      </c>
      <c r="K1121" t="str">
        <f t="shared" si="17"/>
        <v>BICOL REGIONSORSOGONPILAR</v>
      </c>
      <c r="L1121" s="38">
        <v>4714</v>
      </c>
      <c r="M1121" s="79" t="s">
        <v>1437</v>
      </c>
    </row>
    <row r="1122" spans="1:13">
      <c r="A1122" s="13" t="s">
        <v>2948</v>
      </c>
      <c r="B1122" s="14" t="s">
        <v>1439</v>
      </c>
      <c r="C1122" s="14" t="s">
        <v>220</v>
      </c>
      <c r="D1122">
        <v>4712</v>
      </c>
      <c r="H1122" s="15" t="s">
        <v>153</v>
      </c>
      <c r="I1122" s="15" t="s">
        <v>236</v>
      </c>
      <c r="J1122" s="15" t="s">
        <v>2018</v>
      </c>
      <c r="K1122" t="str">
        <f t="shared" si="17"/>
        <v>WESTERN VISAYASCAPIZPILAR</v>
      </c>
      <c r="L1122" s="38">
        <v>5804</v>
      </c>
      <c r="M1122" s="79" t="s">
        <v>1487</v>
      </c>
    </row>
    <row r="1123" spans="1:13">
      <c r="A1123" s="13" t="s">
        <v>2949</v>
      </c>
      <c r="B1123" s="14" t="s">
        <v>1440</v>
      </c>
      <c r="C1123" s="14" t="s">
        <v>220</v>
      </c>
      <c r="D1123">
        <v>4706</v>
      </c>
      <c r="H1123" s="36" t="s">
        <v>154</v>
      </c>
      <c r="I1123" s="36" t="s">
        <v>246</v>
      </c>
      <c r="J1123" s="36" t="s">
        <v>2018</v>
      </c>
      <c r="K1123" t="str">
        <f t="shared" si="17"/>
        <v>CENTRAL VISAYASCEBUPILAR</v>
      </c>
      <c r="L1123" s="38">
        <v>6048</v>
      </c>
      <c r="M1123" s="80" t="s">
        <v>1659</v>
      </c>
    </row>
    <row r="1124" spans="1:13">
      <c r="A1124" s="13" t="s">
        <v>2940</v>
      </c>
      <c r="B1124" s="14" t="s">
        <v>1428</v>
      </c>
      <c r="C1124" s="14" t="s">
        <v>220</v>
      </c>
      <c r="D1124">
        <v>4704</v>
      </c>
      <c r="H1124" s="15" t="s">
        <v>154</v>
      </c>
      <c r="I1124" s="15" t="s">
        <v>245</v>
      </c>
      <c r="J1124" s="15" t="s">
        <v>2018</v>
      </c>
      <c r="K1124" t="str">
        <f t="shared" si="17"/>
        <v>CENTRAL VISAYASBOHOLPILAR</v>
      </c>
      <c r="L1124" s="38">
        <v>6321</v>
      </c>
      <c r="M1124" s="79" t="s">
        <v>1609</v>
      </c>
    </row>
    <row r="1125" spans="1:13">
      <c r="A1125" s="13" t="s">
        <v>2592</v>
      </c>
      <c r="B1125" s="14" t="s">
        <v>1429</v>
      </c>
      <c r="C1125" s="14" t="s">
        <v>220</v>
      </c>
      <c r="D1125">
        <v>4702</v>
      </c>
      <c r="H1125" s="13" t="s">
        <v>152</v>
      </c>
      <c r="I1125" s="13" t="s">
        <v>223</v>
      </c>
      <c r="J1125" s="13" t="s">
        <v>2907</v>
      </c>
      <c r="K1125" t="str">
        <f t="shared" si="17"/>
        <v>BICOL REGIONCAMARINES SURPILI</v>
      </c>
      <c r="L1125" s="38">
        <v>4418</v>
      </c>
      <c r="M1125" s="14" t="s">
        <v>1384</v>
      </c>
    </row>
    <row r="1126" spans="1:13">
      <c r="A1126" s="13" t="s">
        <v>2941</v>
      </c>
      <c r="B1126" s="14" t="s">
        <v>1430</v>
      </c>
      <c r="C1126" s="14" t="s">
        <v>220</v>
      </c>
      <c r="D1126">
        <v>4713</v>
      </c>
      <c r="H1126" s="13" t="s">
        <v>158</v>
      </c>
      <c r="I1126" s="13" t="s">
        <v>204</v>
      </c>
      <c r="J1126" s="13" t="s">
        <v>3303</v>
      </c>
      <c r="K1126" t="str">
        <f t="shared" si="17"/>
        <v>REGION 4A CALABARZONRIZALPILILLA</v>
      </c>
      <c r="L1126" s="38">
        <v>1910</v>
      </c>
      <c r="M1126" s="14" t="s">
        <v>1876</v>
      </c>
    </row>
    <row r="1127" spans="1:13">
      <c r="A1127" s="13" t="s">
        <v>2942</v>
      </c>
      <c r="B1127" s="14" t="s">
        <v>1431</v>
      </c>
      <c r="C1127" s="14" t="s">
        <v>220</v>
      </c>
      <c r="D1127">
        <v>4715</v>
      </c>
      <c r="H1127" s="13" t="s">
        <v>155</v>
      </c>
      <c r="I1127" s="13" t="s">
        <v>260</v>
      </c>
      <c r="J1127" s="13" t="s">
        <v>3282</v>
      </c>
      <c r="K1127" t="str">
        <f t="shared" si="17"/>
        <v>EASTERN VISAYASSAMARPINABACDAO</v>
      </c>
      <c r="L1127" s="38">
        <v>6707</v>
      </c>
      <c r="M1127" s="14" t="s">
        <v>1844</v>
      </c>
    </row>
    <row r="1128" spans="1:13">
      <c r="A1128" s="13" t="s">
        <v>2943</v>
      </c>
      <c r="B1128" s="14" t="s">
        <v>1432</v>
      </c>
      <c r="C1128" s="14" t="s">
        <v>220</v>
      </c>
      <c r="D1128">
        <v>4710</v>
      </c>
      <c r="H1128" s="13" t="s">
        <v>159</v>
      </c>
      <c r="I1128" s="13" t="s">
        <v>212</v>
      </c>
      <c r="J1128" s="13" t="s">
        <v>2794</v>
      </c>
      <c r="K1128" t="str">
        <f t="shared" si="17"/>
        <v>REGION 4B MIMAROPAORIENTAL MINDOROPINAMALAYAN</v>
      </c>
      <c r="L1128" s="38">
        <v>5208</v>
      </c>
      <c r="M1128" s="14" t="s">
        <v>1238</v>
      </c>
    </row>
    <row r="1129" spans="1:13">
      <c r="A1129" s="13" t="s">
        <v>2944</v>
      </c>
      <c r="B1129" s="14" t="s">
        <v>1433</v>
      </c>
      <c r="C1129" s="14" t="s">
        <v>220</v>
      </c>
      <c r="D1129">
        <v>4707</v>
      </c>
      <c r="H1129" s="13" t="s">
        <v>154</v>
      </c>
      <c r="I1129" s="13" t="s">
        <v>246</v>
      </c>
      <c r="J1129" s="13" t="s">
        <v>3131</v>
      </c>
      <c r="K1129" t="str">
        <f t="shared" si="17"/>
        <v>CENTRAL VISAYASCEBUPINAMUNGAHAN</v>
      </c>
      <c r="L1129" s="38">
        <v>6039</v>
      </c>
      <c r="M1129" s="14" t="s">
        <v>1660</v>
      </c>
    </row>
    <row r="1130" spans="1:13">
      <c r="A1130" s="13" t="s">
        <v>2945</v>
      </c>
      <c r="B1130" s="14" t="s">
        <v>1434</v>
      </c>
      <c r="C1130" s="14" t="s">
        <v>220</v>
      </c>
      <c r="D1130">
        <v>4703</v>
      </c>
      <c r="H1130" s="13" t="s">
        <v>156</v>
      </c>
      <c r="I1130" s="13" t="s">
        <v>266</v>
      </c>
      <c r="J1130" s="13" t="s">
        <v>3315</v>
      </c>
      <c r="K1130" t="str">
        <f t="shared" si="17"/>
        <v>ZAMBOANGA PENINSULAZAMBOANGA DEL NORTEPIÑAN</v>
      </c>
      <c r="L1130" s="38">
        <v>7105</v>
      </c>
      <c r="M1130" s="14" t="s">
        <v>1891</v>
      </c>
    </row>
    <row r="1131" spans="1:13">
      <c r="A1131" s="13" t="s">
        <v>2740</v>
      </c>
      <c r="B1131" s="14" t="s">
        <v>1435</v>
      </c>
      <c r="C1131" s="14" t="s">
        <v>220</v>
      </c>
      <c r="D1131">
        <v>4705</v>
      </c>
      <c r="H1131" s="13" t="s">
        <v>143</v>
      </c>
      <c r="I1131" s="13" t="s">
        <v>164</v>
      </c>
      <c r="J1131" s="13" t="s">
        <v>2200</v>
      </c>
      <c r="K1131" t="str">
        <f t="shared" si="17"/>
        <v>ILOCOS REGIONILOCOS NORTEPINILI</v>
      </c>
      <c r="L1131" s="38">
        <v>2905</v>
      </c>
      <c r="M1131" s="14" t="s">
        <v>563</v>
      </c>
    </row>
    <row r="1132" spans="1:13">
      <c r="A1132" s="13" t="s">
        <v>2946</v>
      </c>
      <c r="B1132" s="14" t="s">
        <v>1436</v>
      </c>
      <c r="C1132" s="14" t="s">
        <v>220</v>
      </c>
      <c r="D1132">
        <v>4708</v>
      </c>
      <c r="H1132" s="13" t="s">
        <v>155</v>
      </c>
      <c r="I1132" s="13" t="s">
        <v>261</v>
      </c>
      <c r="J1132" s="13" t="s">
        <v>3292</v>
      </c>
      <c r="K1132" t="str">
        <f t="shared" si="17"/>
        <v>EASTERN VISAYASSOUTHERN LEYTEPINTUYAN</v>
      </c>
      <c r="L1132" s="38">
        <v>6614</v>
      </c>
      <c r="M1132" s="14" t="s">
        <v>1861</v>
      </c>
    </row>
    <row r="1133" spans="1:13">
      <c r="A1133" s="13" t="s">
        <v>2018</v>
      </c>
      <c r="B1133" s="14" t="s">
        <v>1437</v>
      </c>
      <c r="C1133" s="14" t="s">
        <v>220</v>
      </c>
      <c r="D1133">
        <v>4714</v>
      </c>
      <c r="H1133" s="13" t="s">
        <v>150</v>
      </c>
      <c r="I1133" s="13" t="s">
        <v>335</v>
      </c>
      <c r="J1133" s="13" t="s">
        <v>2063</v>
      </c>
      <c r="K1133" t="str">
        <f t="shared" si="17"/>
        <v>CORDILLERA ADMINISTRATIVE REGIONKALINGAPINUKPUK</v>
      </c>
      <c r="L1133" s="38">
        <v>3806</v>
      </c>
      <c r="M1133" s="14" t="s">
        <v>426</v>
      </c>
    </row>
    <row r="1134" spans="1:13">
      <c r="A1134" s="13" t="s">
        <v>2938</v>
      </c>
      <c r="B1134" s="14" t="s">
        <v>1426</v>
      </c>
      <c r="C1134" s="14" t="s">
        <v>220</v>
      </c>
      <c r="D1134">
        <v>4711</v>
      </c>
      <c r="H1134" s="13" t="s">
        <v>152</v>
      </c>
      <c r="I1134" s="13" t="s">
        <v>221</v>
      </c>
      <c r="J1134" s="13" t="s">
        <v>2867</v>
      </c>
      <c r="K1134" t="str">
        <f t="shared" si="17"/>
        <v>BICOL REGIONALBAYPIO DURAN</v>
      </c>
      <c r="L1134" s="38">
        <v>4516</v>
      </c>
      <c r="M1134" s="14" t="s">
        <v>1340</v>
      </c>
    </row>
    <row r="1135" spans="1:13">
      <c r="A1135" s="13" t="s">
        <v>2939</v>
      </c>
      <c r="B1135" s="14" t="s">
        <v>1427</v>
      </c>
      <c r="C1135" s="14" t="s">
        <v>220</v>
      </c>
      <c r="D1135">
        <v>4709</v>
      </c>
      <c r="H1135" s="13" t="s">
        <v>152</v>
      </c>
      <c r="I1135" s="13" t="s">
        <v>225</v>
      </c>
      <c r="J1135" s="13" t="s">
        <v>2936</v>
      </c>
      <c r="K1135" t="str">
        <f t="shared" si="17"/>
        <v>BICOL REGIONMASBATEPIO V. CORPUZ</v>
      </c>
      <c r="L1135" s="38">
        <v>5406</v>
      </c>
      <c r="M1135" s="14" t="s">
        <v>1420</v>
      </c>
    </row>
    <row r="1136" spans="1:13">
      <c r="A1136" s="13" t="s">
        <v>2947</v>
      </c>
      <c r="B1136" s="14" t="s">
        <v>1438</v>
      </c>
      <c r="C1136" s="14" t="s">
        <v>220</v>
      </c>
      <c r="D1136">
        <v>4700</v>
      </c>
      <c r="H1136" s="15" t="s">
        <v>156</v>
      </c>
      <c r="I1136" s="15" t="s">
        <v>267</v>
      </c>
      <c r="J1136" s="15" t="s">
        <v>2835</v>
      </c>
      <c r="K1136" t="str">
        <f t="shared" si="17"/>
        <v>ZAMBOANGA PENINSULAZAMBOANGA DEL SURPITOGO</v>
      </c>
      <c r="L1136" s="38">
        <v>7033</v>
      </c>
      <c r="M1136" s="79" t="s">
        <v>1921</v>
      </c>
    </row>
    <row r="1137" spans="1:13">
      <c r="A1137" s="13" t="s">
        <v>2950</v>
      </c>
      <c r="B1137" s="14" t="s">
        <v>1441</v>
      </c>
      <c r="C1137" s="14" t="s">
        <v>228</v>
      </c>
      <c r="D1137">
        <v>5616</v>
      </c>
      <c r="H1137" s="15" t="s">
        <v>158</v>
      </c>
      <c r="I1137" s="15" t="s">
        <v>203</v>
      </c>
      <c r="J1137" s="15" t="s">
        <v>2835</v>
      </c>
      <c r="K1137" t="str">
        <f t="shared" si="17"/>
        <v>REGION 4A CALABARZONQUEZONPITOGO</v>
      </c>
      <c r="L1137" s="38">
        <v>4308</v>
      </c>
      <c r="M1137" s="79" t="s">
        <v>1296</v>
      </c>
    </row>
    <row r="1138" spans="1:13">
      <c r="A1138" s="13" t="s">
        <v>2702</v>
      </c>
      <c r="B1138" s="14" t="s">
        <v>1442</v>
      </c>
      <c r="C1138" s="14" t="s">
        <v>228</v>
      </c>
      <c r="D1138">
        <v>5614</v>
      </c>
      <c r="H1138" s="15" t="s">
        <v>147</v>
      </c>
      <c r="I1138" s="15" t="s">
        <v>307</v>
      </c>
      <c r="J1138" s="15" t="s">
        <v>2491</v>
      </c>
      <c r="K1138" t="str">
        <f t="shared" si="17"/>
        <v>CARAGASURIGAO DEL NORTEPLACER</v>
      </c>
      <c r="L1138" s="38">
        <v>8405</v>
      </c>
      <c r="M1138" s="79" t="s">
        <v>880</v>
      </c>
    </row>
    <row r="1139" spans="1:13">
      <c r="A1139" s="13" t="s">
        <v>2449</v>
      </c>
      <c r="B1139" s="14" t="s">
        <v>1443</v>
      </c>
      <c r="C1139" s="14" t="s">
        <v>228</v>
      </c>
      <c r="D1139">
        <v>5601</v>
      </c>
      <c r="H1139" s="15" t="s">
        <v>152</v>
      </c>
      <c r="I1139" s="15" t="s">
        <v>225</v>
      </c>
      <c r="J1139" s="15" t="s">
        <v>2491</v>
      </c>
      <c r="K1139" t="str">
        <f t="shared" si="17"/>
        <v>BICOL REGIONMASBATEPLACER</v>
      </c>
      <c r="L1139" s="38">
        <v>5408</v>
      </c>
      <c r="M1139" s="79" t="s">
        <v>1421</v>
      </c>
    </row>
    <row r="1140" spans="1:13">
      <c r="A1140" s="13" t="s">
        <v>2951</v>
      </c>
      <c r="B1140" s="14" t="s">
        <v>1444</v>
      </c>
      <c r="C1140" s="14" t="s">
        <v>228</v>
      </c>
      <c r="D1140">
        <v>5615</v>
      </c>
      <c r="H1140" s="15" t="s">
        <v>157</v>
      </c>
      <c r="I1140" s="15" t="s">
        <v>279</v>
      </c>
      <c r="J1140" s="15" t="s">
        <v>2382</v>
      </c>
      <c r="K1140" t="str">
        <f t="shared" si="17"/>
        <v>NORTHERN MINDANAOMISAMIS OCCIDENTALPLARIDEL</v>
      </c>
      <c r="L1140" s="38">
        <v>7209</v>
      </c>
      <c r="M1140" s="79" t="s">
        <v>760</v>
      </c>
    </row>
    <row r="1141" spans="1:13">
      <c r="A1141" s="13" t="s">
        <v>2952</v>
      </c>
      <c r="B1141" s="14" t="s">
        <v>1445</v>
      </c>
      <c r="C1141" s="14" t="s">
        <v>228</v>
      </c>
      <c r="D1141">
        <v>5609</v>
      </c>
      <c r="H1141" s="15" t="s">
        <v>151</v>
      </c>
      <c r="I1141" s="15" t="s">
        <v>189</v>
      </c>
      <c r="J1141" s="15" t="s">
        <v>2382</v>
      </c>
      <c r="K1141" t="str">
        <f t="shared" si="17"/>
        <v>CENTRAL LUZONBULACANPLARIDEL</v>
      </c>
      <c r="L1141" s="38">
        <v>3004</v>
      </c>
      <c r="M1141" s="79" t="s">
        <v>1034</v>
      </c>
    </row>
    <row r="1142" spans="1:13">
      <c r="A1142" s="13" t="s">
        <v>2953</v>
      </c>
      <c r="B1142" s="14" t="s">
        <v>1446</v>
      </c>
      <c r="C1142" s="14" t="s">
        <v>228</v>
      </c>
      <c r="D1142">
        <v>5613</v>
      </c>
      <c r="H1142" s="15" t="s">
        <v>158</v>
      </c>
      <c r="I1142" s="15" t="s">
        <v>203</v>
      </c>
      <c r="J1142" s="15" t="s">
        <v>2382</v>
      </c>
      <c r="K1142" t="str">
        <f t="shared" si="17"/>
        <v>REGION 4A CALABARZONQUEZONPLARIDEL</v>
      </c>
      <c r="L1142" s="38">
        <v>4306</v>
      </c>
      <c r="M1142" s="79" t="s">
        <v>1297</v>
      </c>
    </row>
    <row r="1143" spans="1:13">
      <c r="A1143" s="13" t="s">
        <v>2954</v>
      </c>
      <c r="B1143" s="14" t="s">
        <v>1447</v>
      </c>
      <c r="C1143" s="14" t="s">
        <v>228</v>
      </c>
      <c r="D1143">
        <v>5600</v>
      </c>
      <c r="H1143" s="13" t="s">
        <v>159</v>
      </c>
      <c r="I1143" s="13" t="s">
        <v>212</v>
      </c>
      <c r="J1143" s="13" t="s">
        <v>2795</v>
      </c>
      <c r="K1143" t="str">
        <f t="shared" si="17"/>
        <v>REGION 4B MIMAROPAORIENTAL MINDOROPOLA</v>
      </c>
      <c r="L1143" s="38">
        <v>5206</v>
      </c>
      <c r="M1143" s="14" t="s">
        <v>1239</v>
      </c>
    </row>
    <row r="1144" spans="1:13">
      <c r="A1144" s="13" t="s">
        <v>2955</v>
      </c>
      <c r="B1144" s="14" t="s">
        <v>1448</v>
      </c>
      <c r="C1144" s="14" t="s">
        <v>228</v>
      </c>
      <c r="D1144">
        <v>5605</v>
      </c>
      <c r="H1144" s="13" t="s">
        <v>156</v>
      </c>
      <c r="I1144" s="13" t="s">
        <v>266</v>
      </c>
      <c r="J1144" s="13" t="s">
        <v>3316</v>
      </c>
      <c r="K1144" t="str">
        <f t="shared" si="17"/>
        <v>ZAMBOANGA PENINSULAZAMBOANGA DEL NORTEPOLANCO</v>
      </c>
      <c r="L1144" s="38">
        <v>7106</v>
      </c>
      <c r="M1144" s="14" t="s">
        <v>1892</v>
      </c>
    </row>
    <row r="1145" spans="1:13">
      <c r="A1145" s="13" t="s">
        <v>2956</v>
      </c>
      <c r="B1145" s="14" t="s">
        <v>1449</v>
      </c>
      <c r="C1145" s="14" t="s">
        <v>228</v>
      </c>
      <c r="D1145">
        <v>5602</v>
      </c>
      <c r="H1145" s="13" t="s">
        <v>152</v>
      </c>
      <c r="I1145" s="13" t="s">
        <v>221</v>
      </c>
      <c r="J1145" s="13" t="s">
        <v>2868</v>
      </c>
      <c r="K1145" t="str">
        <f t="shared" si="17"/>
        <v>BICOL REGIONALBAYPOLANGUI</v>
      </c>
      <c r="L1145" s="38">
        <v>4506</v>
      </c>
      <c r="M1145" s="14" t="s">
        <v>1341</v>
      </c>
    </row>
    <row r="1146" spans="1:13">
      <c r="A1146" s="13" t="s">
        <v>2957</v>
      </c>
      <c r="B1146" s="14" t="s">
        <v>1450</v>
      </c>
      <c r="C1146" s="14" t="s">
        <v>228</v>
      </c>
      <c r="D1146">
        <v>5603</v>
      </c>
      <c r="H1146" s="13" t="s">
        <v>158</v>
      </c>
      <c r="I1146" s="13" t="s">
        <v>203</v>
      </c>
      <c r="J1146" s="13" t="s">
        <v>2836</v>
      </c>
      <c r="K1146" t="str">
        <f t="shared" si="17"/>
        <v>REGION 4A CALABARZONQUEZONPOLILLO</v>
      </c>
      <c r="L1146" s="38">
        <v>4339</v>
      </c>
      <c r="M1146" s="14" t="s">
        <v>1298</v>
      </c>
    </row>
    <row r="1147" spans="1:13">
      <c r="A1147" s="13" t="s">
        <v>2958</v>
      </c>
      <c r="B1147" s="14" t="s">
        <v>1451</v>
      </c>
      <c r="C1147" s="14" t="s">
        <v>228</v>
      </c>
      <c r="D1147">
        <v>5611</v>
      </c>
      <c r="H1147" s="13" t="s">
        <v>146</v>
      </c>
      <c r="I1147" s="13" t="s">
        <v>298</v>
      </c>
      <c r="J1147" s="13" t="s">
        <v>2452</v>
      </c>
      <c r="K1147" t="str">
        <f t="shared" si="17"/>
        <v>SOCSARGENSOUTH COTABATOPOLOMOLOK</v>
      </c>
      <c r="L1147" s="38">
        <v>9504</v>
      </c>
      <c r="M1147" s="14" t="s">
        <v>837</v>
      </c>
    </row>
    <row r="1148" spans="1:13">
      <c r="A1148" s="13" t="s">
        <v>2959</v>
      </c>
      <c r="B1148" s="14" t="s">
        <v>1452</v>
      </c>
      <c r="C1148" s="14" t="s">
        <v>228</v>
      </c>
      <c r="D1148">
        <v>5608</v>
      </c>
      <c r="H1148" s="15" t="s">
        <v>153</v>
      </c>
      <c r="I1148" s="15" t="s">
        <v>239</v>
      </c>
      <c r="J1148" s="15" t="s">
        <v>2989</v>
      </c>
      <c r="K1148" t="str">
        <f t="shared" si="17"/>
        <v>WESTERN VISAYASNEGROS OCCIDENTALPONTEVEDRA</v>
      </c>
      <c r="L1148" s="38">
        <v>6105</v>
      </c>
      <c r="M1148" s="79" t="s">
        <v>1559</v>
      </c>
    </row>
    <row r="1149" spans="1:13">
      <c r="A1149" s="13" t="s">
        <v>2864</v>
      </c>
      <c r="B1149" s="14" t="s">
        <v>1453</v>
      </c>
      <c r="C1149" s="14" t="s">
        <v>228</v>
      </c>
      <c r="D1149">
        <v>5606</v>
      </c>
      <c r="H1149" s="15" t="s">
        <v>153</v>
      </c>
      <c r="I1149" s="15" t="s">
        <v>236</v>
      </c>
      <c r="J1149" s="15" t="s">
        <v>2989</v>
      </c>
      <c r="K1149" t="str">
        <f t="shared" si="17"/>
        <v>WESTERN VISAYASCAPIZPONTEVEDRA</v>
      </c>
      <c r="L1149" s="38">
        <v>5802</v>
      </c>
      <c r="M1149" s="79" t="s">
        <v>1488</v>
      </c>
    </row>
    <row r="1150" spans="1:13">
      <c r="A1150" s="13" t="s">
        <v>2960</v>
      </c>
      <c r="B1150" s="14" t="s">
        <v>1454</v>
      </c>
      <c r="C1150" s="14" t="s">
        <v>228</v>
      </c>
      <c r="D1150">
        <v>5607</v>
      </c>
      <c r="H1150" s="13" t="s">
        <v>149</v>
      </c>
      <c r="I1150" s="13" t="s">
        <v>319</v>
      </c>
      <c r="J1150" s="13" t="s">
        <v>2108</v>
      </c>
      <c r="K1150" t="str">
        <f t="shared" si="17"/>
        <v>AUTONOMOUS REGION IN MUSLIM MINDANAOLANAO DEL SURPOONA BAYABAO</v>
      </c>
      <c r="L1150" s="38">
        <v>9705</v>
      </c>
      <c r="M1150" s="14" t="s">
        <v>470</v>
      </c>
    </row>
    <row r="1151" spans="1:13">
      <c r="A1151" s="13" t="s">
        <v>2961</v>
      </c>
      <c r="B1151" s="14" t="s">
        <v>1455</v>
      </c>
      <c r="C1151" s="14" t="s">
        <v>228</v>
      </c>
      <c r="D1151">
        <v>5610</v>
      </c>
      <c r="H1151" s="13" t="s">
        <v>157</v>
      </c>
      <c r="I1151" s="13" t="s">
        <v>277</v>
      </c>
      <c r="J1151" s="13" t="s">
        <v>2337</v>
      </c>
      <c r="K1151" t="str">
        <f t="shared" si="17"/>
        <v>NORTHERN MINDANAOLANAO DEL NORTEPOONA PIAGAPO</v>
      </c>
      <c r="L1151" s="38">
        <v>9204</v>
      </c>
      <c r="M1151" s="14" t="s">
        <v>713</v>
      </c>
    </row>
    <row r="1152" spans="1:13">
      <c r="A1152" s="13" t="s">
        <v>2962</v>
      </c>
      <c r="B1152" s="14" t="s">
        <v>1456</v>
      </c>
      <c r="C1152" s="14" t="s">
        <v>228</v>
      </c>
      <c r="D1152">
        <v>5604</v>
      </c>
      <c r="H1152" s="13" t="s">
        <v>151</v>
      </c>
      <c r="I1152" s="13" t="s">
        <v>191</v>
      </c>
      <c r="J1152" s="13" t="s">
        <v>2661</v>
      </c>
      <c r="K1152" t="str">
        <f t="shared" si="17"/>
        <v>CENTRAL LUZONPAMPANGAPORAC</v>
      </c>
      <c r="L1152" s="38">
        <v>2008</v>
      </c>
      <c r="M1152" s="14" t="s">
        <v>1078</v>
      </c>
    </row>
    <row r="1153" spans="1:13">
      <c r="A1153" s="13" t="s">
        <v>2963</v>
      </c>
      <c r="B1153" s="14" t="s">
        <v>1457</v>
      </c>
      <c r="C1153" s="14" t="s">
        <v>228</v>
      </c>
      <c r="D1153">
        <v>5612</v>
      </c>
      <c r="H1153" s="13" t="s">
        <v>154</v>
      </c>
      <c r="I1153" s="13" t="s">
        <v>246</v>
      </c>
      <c r="J1153" s="13" t="s">
        <v>3132</v>
      </c>
      <c r="K1153" t="str">
        <f t="shared" si="17"/>
        <v>CENTRAL VISAYASCEBUPORO</v>
      </c>
      <c r="L1153" s="38">
        <v>6049</v>
      </c>
      <c r="M1153" s="14" t="s">
        <v>1661</v>
      </c>
    </row>
    <row r="1154" spans="1:13">
      <c r="A1154" s="13" t="s">
        <v>2964</v>
      </c>
      <c r="B1154" s="14" t="s">
        <v>1458</v>
      </c>
      <c r="C1154" s="14" t="s">
        <v>229</v>
      </c>
      <c r="D1154">
        <v>5717</v>
      </c>
      <c r="H1154" s="13" t="s">
        <v>148</v>
      </c>
      <c r="I1154" s="13" t="s">
        <v>312</v>
      </c>
      <c r="J1154" s="13" t="s">
        <v>1974</v>
      </c>
      <c r="K1154" t="str">
        <f t="shared" si="17"/>
        <v>NATIONAL CAPITAL REGIONMETRO MANILAPORT AREA</v>
      </c>
      <c r="L1154" s="38">
        <v>1018</v>
      </c>
      <c r="M1154" s="14" t="s">
        <v>4138</v>
      </c>
    </row>
    <row r="1155" spans="1:13">
      <c r="A1155" s="13" t="s">
        <v>2965</v>
      </c>
      <c r="B1155" s="14" t="s">
        <v>1459</v>
      </c>
      <c r="C1155" s="14" t="s">
        <v>229</v>
      </c>
      <c r="D1155">
        <v>5706</v>
      </c>
      <c r="H1155" s="13" t="s">
        <v>153</v>
      </c>
      <c r="I1155" s="13" t="s">
        <v>238</v>
      </c>
      <c r="J1155" s="13" t="s">
        <v>3027</v>
      </c>
      <c r="K1155" t="str">
        <f t="shared" ref="K1155:K1218" si="18">UPPER(TRIM(H1155)&amp;TRIM(I1155)&amp;TRIM(J1155))</f>
        <v>WESTERN VISAYASILOILOPOTOTAN</v>
      </c>
      <c r="L1155" s="38">
        <v>5008</v>
      </c>
      <c r="M1155" s="14" t="s">
        <v>1531</v>
      </c>
    </row>
    <row r="1156" spans="1:13">
      <c r="A1156" s="13" t="s">
        <v>2966</v>
      </c>
      <c r="B1156" s="14" t="s">
        <v>1460</v>
      </c>
      <c r="C1156" s="14" t="s">
        <v>229</v>
      </c>
      <c r="D1156">
        <v>5701</v>
      </c>
      <c r="H1156" s="13" t="s">
        <v>143</v>
      </c>
      <c r="I1156" s="13" t="s">
        <v>167</v>
      </c>
      <c r="J1156" s="13" t="s">
        <v>2262</v>
      </c>
      <c r="K1156" t="str">
        <f t="shared" si="18"/>
        <v>ILOCOS REGIONPANGASINANPOZZORUBIO</v>
      </c>
      <c r="L1156" s="38">
        <v>2435</v>
      </c>
      <c r="M1156" s="14" t="s">
        <v>634</v>
      </c>
    </row>
    <row r="1157" spans="1:13">
      <c r="A1157" s="13" t="s">
        <v>2967</v>
      </c>
      <c r="B1157" s="14" t="s">
        <v>1461</v>
      </c>
      <c r="C1157" s="14" t="s">
        <v>229</v>
      </c>
      <c r="D1157">
        <v>5704</v>
      </c>
      <c r="H1157" s="13" t="s">
        <v>154</v>
      </c>
      <c r="I1157" s="13" t="s">
        <v>245</v>
      </c>
      <c r="J1157" s="13" t="s">
        <v>3090</v>
      </c>
      <c r="K1157" t="str">
        <f t="shared" si="18"/>
        <v>CENTRAL VISAYASBOHOLPRES. CARLOS P. GARCIA</v>
      </c>
      <c r="L1157" s="38">
        <v>6346</v>
      </c>
      <c r="M1157" s="14" t="s">
        <v>1610</v>
      </c>
    </row>
    <row r="1158" spans="1:13">
      <c r="A1158" s="13" t="s">
        <v>2968</v>
      </c>
      <c r="B1158" s="14" t="s">
        <v>1462</v>
      </c>
      <c r="C1158" s="14" t="s">
        <v>229</v>
      </c>
      <c r="D1158">
        <v>5711</v>
      </c>
      <c r="H1158" s="13" t="s">
        <v>156</v>
      </c>
      <c r="I1158" s="13" t="s">
        <v>266</v>
      </c>
      <c r="J1158" s="13" t="s">
        <v>3317</v>
      </c>
      <c r="K1158" t="str">
        <f t="shared" si="18"/>
        <v>ZAMBOANGA PENINSULAZAMBOANGA DEL NORTEPRES. MANUEL A. ROXAS</v>
      </c>
      <c r="L1158" s="38">
        <v>7102</v>
      </c>
      <c r="M1158" s="14" t="s">
        <v>1893</v>
      </c>
    </row>
    <row r="1159" spans="1:13">
      <c r="A1159" s="13" t="s">
        <v>2969</v>
      </c>
      <c r="B1159" s="14" t="s">
        <v>1463</v>
      </c>
      <c r="C1159" s="14" t="s">
        <v>229</v>
      </c>
      <c r="D1159">
        <v>5708</v>
      </c>
      <c r="H1159" s="13" t="s">
        <v>152</v>
      </c>
      <c r="I1159" s="13" t="s">
        <v>223</v>
      </c>
      <c r="J1159" s="13" t="s">
        <v>2908</v>
      </c>
      <c r="K1159" t="str">
        <f t="shared" si="18"/>
        <v>BICOL REGIONCAMARINES SURPRESENTACION</v>
      </c>
      <c r="L1159" s="38">
        <v>4424</v>
      </c>
      <c r="M1159" s="14" t="s">
        <v>1385</v>
      </c>
    </row>
    <row r="1160" spans="1:13">
      <c r="A1160" s="13" t="s">
        <v>2970</v>
      </c>
      <c r="B1160" s="14" t="s">
        <v>1464</v>
      </c>
      <c r="C1160" s="14" t="s">
        <v>229</v>
      </c>
      <c r="D1160">
        <v>5715</v>
      </c>
      <c r="H1160" s="13" t="s">
        <v>146</v>
      </c>
      <c r="I1160" s="13" t="s">
        <v>299</v>
      </c>
      <c r="J1160" s="13" t="s">
        <v>2469</v>
      </c>
      <c r="K1160" t="str">
        <f t="shared" si="18"/>
        <v>SOCSARGENSULTAN KUDARATPRESIDENT QUIRINO</v>
      </c>
      <c r="L1160" s="38">
        <v>9804</v>
      </c>
      <c r="M1160" s="14" t="s">
        <v>854</v>
      </c>
    </row>
    <row r="1161" spans="1:13">
      <c r="A1161" s="13" t="s">
        <v>2971</v>
      </c>
      <c r="B1161" s="14" t="s">
        <v>1465</v>
      </c>
      <c r="C1161" s="14" t="s">
        <v>229</v>
      </c>
      <c r="D1161">
        <v>5705</v>
      </c>
      <c r="H1161" s="15" t="s">
        <v>146</v>
      </c>
      <c r="I1161" s="15" t="s">
        <v>296</v>
      </c>
      <c r="J1161" s="15" t="s">
        <v>2438</v>
      </c>
      <c r="K1161" t="str">
        <f t="shared" si="18"/>
        <v>SOCSARGENCOTABATOPRESIDENT ROXAS</v>
      </c>
      <c r="L1161" s="38">
        <v>9405</v>
      </c>
      <c r="M1161" s="79" t="s">
        <v>823</v>
      </c>
    </row>
    <row r="1162" spans="1:13">
      <c r="A1162" s="13" t="s">
        <v>2359</v>
      </c>
      <c r="B1162" s="14" t="s">
        <v>1466</v>
      </c>
      <c r="C1162" s="14" t="s">
        <v>229</v>
      </c>
      <c r="D1162">
        <v>5710</v>
      </c>
      <c r="H1162" s="15" t="s">
        <v>153</v>
      </c>
      <c r="I1162" s="15" t="s">
        <v>236</v>
      </c>
      <c r="J1162" s="15" t="s">
        <v>2438</v>
      </c>
      <c r="K1162" t="str">
        <f t="shared" si="18"/>
        <v>WESTERN VISAYASCAPIZPRESIDENT ROXAS</v>
      </c>
      <c r="L1162" s="38">
        <v>5803</v>
      </c>
      <c r="M1162" s="79" t="s">
        <v>1489</v>
      </c>
    </row>
    <row r="1163" spans="1:13">
      <c r="A1163" s="13" t="s">
        <v>2919</v>
      </c>
      <c r="B1163" s="14" t="s">
        <v>1467</v>
      </c>
      <c r="C1163" s="14" t="s">
        <v>229</v>
      </c>
      <c r="D1163">
        <v>5702</v>
      </c>
      <c r="H1163" s="13" t="s">
        <v>152</v>
      </c>
      <c r="I1163" s="13" t="s">
        <v>226</v>
      </c>
      <c r="J1163" s="13" t="s">
        <v>2938</v>
      </c>
      <c r="K1163" t="str">
        <f t="shared" si="18"/>
        <v>BICOL REGIONSORSOGONPRIETO DIAZ</v>
      </c>
      <c r="L1163" s="38">
        <v>4711</v>
      </c>
      <c r="M1163" s="14" t="s">
        <v>1426</v>
      </c>
    </row>
    <row r="1164" spans="1:13">
      <c r="A1164" s="13" t="s">
        <v>4185</v>
      </c>
      <c r="B1164" s="14" t="s">
        <v>1468</v>
      </c>
      <c r="C1164" s="14" t="s">
        <v>229</v>
      </c>
      <c r="D1164">
        <v>5702</v>
      </c>
      <c r="H1164" s="13" t="s">
        <v>147</v>
      </c>
      <c r="I1164" s="13" t="s">
        <v>310</v>
      </c>
      <c r="J1164" s="13" t="s">
        <v>3176</v>
      </c>
      <c r="K1164" t="str">
        <f t="shared" si="18"/>
        <v>CARAGAAGUSAN DEL SURPROSPERIDAD</v>
      </c>
      <c r="L1164" s="38">
        <v>8500</v>
      </c>
      <c r="M1164" s="14" t="s">
        <v>1723</v>
      </c>
    </row>
    <row r="1165" spans="1:13">
      <c r="A1165" s="13" t="s">
        <v>2476</v>
      </c>
      <c r="B1165" s="14" t="s">
        <v>1469</v>
      </c>
      <c r="C1165" s="14" t="s">
        <v>229</v>
      </c>
      <c r="D1165">
        <v>5700</v>
      </c>
      <c r="H1165" s="13" t="s">
        <v>149</v>
      </c>
      <c r="I1165" s="13" t="s">
        <v>319</v>
      </c>
      <c r="J1165" s="13" t="s">
        <v>2109</v>
      </c>
      <c r="K1165" t="str">
        <f t="shared" si="18"/>
        <v>AUTONOMOUS REGION IN MUSLIM MINDANAOLANAO DEL SURPUALAS</v>
      </c>
      <c r="L1165" s="38">
        <v>9313</v>
      </c>
      <c r="M1165" s="14" t="s">
        <v>471</v>
      </c>
    </row>
    <row r="1166" spans="1:13">
      <c r="A1166" s="13" t="s">
        <v>2972</v>
      </c>
      <c r="B1166" s="14" t="s">
        <v>1470</v>
      </c>
      <c r="C1166" s="14" t="s">
        <v>229</v>
      </c>
      <c r="D1166">
        <v>5714</v>
      </c>
      <c r="H1166" s="13" t="s">
        <v>150</v>
      </c>
      <c r="I1166" s="13" t="s">
        <v>330</v>
      </c>
      <c r="J1166" s="13" t="s">
        <v>1998</v>
      </c>
      <c r="K1166" t="str">
        <f t="shared" si="18"/>
        <v>CORDILLERA ADMINISTRATIVE REGIONAPAYAOPUDTOL</v>
      </c>
      <c r="L1166" s="38">
        <v>3812</v>
      </c>
      <c r="M1166" s="14" t="s">
        <v>358</v>
      </c>
    </row>
    <row r="1167" spans="1:13">
      <c r="A1167" s="13" t="s">
        <v>2973</v>
      </c>
      <c r="B1167" s="14" t="s">
        <v>1471</v>
      </c>
      <c r="C1167" s="14" t="s">
        <v>229</v>
      </c>
      <c r="D1167">
        <v>5709</v>
      </c>
      <c r="H1167" s="13" t="s">
        <v>159</v>
      </c>
      <c r="I1167" s="13" t="s">
        <v>212</v>
      </c>
      <c r="J1167" s="13" t="s">
        <v>2796</v>
      </c>
      <c r="K1167" t="str">
        <f t="shared" si="18"/>
        <v>REGION 4B MIMAROPAORIENTAL MINDOROPUERTO GALERA</v>
      </c>
      <c r="L1167" s="38">
        <v>5203</v>
      </c>
      <c r="M1167" s="14" t="s">
        <v>1240</v>
      </c>
    </row>
    <row r="1168" spans="1:13">
      <c r="A1168" s="13" t="s">
        <v>2974</v>
      </c>
      <c r="B1168" s="14" t="s">
        <v>1472</v>
      </c>
      <c r="C1168" s="14" t="s">
        <v>229</v>
      </c>
      <c r="D1168">
        <v>5713</v>
      </c>
      <c r="H1168" s="13" t="s">
        <v>159</v>
      </c>
      <c r="I1168" s="13" t="s">
        <v>213</v>
      </c>
      <c r="J1168" s="13" t="s">
        <v>2798</v>
      </c>
      <c r="K1168" t="str">
        <f t="shared" si="18"/>
        <v>REGION 4B MIMAROPAPALAWANPUERTO PRINCESA CITY</v>
      </c>
      <c r="L1168" s="38">
        <v>5300</v>
      </c>
      <c r="M1168" s="14" t="s">
        <v>1245</v>
      </c>
    </row>
    <row r="1169" spans="1:13">
      <c r="A1169" s="13" t="s">
        <v>2975</v>
      </c>
      <c r="B1169" s="14" t="s">
        <v>1473</v>
      </c>
      <c r="C1169" s="14" t="s">
        <v>229</v>
      </c>
      <c r="D1169">
        <v>5707</v>
      </c>
      <c r="H1169" s="13" t="s">
        <v>143</v>
      </c>
      <c r="I1169" s="13" t="s">
        <v>166</v>
      </c>
      <c r="J1169" s="13" t="s">
        <v>2245</v>
      </c>
      <c r="K1169" t="str">
        <f t="shared" si="18"/>
        <v>ILOCOS REGIONLA UNIONPUGO</v>
      </c>
      <c r="L1169" s="38">
        <v>2508</v>
      </c>
      <c r="M1169" s="14" t="s">
        <v>614</v>
      </c>
    </row>
    <row r="1170" spans="1:13">
      <c r="A1170" s="13" t="s">
        <v>2976</v>
      </c>
      <c r="B1170" s="14" t="s">
        <v>1474</v>
      </c>
      <c r="C1170" s="14" t="s">
        <v>229</v>
      </c>
      <c r="D1170">
        <v>5716</v>
      </c>
      <c r="H1170" s="13" t="s">
        <v>151</v>
      </c>
      <c r="I1170" s="13" t="s">
        <v>189</v>
      </c>
      <c r="J1170" s="13" t="s">
        <v>2625</v>
      </c>
      <c r="K1170" t="str">
        <f t="shared" si="18"/>
        <v>CENTRAL LUZONBULACANPULILAN</v>
      </c>
      <c r="L1170" s="38">
        <v>3005</v>
      </c>
      <c r="M1170" s="14" t="s">
        <v>1035</v>
      </c>
    </row>
    <row r="1171" spans="1:13">
      <c r="A1171" s="13" t="s">
        <v>2977</v>
      </c>
      <c r="B1171" s="14" t="s">
        <v>1475</v>
      </c>
      <c r="C1171" s="14" t="s">
        <v>229</v>
      </c>
      <c r="D1171">
        <v>5703</v>
      </c>
      <c r="H1171" s="13" t="s">
        <v>153</v>
      </c>
      <c r="I1171" s="13" t="s">
        <v>239</v>
      </c>
      <c r="J1171" s="13" t="s">
        <v>3051</v>
      </c>
      <c r="K1171" t="str">
        <f t="shared" si="18"/>
        <v>WESTERN VISAYASNEGROS OCCIDENTALPULUPANDAN</v>
      </c>
      <c r="L1171" s="38">
        <v>6102</v>
      </c>
      <c r="M1171" s="14" t="s">
        <v>1560</v>
      </c>
    </row>
    <row r="1172" spans="1:13">
      <c r="A1172" s="13" t="s">
        <v>2979</v>
      </c>
      <c r="B1172" s="14" t="s">
        <v>1477</v>
      </c>
      <c r="C1172" s="14" t="s">
        <v>230</v>
      </c>
      <c r="D1172">
        <v>5811</v>
      </c>
      <c r="H1172" s="13" t="s">
        <v>151</v>
      </c>
      <c r="I1172" s="13" t="s">
        <v>192</v>
      </c>
      <c r="J1172" s="13" t="s">
        <v>2683</v>
      </c>
      <c r="K1172" t="str">
        <f t="shared" si="18"/>
        <v>CENTRAL LUZONTARLACPURA</v>
      </c>
      <c r="L1172" s="38">
        <v>2312</v>
      </c>
      <c r="M1172" s="14" t="s">
        <v>1105</v>
      </c>
    </row>
    <row r="1173" spans="1:13">
      <c r="A1173" s="13" t="s">
        <v>2980</v>
      </c>
      <c r="B1173" s="14" t="s">
        <v>1478</v>
      </c>
      <c r="C1173" s="14" t="s">
        <v>230</v>
      </c>
      <c r="D1173">
        <v>5810</v>
      </c>
      <c r="H1173" s="15" t="s">
        <v>157</v>
      </c>
      <c r="I1173" s="15" t="s">
        <v>275</v>
      </c>
      <c r="J1173" s="15" t="s">
        <v>2313</v>
      </c>
      <c r="K1173" t="str">
        <f t="shared" si="18"/>
        <v>NORTHERN MINDANAOBUKIDNONQUEZON</v>
      </c>
      <c r="L1173" s="38">
        <v>8715</v>
      </c>
      <c r="M1173" s="79" t="s">
        <v>688</v>
      </c>
    </row>
    <row r="1174" spans="1:13">
      <c r="A1174" s="13" t="s">
        <v>2981</v>
      </c>
      <c r="B1174" s="14" t="s">
        <v>1479</v>
      </c>
      <c r="C1174" s="14" t="s">
        <v>230</v>
      </c>
      <c r="D1174">
        <v>5813</v>
      </c>
      <c r="H1174" s="15" t="s">
        <v>144</v>
      </c>
      <c r="I1174" s="15" t="s">
        <v>177</v>
      </c>
      <c r="J1174" s="15" t="s">
        <v>2313</v>
      </c>
      <c r="K1174" t="str">
        <f t="shared" si="18"/>
        <v>CAGAYAN VALLEYNUEVA VIZCAYAQUEZON</v>
      </c>
      <c r="L1174" s="38">
        <v>3713</v>
      </c>
      <c r="M1174" s="79" t="s">
        <v>980</v>
      </c>
    </row>
    <row r="1175" spans="1:13">
      <c r="A1175" s="13" t="s">
        <v>2982</v>
      </c>
      <c r="B1175" s="14" t="s">
        <v>1480</v>
      </c>
      <c r="C1175" s="14" t="s">
        <v>230</v>
      </c>
      <c r="D1175">
        <v>5812</v>
      </c>
      <c r="H1175" s="15" t="s">
        <v>144</v>
      </c>
      <c r="I1175" s="15" t="s">
        <v>176</v>
      </c>
      <c r="J1175" s="15" t="s">
        <v>2313</v>
      </c>
      <c r="K1175" t="str">
        <f t="shared" si="18"/>
        <v>CAGAYAN VALLEYISABELAQUEZON</v>
      </c>
      <c r="L1175" s="38">
        <v>3324</v>
      </c>
      <c r="M1175" s="79" t="s">
        <v>960</v>
      </c>
    </row>
    <row r="1176" spans="1:13">
      <c r="A1176" s="13" t="s">
        <v>2983</v>
      </c>
      <c r="B1176" s="14" t="s">
        <v>1481</v>
      </c>
      <c r="C1176" s="14" t="s">
        <v>230</v>
      </c>
      <c r="D1176">
        <v>5805</v>
      </c>
      <c r="H1176" s="15" t="s">
        <v>151</v>
      </c>
      <c r="I1176" s="15" t="s">
        <v>190</v>
      </c>
      <c r="J1176" s="15" t="s">
        <v>2313</v>
      </c>
      <c r="K1176" t="str">
        <f t="shared" si="18"/>
        <v>CENTRAL LUZONNUEVA ECIJAQUEZON</v>
      </c>
      <c r="L1176" s="38">
        <v>3113</v>
      </c>
      <c r="M1176" s="79" t="s">
        <v>1044</v>
      </c>
    </row>
    <row r="1177" spans="1:13">
      <c r="A1177" s="13" t="s">
        <v>2984</v>
      </c>
      <c r="B1177" s="14" t="s">
        <v>1482</v>
      </c>
      <c r="C1177" s="14" t="s">
        <v>230</v>
      </c>
      <c r="D1177">
        <v>5808</v>
      </c>
      <c r="H1177" s="15" t="s">
        <v>158</v>
      </c>
      <c r="I1177" s="15" t="s">
        <v>203</v>
      </c>
      <c r="J1177" s="15" t="s">
        <v>2313</v>
      </c>
      <c r="K1177" t="str">
        <f t="shared" si="18"/>
        <v>REGION 4A CALABARZONQUEZONQUEZON</v>
      </c>
      <c r="L1177" s="38">
        <v>4332</v>
      </c>
      <c r="M1177" s="79" t="s">
        <v>1299</v>
      </c>
    </row>
    <row r="1178" spans="1:13">
      <c r="A1178" s="13" t="s">
        <v>2985</v>
      </c>
      <c r="B1178" s="14" t="s">
        <v>1483</v>
      </c>
      <c r="C1178" s="14" t="s">
        <v>230</v>
      </c>
      <c r="D1178">
        <v>5809</v>
      </c>
      <c r="H1178" s="15" t="s">
        <v>159</v>
      </c>
      <c r="I1178" s="15" t="s">
        <v>213</v>
      </c>
      <c r="J1178" s="15" t="s">
        <v>2313</v>
      </c>
      <c r="K1178" t="str">
        <f t="shared" si="18"/>
        <v>REGION 4B MIMAROPAPALAWANQUEZON</v>
      </c>
      <c r="L1178" s="38">
        <v>5304</v>
      </c>
      <c r="M1178" s="79" t="s">
        <v>1263</v>
      </c>
    </row>
    <row r="1179" spans="1:13">
      <c r="A1179" s="13" t="s">
        <v>2986</v>
      </c>
      <c r="B1179" s="14" t="s">
        <v>1484</v>
      </c>
      <c r="C1179" s="14" t="s">
        <v>230</v>
      </c>
      <c r="D1179">
        <v>5807</v>
      </c>
      <c r="H1179" s="13" t="s">
        <v>148</v>
      </c>
      <c r="I1179" s="13" t="s">
        <v>312</v>
      </c>
      <c r="J1179" s="13" t="s">
        <v>1989</v>
      </c>
      <c r="K1179" t="str">
        <f t="shared" si="18"/>
        <v>NATIONAL CAPITAL REGIONMETRO MANILAQUEZON CITY</v>
      </c>
      <c r="L1179" s="38">
        <v>1100</v>
      </c>
      <c r="M1179" s="14" t="s">
        <v>349</v>
      </c>
    </row>
    <row r="1180" spans="1:13">
      <c r="A1180" s="13" t="s">
        <v>2987</v>
      </c>
      <c r="B1180" s="14" t="s">
        <v>1485</v>
      </c>
      <c r="C1180" s="14" t="s">
        <v>230</v>
      </c>
      <c r="D1180">
        <v>5801</v>
      </c>
      <c r="H1180" s="13" t="s">
        <v>148</v>
      </c>
      <c r="I1180" s="13" t="s">
        <v>312</v>
      </c>
      <c r="J1180" s="13" t="s">
        <v>1964</v>
      </c>
      <c r="K1180" t="str">
        <f t="shared" si="18"/>
        <v>NATIONAL CAPITAL REGIONMETRO MANILAQUIAPO</v>
      </c>
      <c r="L1180" s="38">
        <v>1001</v>
      </c>
      <c r="M1180" s="14" t="s">
        <v>4140</v>
      </c>
    </row>
    <row r="1181" spans="1:13">
      <c r="A1181" s="13" t="s">
        <v>2988</v>
      </c>
      <c r="B1181" s="14" t="s">
        <v>1486</v>
      </c>
      <c r="C1181" s="14" t="s">
        <v>230</v>
      </c>
      <c r="D1181">
        <v>5815</v>
      </c>
      <c r="H1181" s="13" t="s">
        <v>155</v>
      </c>
      <c r="I1181" s="13" t="s">
        <v>257</v>
      </c>
      <c r="J1181" s="13" t="s">
        <v>3205</v>
      </c>
      <c r="K1181" t="str">
        <f t="shared" si="18"/>
        <v>EASTERN VISAYASEASTERN SAMARQUINAPONDAN</v>
      </c>
      <c r="L1181" s="38">
        <v>6810</v>
      </c>
      <c r="M1181" s="14" t="s">
        <v>1754</v>
      </c>
    </row>
    <row r="1182" spans="1:13">
      <c r="A1182" s="13" t="s">
        <v>2018</v>
      </c>
      <c r="B1182" s="14" t="s">
        <v>1487</v>
      </c>
      <c r="C1182" s="14" t="s">
        <v>230</v>
      </c>
      <c r="D1182">
        <v>5804</v>
      </c>
      <c r="H1182" s="15" t="s">
        <v>143</v>
      </c>
      <c r="I1182" s="15" t="s">
        <v>165</v>
      </c>
      <c r="J1182" s="15" t="s">
        <v>2218</v>
      </c>
      <c r="K1182" t="str">
        <f t="shared" si="18"/>
        <v>ILOCOS REGIONILOCOS SURQUIRINO</v>
      </c>
      <c r="L1182" s="38">
        <v>2721</v>
      </c>
      <c r="M1182" s="79" t="s">
        <v>583</v>
      </c>
    </row>
    <row r="1183" spans="1:13">
      <c r="A1183" s="13" t="s">
        <v>2989</v>
      </c>
      <c r="B1183" s="14" t="s">
        <v>1488</v>
      </c>
      <c r="C1183" s="14" t="s">
        <v>230</v>
      </c>
      <c r="D1183">
        <v>5802</v>
      </c>
      <c r="H1183" s="15" t="s">
        <v>144</v>
      </c>
      <c r="I1183" s="15" t="s">
        <v>176</v>
      </c>
      <c r="J1183" s="15" t="s">
        <v>2218</v>
      </c>
      <c r="K1183" t="str">
        <f t="shared" si="18"/>
        <v>CAGAYAN VALLEYISABELAQUIRINO</v>
      </c>
      <c r="L1183" s="38">
        <v>3321</v>
      </c>
      <c r="M1183" s="79" t="s">
        <v>961</v>
      </c>
    </row>
    <row r="1184" spans="1:13">
      <c r="A1184" s="13" t="s">
        <v>2438</v>
      </c>
      <c r="B1184" s="14" t="s">
        <v>1489</v>
      </c>
      <c r="C1184" s="14" t="s">
        <v>230</v>
      </c>
      <c r="D1184">
        <v>5803</v>
      </c>
      <c r="H1184" s="13" t="s">
        <v>152</v>
      </c>
      <c r="I1184" s="13" t="s">
        <v>223</v>
      </c>
      <c r="J1184" s="13" t="s">
        <v>2909</v>
      </c>
      <c r="K1184" t="str">
        <f t="shared" si="18"/>
        <v>BICOL REGIONCAMARINES SURRAGAY</v>
      </c>
      <c r="L1184" s="38">
        <v>4410</v>
      </c>
      <c r="M1184" s="14" t="s">
        <v>1386</v>
      </c>
    </row>
    <row r="1185" spans="1:13">
      <c r="A1185" s="13" t="s">
        <v>2978</v>
      </c>
      <c r="B1185" s="14" t="s">
        <v>1476</v>
      </c>
      <c r="C1185" s="14" t="s">
        <v>230</v>
      </c>
      <c r="D1185">
        <v>5800</v>
      </c>
      <c r="H1185" s="13" t="s">
        <v>149</v>
      </c>
      <c r="I1185" s="13" t="s">
        <v>320</v>
      </c>
      <c r="J1185" s="13" t="s">
        <v>2136</v>
      </c>
      <c r="K1185" t="str">
        <f t="shared" si="18"/>
        <v>AUTONOMOUS REGION IN MUSLIM MINDANAOMAGUINDANAORAJAH BUAYAN</v>
      </c>
      <c r="L1185" s="38">
        <v>9634</v>
      </c>
      <c r="M1185" s="14" t="s">
        <v>498</v>
      </c>
    </row>
    <row r="1186" spans="1:13">
      <c r="A1186" s="13" t="s">
        <v>2990</v>
      </c>
      <c r="B1186" s="14" t="s">
        <v>1490</v>
      </c>
      <c r="C1186" s="14" t="s">
        <v>230</v>
      </c>
      <c r="D1186">
        <v>5806</v>
      </c>
      <c r="H1186" s="13" t="s">
        <v>144</v>
      </c>
      <c r="I1186" s="13" t="s">
        <v>176</v>
      </c>
      <c r="J1186" s="13" t="s">
        <v>2560</v>
      </c>
      <c r="K1186" t="str">
        <f t="shared" si="18"/>
        <v>CAGAYAN VALLEYISABELARAMON</v>
      </c>
      <c r="L1186" s="38">
        <v>3319</v>
      </c>
      <c r="M1186" s="14" t="s">
        <v>962</v>
      </c>
    </row>
    <row r="1187" spans="1:13">
      <c r="A1187" s="13" t="s">
        <v>2991</v>
      </c>
      <c r="B1187" s="14" t="s">
        <v>1491</v>
      </c>
      <c r="C1187" s="14" t="s">
        <v>230</v>
      </c>
      <c r="D1187">
        <v>5816</v>
      </c>
      <c r="H1187" s="13" t="s">
        <v>156</v>
      </c>
      <c r="I1187" s="13" t="s">
        <v>267</v>
      </c>
      <c r="J1187" s="13" t="s">
        <v>3342</v>
      </c>
      <c r="K1187" t="str">
        <f t="shared" si="18"/>
        <v>ZAMBOANGA PENINSULAZAMBOANGA DEL SURRAMON MAGSAYSAY</v>
      </c>
      <c r="L1187" s="38">
        <v>7024</v>
      </c>
      <c r="M1187" s="14" t="s">
        <v>1922</v>
      </c>
    </row>
    <row r="1188" spans="1:13">
      <c r="A1188" s="13" t="s">
        <v>2992</v>
      </c>
      <c r="B1188" s="14" t="s">
        <v>1492</v>
      </c>
      <c r="C1188" s="14" t="s">
        <v>230</v>
      </c>
      <c r="D1188">
        <v>5814</v>
      </c>
      <c r="H1188" s="13" t="s">
        <v>151</v>
      </c>
      <c r="I1188" s="13" t="s">
        <v>192</v>
      </c>
      <c r="J1188" s="13" t="s">
        <v>2684</v>
      </c>
      <c r="K1188" t="str">
        <f t="shared" si="18"/>
        <v>CENTRAL LUZONTARLACRAMOS</v>
      </c>
      <c r="L1188" s="38">
        <v>2311</v>
      </c>
      <c r="M1188" s="14" t="s">
        <v>1106</v>
      </c>
    </row>
    <row r="1189" spans="1:13">
      <c r="A1189" s="13" t="s">
        <v>2775</v>
      </c>
      <c r="B1189" s="14" t="s">
        <v>1493</v>
      </c>
      <c r="C1189" s="14" t="s">
        <v>231</v>
      </c>
      <c r="D1189">
        <v>5044</v>
      </c>
      <c r="H1189" s="13" t="s">
        <v>152</v>
      </c>
      <c r="I1189" s="13" t="s">
        <v>221</v>
      </c>
      <c r="J1189" s="13" t="s">
        <v>2869</v>
      </c>
      <c r="K1189" t="str">
        <f t="shared" si="18"/>
        <v>BICOL REGIONALBAYRAPU-RAPU</v>
      </c>
      <c r="L1189" s="38">
        <v>4517</v>
      </c>
      <c r="M1189" s="14" t="s">
        <v>1342</v>
      </c>
    </row>
    <row r="1190" spans="1:13">
      <c r="A1190" s="13" t="s">
        <v>2993</v>
      </c>
      <c r="B1190" s="14" t="s">
        <v>1494</v>
      </c>
      <c r="C1190" s="14" t="s">
        <v>231</v>
      </c>
      <c r="D1190">
        <v>5045</v>
      </c>
      <c r="H1190" s="13" t="s">
        <v>158</v>
      </c>
      <c r="I1190" s="13" t="s">
        <v>203</v>
      </c>
      <c r="J1190" s="13" t="s">
        <v>2816</v>
      </c>
      <c r="K1190" t="str">
        <f t="shared" si="18"/>
        <v>REGION 4A CALABARZONQUEZONREAL</v>
      </c>
      <c r="L1190" s="38">
        <v>4335</v>
      </c>
      <c r="M1190" s="14" t="s">
        <v>1269</v>
      </c>
    </row>
    <row r="1191" spans="1:13">
      <c r="A1191" s="13" t="s">
        <v>2994</v>
      </c>
      <c r="B1191" s="14" t="s">
        <v>1495</v>
      </c>
      <c r="C1191" s="14" t="s">
        <v>231</v>
      </c>
      <c r="D1191">
        <v>5046</v>
      </c>
      <c r="H1191" s="13" t="s">
        <v>144</v>
      </c>
      <c r="I1191" s="13" t="s">
        <v>176</v>
      </c>
      <c r="J1191" s="13" t="s">
        <v>2561</v>
      </c>
      <c r="K1191" t="str">
        <f t="shared" si="18"/>
        <v>CAGAYAN VALLEYISABELAREINA MERCEDES</v>
      </c>
      <c r="L1191" s="38">
        <v>3303</v>
      </c>
      <c r="M1191" s="14" t="s">
        <v>963</v>
      </c>
    </row>
    <row r="1192" spans="1:13">
      <c r="A1192" s="13" t="s">
        <v>2995</v>
      </c>
      <c r="B1192" s="14" t="s">
        <v>1496</v>
      </c>
      <c r="C1192" s="14" t="s">
        <v>231</v>
      </c>
      <c r="D1192">
        <v>5047</v>
      </c>
      <c r="H1192" s="13" t="s">
        <v>147</v>
      </c>
      <c r="I1192" s="13" t="s">
        <v>309</v>
      </c>
      <c r="J1192" s="13" t="s">
        <v>3172</v>
      </c>
      <c r="K1192" t="str">
        <f t="shared" si="18"/>
        <v>CARAGAAGUSAN DEL NORTEREMEDIOS T. ROMUALDEZ</v>
      </c>
      <c r="L1192" s="38">
        <v>8611</v>
      </c>
      <c r="M1192" s="14" t="s">
        <v>1715</v>
      </c>
    </row>
    <row r="1193" spans="1:13">
      <c r="A1193" s="13" t="s">
        <v>2996</v>
      </c>
      <c r="B1193" s="14" t="s">
        <v>1497</v>
      </c>
      <c r="C1193" s="14" t="s">
        <v>231</v>
      </c>
      <c r="D1193">
        <v>5048</v>
      </c>
      <c r="H1193" s="15" t="s">
        <v>150</v>
      </c>
      <c r="I1193" s="15" t="s">
        <v>335</v>
      </c>
      <c r="J1193" s="15" t="s">
        <v>2064</v>
      </c>
      <c r="K1193" t="str">
        <f t="shared" si="18"/>
        <v>CORDILLERA ADMINISTRATIVE REGIONKALINGARIZAL</v>
      </c>
      <c r="L1193" s="38">
        <v>3808</v>
      </c>
      <c r="M1193" s="79" t="s">
        <v>427</v>
      </c>
    </row>
    <row r="1194" spans="1:13">
      <c r="A1194" s="13" t="s">
        <v>2999</v>
      </c>
      <c r="B1194" s="14" t="s">
        <v>1500</v>
      </c>
      <c r="C1194" s="14" t="s">
        <v>232</v>
      </c>
      <c r="D1194">
        <v>5012</v>
      </c>
      <c r="H1194" s="15" t="s">
        <v>144</v>
      </c>
      <c r="I1194" s="15" t="s">
        <v>175</v>
      </c>
      <c r="J1194" s="15" t="s">
        <v>2064</v>
      </c>
      <c r="K1194" t="str">
        <f t="shared" si="18"/>
        <v>CAGAYAN VALLEYCAGAYANRIZAL</v>
      </c>
      <c r="L1194" s="38">
        <v>3526</v>
      </c>
      <c r="M1194" s="79" t="s">
        <v>930</v>
      </c>
    </row>
    <row r="1195" spans="1:13">
      <c r="A1195" s="13" t="s">
        <v>3000</v>
      </c>
      <c r="B1195" s="14" t="s">
        <v>1501</v>
      </c>
      <c r="C1195" s="14" t="s">
        <v>232</v>
      </c>
      <c r="D1195">
        <v>5028</v>
      </c>
      <c r="H1195" s="15" t="s">
        <v>151</v>
      </c>
      <c r="I1195" s="15" t="s">
        <v>190</v>
      </c>
      <c r="J1195" s="15" t="s">
        <v>2064</v>
      </c>
      <c r="K1195" t="str">
        <f t="shared" si="18"/>
        <v>CENTRAL LUZONNUEVA ECIJARIZAL</v>
      </c>
      <c r="L1195" s="38">
        <v>3127</v>
      </c>
      <c r="M1195" s="79" t="s">
        <v>1045</v>
      </c>
    </row>
    <row r="1196" spans="1:13">
      <c r="A1196" s="13" t="s">
        <v>3001</v>
      </c>
      <c r="B1196" s="14" t="s">
        <v>1502</v>
      </c>
      <c r="C1196" s="14" t="s">
        <v>232</v>
      </c>
      <c r="D1196">
        <v>5009</v>
      </c>
      <c r="H1196" s="15" t="s">
        <v>156</v>
      </c>
      <c r="I1196" s="15" t="s">
        <v>266</v>
      </c>
      <c r="J1196" s="15" t="s">
        <v>2064</v>
      </c>
      <c r="K1196" t="str">
        <f t="shared" si="18"/>
        <v>ZAMBOANGA PENINSULAZAMBOANGA DEL NORTERIZAL</v>
      </c>
      <c r="L1196" s="38">
        <v>7104</v>
      </c>
      <c r="M1196" s="79" t="s">
        <v>1894</v>
      </c>
    </row>
    <row r="1197" spans="1:13">
      <c r="A1197" s="13" t="s">
        <v>3002</v>
      </c>
      <c r="B1197" s="14" t="s">
        <v>1503</v>
      </c>
      <c r="C1197" s="14" t="s">
        <v>232</v>
      </c>
      <c r="D1197">
        <v>5033</v>
      </c>
      <c r="H1197" s="15" t="s">
        <v>158</v>
      </c>
      <c r="I1197" s="15" t="s">
        <v>202</v>
      </c>
      <c r="J1197" s="15" t="s">
        <v>2064</v>
      </c>
      <c r="K1197" t="str">
        <f t="shared" si="18"/>
        <v>REGION 4A CALABARZONLAGUNARIZAL</v>
      </c>
      <c r="L1197" s="38">
        <v>4003</v>
      </c>
      <c r="M1197" s="79" t="s">
        <v>1207</v>
      </c>
    </row>
    <row r="1198" spans="1:13">
      <c r="A1198" s="13" t="s">
        <v>3003</v>
      </c>
      <c r="B1198" s="14" t="s">
        <v>1504</v>
      </c>
      <c r="C1198" s="14" t="s">
        <v>232</v>
      </c>
      <c r="D1198">
        <v>5018</v>
      </c>
      <c r="H1198" s="15" t="s">
        <v>159</v>
      </c>
      <c r="I1198" s="15" t="s">
        <v>213</v>
      </c>
      <c r="J1198" s="15" t="s">
        <v>2064</v>
      </c>
      <c r="K1198" t="str">
        <f t="shared" si="18"/>
        <v>REGION 4B MIMAROPAPALAWANRIZAL</v>
      </c>
      <c r="L1198" s="38">
        <v>5323</v>
      </c>
      <c r="M1198" s="79" t="s">
        <v>1264</v>
      </c>
    </row>
    <row r="1199" spans="1:13">
      <c r="A1199" s="13" t="s">
        <v>3004</v>
      </c>
      <c r="B1199" s="14" t="s">
        <v>1505</v>
      </c>
      <c r="C1199" s="14" t="s">
        <v>232</v>
      </c>
      <c r="D1199">
        <v>5010</v>
      </c>
      <c r="H1199" s="15" t="s">
        <v>159</v>
      </c>
      <c r="I1199" s="15" t="s">
        <v>211</v>
      </c>
      <c r="J1199" s="15" t="s">
        <v>2064</v>
      </c>
      <c r="K1199" t="str">
        <f t="shared" si="18"/>
        <v>REGION 4B MIMAROPAOCCIDENTAL MINDORORIZAL</v>
      </c>
      <c r="L1199" s="38">
        <v>5103</v>
      </c>
      <c r="M1199" s="79" t="s">
        <v>1226</v>
      </c>
    </row>
    <row r="1200" spans="1:13">
      <c r="A1200" s="13" t="s">
        <v>3005</v>
      </c>
      <c r="B1200" s="14" t="s">
        <v>1506</v>
      </c>
      <c r="C1200" s="14" t="s">
        <v>232</v>
      </c>
      <c r="D1200">
        <v>5007</v>
      </c>
      <c r="H1200" s="13" t="s">
        <v>158</v>
      </c>
      <c r="I1200" s="13" t="s">
        <v>204</v>
      </c>
      <c r="J1200" s="13" t="s">
        <v>3304</v>
      </c>
      <c r="K1200" t="str">
        <f t="shared" si="18"/>
        <v>REGION 4A CALABARZONRIZALRODRIGUEZ</v>
      </c>
      <c r="L1200" s="38">
        <v>1860</v>
      </c>
      <c r="M1200" s="14" t="s">
        <v>1877</v>
      </c>
    </row>
    <row r="1201" spans="1:13">
      <c r="A1201" s="13" t="s">
        <v>3006</v>
      </c>
      <c r="B1201" s="14" t="s">
        <v>1507</v>
      </c>
      <c r="C1201" s="14" t="s">
        <v>232</v>
      </c>
      <c r="D1201">
        <v>5011</v>
      </c>
      <c r="H1201" s="13" t="s">
        <v>159</v>
      </c>
      <c r="I1201" s="13" t="s">
        <v>214</v>
      </c>
      <c r="J1201" s="13" t="s">
        <v>2853</v>
      </c>
      <c r="K1201" t="str">
        <f t="shared" si="18"/>
        <v>REGION 4B MIMAROPAROMBLONROMBLON</v>
      </c>
      <c r="L1201" s="38">
        <v>5500</v>
      </c>
      <c r="M1201" s="14" t="s">
        <v>1320</v>
      </c>
    </row>
    <row r="1202" spans="1:13">
      <c r="A1202" s="13" t="s">
        <v>3007</v>
      </c>
      <c r="B1202" s="14" t="s">
        <v>1508</v>
      </c>
      <c r="C1202" s="14" t="s">
        <v>232</v>
      </c>
      <c r="D1202">
        <v>5016</v>
      </c>
      <c r="H1202" s="13" t="s">
        <v>154</v>
      </c>
      <c r="I1202" s="13" t="s">
        <v>246</v>
      </c>
      <c r="J1202" s="13" t="s">
        <v>3133</v>
      </c>
      <c r="K1202" t="str">
        <f t="shared" si="18"/>
        <v>CENTRAL VISAYASCEBURONDA</v>
      </c>
      <c r="L1202" s="38">
        <v>6034</v>
      </c>
      <c r="M1202" s="14" t="s">
        <v>1662</v>
      </c>
    </row>
    <row r="1203" spans="1:13">
      <c r="A1203" s="13" t="s">
        <v>3008</v>
      </c>
      <c r="B1203" s="14" t="s">
        <v>1509</v>
      </c>
      <c r="C1203" s="14" t="s">
        <v>232</v>
      </c>
      <c r="D1203">
        <v>5041</v>
      </c>
      <c r="H1203" s="13" t="s">
        <v>143</v>
      </c>
      <c r="I1203" s="13" t="s">
        <v>167</v>
      </c>
      <c r="J1203" s="13" t="s">
        <v>2263</v>
      </c>
      <c r="K1203" t="str">
        <f t="shared" si="18"/>
        <v>ILOCOS REGIONPANGASINANROSALES</v>
      </c>
      <c r="L1203" s="38">
        <v>2441</v>
      </c>
      <c r="M1203" s="14" t="s">
        <v>635</v>
      </c>
    </row>
    <row r="1204" spans="1:13">
      <c r="A1204" s="13" t="s">
        <v>2548</v>
      </c>
      <c r="B1204" s="14" t="s">
        <v>1510</v>
      </c>
      <c r="C1204" s="14" t="s">
        <v>232</v>
      </c>
      <c r="D1204">
        <v>5031</v>
      </c>
      <c r="H1204" s="15" t="s">
        <v>143</v>
      </c>
      <c r="I1204" s="15" t="s">
        <v>166</v>
      </c>
      <c r="J1204" s="15" t="s">
        <v>2246</v>
      </c>
      <c r="K1204" t="str">
        <f t="shared" si="18"/>
        <v>ILOCOS REGIONLA UNIONROSARIO</v>
      </c>
      <c r="L1204" s="38">
        <v>2506</v>
      </c>
      <c r="M1204" s="79" t="s">
        <v>615</v>
      </c>
    </row>
    <row r="1205" spans="1:13">
      <c r="A1205" s="13" t="s">
        <v>3009</v>
      </c>
      <c r="B1205" s="14" t="s">
        <v>1511</v>
      </c>
      <c r="C1205" s="14" t="s">
        <v>232</v>
      </c>
      <c r="D1205">
        <v>5040</v>
      </c>
      <c r="H1205" s="15" t="s">
        <v>147</v>
      </c>
      <c r="I1205" s="15" t="s">
        <v>310</v>
      </c>
      <c r="J1205" s="15" t="s">
        <v>2246</v>
      </c>
      <c r="K1205" t="str">
        <f t="shared" si="18"/>
        <v>CARAGAAGUSAN DEL SURROSARIO</v>
      </c>
      <c r="L1205" s="38">
        <v>8504</v>
      </c>
      <c r="M1205" s="79" t="s">
        <v>1724</v>
      </c>
    </row>
    <row r="1206" spans="1:13">
      <c r="A1206" s="13" t="s">
        <v>3010</v>
      </c>
      <c r="B1206" s="14" t="s">
        <v>1512</v>
      </c>
      <c r="C1206" s="14" t="s">
        <v>232</v>
      </c>
      <c r="D1206">
        <v>5019</v>
      </c>
      <c r="H1206" s="15" t="s">
        <v>155</v>
      </c>
      <c r="I1206" s="15" t="s">
        <v>259</v>
      </c>
      <c r="J1206" s="15" t="s">
        <v>2246</v>
      </c>
      <c r="K1206" t="str">
        <f t="shared" si="18"/>
        <v>EASTERN VISAYASNORTHERN SAMARROSARIO</v>
      </c>
      <c r="L1206" s="38">
        <v>6416</v>
      </c>
      <c r="M1206" s="79" t="s">
        <v>1819</v>
      </c>
    </row>
    <row r="1207" spans="1:13">
      <c r="A1207" s="13" t="s">
        <v>2377</v>
      </c>
      <c r="B1207" s="14" t="s">
        <v>1513</v>
      </c>
      <c r="C1207" s="14" t="s">
        <v>232</v>
      </c>
      <c r="D1207">
        <v>5013</v>
      </c>
      <c r="H1207" s="15" t="s">
        <v>158</v>
      </c>
      <c r="I1207" s="15" t="s">
        <v>200</v>
      </c>
      <c r="J1207" s="15" t="s">
        <v>2246</v>
      </c>
      <c r="K1207" t="str">
        <f t="shared" si="18"/>
        <v>REGION 4A CALABARZONBATANGASROSARIO</v>
      </c>
      <c r="L1207" s="38">
        <v>4225</v>
      </c>
      <c r="M1207" s="79" t="s">
        <v>1145</v>
      </c>
    </row>
    <row r="1208" spans="1:13">
      <c r="A1208" s="13" t="s">
        <v>3011</v>
      </c>
      <c r="B1208" s="14" t="s">
        <v>1514</v>
      </c>
      <c r="C1208" s="14" t="s">
        <v>232</v>
      </c>
      <c r="D1208">
        <v>5035</v>
      </c>
      <c r="H1208" s="15" t="s">
        <v>158</v>
      </c>
      <c r="I1208" s="15" t="s">
        <v>201</v>
      </c>
      <c r="J1208" s="15" t="s">
        <v>2246</v>
      </c>
      <c r="K1208" t="str">
        <f t="shared" si="18"/>
        <v>REGION 4A CALABARZONCAVITEROSARIO</v>
      </c>
      <c r="L1208" s="38">
        <v>4106</v>
      </c>
      <c r="M1208" s="79" t="s">
        <v>1179</v>
      </c>
    </row>
    <row r="1209" spans="1:13">
      <c r="A1209" s="13" t="s">
        <v>3012</v>
      </c>
      <c r="B1209" s="14" t="s">
        <v>1515</v>
      </c>
      <c r="C1209" s="14" t="s">
        <v>232</v>
      </c>
      <c r="D1209">
        <v>5038</v>
      </c>
      <c r="H1209" s="13" t="s">
        <v>156</v>
      </c>
      <c r="I1209" s="13" t="s">
        <v>268</v>
      </c>
      <c r="J1209" s="13" t="s">
        <v>3367</v>
      </c>
      <c r="K1209" t="str">
        <f t="shared" si="18"/>
        <v>ZAMBOANGA PENINSULAZAMBOANGA SIBUGAYROSELLER LIM</v>
      </c>
      <c r="L1209" s="38">
        <v>7002</v>
      </c>
      <c r="M1209" s="14" t="s">
        <v>1952</v>
      </c>
    </row>
    <row r="1210" spans="1:13">
      <c r="A1210" s="13" t="s">
        <v>3013</v>
      </c>
      <c r="B1210" s="14" t="s">
        <v>1516</v>
      </c>
      <c r="C1210" s="14" t="s">
        <v>232</v>
      </c>
      <c r="D1210">
        <v>5006</v>
      </c>
      <c r="H1210" s="15" t="s">
        <v>144</v>
      </c>
      <c r="I1210" s="15" t="s">
        <v>176</v>
      </c>
      <c r="J1210" s="15" t="s">
        <v>2562</v>
      </c>
      <c r="K1210" t="str">
        <f t="shared" si="18"/>
        <v>CAGAYAN VALLEYISABELAROXAS</v>
      </c>
      <c r="L1210" s="38">
        <v>3320</v>
      </c>
      <c r="M1210" s="79" t="s">
        <v>964</v>
      </c>
    </row>
    <row r="1211" spans="1:13">
      <c r="A1211" s="13" t="s">
        <v>3014</v>
      </c>
      <c r="B1211" s="14" t="s">
        <v>1517</v>
      </c>
      <c r="C1211" s="14" t="s">
        <v>232</v>
      </c>
      <c r="D1211">
        <v>5017</v>
      </c>
      <c r="H1211" s="15" t="s">
        <v>159</v>
      </c>
      <c r="I1211" s="15" t="s">
        <v>213</v>
      </c>
      <c r="J1211" s="15" t="s">
        <v>2562</v>
      </c>
      <c r="K1211" t="str">
        <f t="shared" si="18"/>
        <v>REGION 4B MIMAROPAPALAWANROXAS</v>
      </c>
      <c r="L1211" s="38">
        <v>5308</v>
      </c>
      <c r="M1211" s="79" t="s">
        <v>1265</v>
      </c>
    </row>
    <row r="1212" spans="1:13">
      <c r="A1212" s="13" t="s">
        <v>3015</v>
      </c>
      <c r="B1212" s="14" t="s">
        <v>1518</v>
      </c>
      <c r="C1212" s="14" t="s">
        <v>232</v>
      </c>
      <c r="D1212">
        <v>5022</v>
      </c>
      <c r="H1212" s="15" t="s">
        <v>159</v>
      </c>
      <c r="I1212" s="15" t="s">
        <v>212</v>
      </c>
      <c r="J1212" s="15" t="s">
        <v>2562</v>
      </c>
      <c r="K1212" t="str">
        <f t="shared" si="18"/>
        <v>REGION 4B MIMAROPAORIENTAL MINDOROROXAS</v>
      </c>
      <c r="L1212" s="38">
        <v>5212</v>
      </c>
      <c r="M1212" s="79" t="s">
        <v>1241</v>
      </c>
    </row>
    <row r="1213" spans="1:13">
      <c r="A1213" s="13" t="s">
        <v>3016</v>
      </c>
      <c r="B1213" s="14" t="s">
        <v>1519</v>
      </c>
      <c r="C1213" s="14" t="s">
        <v>232</v>
      </c>
      <c r="D1213">
        <v>5029</v>
      </c>
      <c r="H1213" s="13" t="s">
        <v>153</v>
      </c>
      <c r="I1213" s="13" t="s">
        <v>236</v>
      </c>
      <c r="J1213" s="13" t="s">
        <v>2978</v>
      </c>
      <c r="K1213" t="str">
        <f t="shared" si="18"/>
        <v>WESTERN VISAYASCAPIZROXAS CITY</v>
      </c>
      <c r="L1213" s="38">
        <v>5800</v>
      </c>
      <c r="M1213" s="14" t="s">
        <v>1476</v>
      </c>
    </row>
    <row r="1214" spans="1:13">
      <c r="A1214" s="13" t="s">
        <v>2998</v>
      </c>
      <c r="B1214" s="14" t="s">
        <v>1499</v>
      </c>
      <c r="C1214" s="14" t="s">
        <v>232</v>
      </c>
      <c r="D1214">
        <v>5000</v>
      </c>
      <c r="H1214" s="13" t="s">
        <v>150</v>
      </c>
      <c r="I1214" s="13" t="s">
        <v>334</v>
      </c>
      <c r="J1214" s="13" t="s">
        <v>2055</v>
      </c>
      <c r="K1214" t="str">
        <f t="shared" si="18"/>
        <v>CORDILLERA ADMINISTRATIVE REGIONMOUNTAIN PROVINCESABANGAN</v>
      </c>
      <c r="L1214" s="38">
        <v>2622</v>
      </c>
      <c r="M1214" s="14" t="s">
        <v>418</v>
      </c>
    </row>
    <row r="1215" spans="1:13">
      <c r="A1215" s="13" t="s">
        <v>3017</v>
      </c>
      <c r="B1215" s="14" t="s">
        <v>1520</v>
      </c>
      <c r="C1215" s="14" t="s">
        <v>232</v>
      </c>
      <c r="D1215">
        <v>5034</v>
      </c>
      <c r="H1215" s="13" t="s">
        <v>150</v>
      </c>
      <c r="I1215" s="13" t="s">
        <v>332</v>
      </c>
      <c r="J1215" s="13" t="s">
        <v>2037</v>
      </c>
      <c r="K1215" t="str">
        <f t="shared" si="18"/>
        <v>CORDILLERA ADMINISTRATIVE REGIONBENGUETSABLAN</v>
      </c>
      <c r="L1215" s="38">
        <v>2614</v>
      </c>
      <c r="M1215" s="14" t="s">
        <v>398</v>
      </c>
    </row>
    <row r="1216" spans="1:13">
      <c r="A1216" s="13" t="s">
        <v>3018</v>
      </c>
      <c r="B1216" s="14" t="s">
        <v>1521</v>
      </c>
      <c r="C1216" s="14" t="s">
        <v>232</v>
      </c>
      <c r="D1216">
        <v>5042</v>
      </c>
      <c r="H1216" s="13" t="s">
        <v>159</v>
      </c>
      <c r="I1216" s="13" t="s">
        <v>211</v>
      </c>
      <c r="J1216" s="13" t="s">
        <v>2785</v>
      </c>
      <c r="K1216" t="str">
        <f t="shared" si="18"/>
        <v>REGION 4B MIMAROPAOCCIDENTAL MINDOROSABLAYAN</v>
      </c>
      <c r="L1216" s="38">
        <v>5104</v>
      </c>
      <c r="M1216" s="14" t="s">
        <v>1227</v>
      </c>
    </row>
    <row r="1217" spans="1:13">
      <c r="A1217" s="13" t="s">
        <v>3019</v>
      </c>
      <c r="B1217" s="14" t="s">
        <v>1522</v>
      </c>
      <c r="C1217" s="14" t="s">
        <v>232</v>
      </c>
      <c r="D1217">
        <v>5003</v>
      </c>
      <c r="H1217" s="13" t="s">
        <v>144</v>
      </c>
      <c r="I1217" s="13" t="s">
        <v>174</v>
      </c>
      <c r="J1217" s="13" t="s">
        <v>2511</v>
      </c>
      <c r="K1217" t="str">
        <f t="shared" si="18"/>
        <v>CAGAYAN VALLEYBATANESSABTANG</v>
      </c>
      <c r="L1217" s="38">
        <v>3904</v>
      </c>
      <c r="M1217" s="14" t="s">
        <v>903</v>
      </c>
    </row>
    <row r="1218" spans="1:13">
      <c r="A1218" s="13" t="s">
        <v>2711</v>
      </c>
      <c r="B1218" s="14" t="s">
        <v>1523</v>
      </c>
      <c r="C1218" s="14" t="s">
        <v>232</v>
      </c>
      <c r="D1218">
        <v>5043</v>
      </c>
      <c r="H1218" s="13" t="s">
        <v>150</v>
      </c>
      <c r="I1218" s="13" t="s">
        <v>334</v>
      </c>
      <c r="J1218" s="13" t="s">
        <v>2056</v>
      </c>
      <c r="K1218" t="str">
        <f t="shared" si="18"/>
        <v>CORDILLERA ADMINISTRATIVE REGIONMOUNTAIN PROVINCESADANGA</v>
      </c>
      <c r="L1218" s="38">
        <v>2617</v>
      </c>
      <c r="M1218" s="14" t="s">
        <v>419</v>
      </c>
    </row>
    <row r="1219" spans="1:13">
      <c r="A1219" s="13" t="s">
        <v>3020</v>
      </c>
      <c r="B1219" s="14" t="s">
        <v>1524</v>
      </c>
      <c r="C1219" s="14" t="s">
        <v>232</v>
      </c>
      <c r="D1219">
        <v>5026</v>
      </c>
      <c r="H1219" s="13" t="s">
        <v>150</v>
      </c>
      <c r="I1219" s="13" t="s">
        <v>334</v>
      </c>
      <c r="J1219" s="13" t="s">
        <v>2057</v>
      </c>
      <c r="K1219" t="str">
        <f t="shared" ref="K1219:K1282" si="19">UPPER(TRIM(H1219)&amp;TRIM(I1219)&amp;TRIM(J1219))</f>
        <v>CORDILLERA ADMINISTRATIVE REGIONMOUNTAIN PROVINCESAGADA</v>
      </c>
      <c r="L1219" s="38">
        <v>2619</v>
      </c>
      <c r="M1219" s="14" t="s">
        <v>420</v>
      </c>
    </row>
    <row r="1220" spans="1:13">
      <c r="A1220" s="13" t="s">
        <v>3021</v>
      </c>
      <c r="B1220" s="14" t="s">
        <v>1525</v>
      </c>
      <c r="C1220" s="14" t="s">
        <v>232</v>
      </c>
      <c r="D1220">
        <v>5030</v>
      </c>
      <c r="H1220" s="13" t="s">
        <v>157</v>
      </c>
      <c r="I1220" s="13" t="s">
        <v>276</v>
      </c>
      <c r="J1220" s="13" t="s">
        <v>2317</v>
      </c>
      <c r="K1220" t="str">
        <f t="shared" si="19"/>
        <v>NORTHERN MINDANAOCAMIGUINSAGAY</v>
      </c>
      <c r="L1220" s="38">
        <v>9103</v>
      </c>
      <c r="M1220" s="14" t="s">
        <v>692</v>
      </c>
    </row>
    <row r="1221" spans="1:13">
      <c r="A1221" s="13" t="s">
        <v>3022</v>
      </c>
      <c r="B1221" s="14" t="s">
        <v>1526</v>
      </c>
      <c r="C1221" s="14" t="s">
        <v>232</v>
      </c>
      <c r="D1221">
        <v>5023</v>
      </c>
      <c r="H1221" s="13" t="s">
        <v>153</v>
      </c>
      <c r="I1221" s="13" t="s">
        <v>239</v>
      </c>
      <c r="J1221" s="13" t="s">
        <v>3062</v>
      </c>
      <c r="K1221" t="str">
        <f t="shared" si="19"/>
        <v>WESTERN VISAYASNEGROS OCCIDENTALSAGAY CITY</v>
      </c>
      <c r="L1221" s="38">
        <v>6122</v>
      </c>
      <c r="M1221" s="14" t="s">
        <v>1572</v>
      </c>
    </row>
    <row r="1222" spans="1:13">
      <c r="A1222" s="13" t="s">
        <v>3023</v>
      </c>
      <c r="B1222" s="14" t="s">
        <v>1527</v>
      </c>
      <c r="C1222" s="14" t="s">
        <v>232</v>
      </c>
      <c r="D1222">
        <v>5032</v>
      </c>
      <c r="H1222" s="13" t="s">
        <v>154</v>
      </c>
      <c r="I1222" s="13" t="s">
        <v>245</v>
      </c>
      <c r="J1222" s="13" t="s">
        <v>3091</v>
      </c>
      <c r="K1222" t="str">
        <f t="shared" si="19"/>
        <v>CENTRAL VISAYASBOHOLSAGBAYAN</v>
      </c>
      <c r="L1222" s="38">
        <v>6331</v>
      </c>
      <c r="M1222" s="14" t="s">
        <v>1611</v>
      </c>
    </row>
    <row r="1223" spans="1:13">
      <c r="A1223" s="13" t="s">
        <v>3024</v>
      </c>
      <c r="B1223" s="14" t="s">
        <v>1528</v>
      </c>
      <c r="C1223" s="14" t="s">
        <v>232</v>
      </c>
      <c r="D1223">
        <v>5005</v>
      </c>
      <c r="H1223" s="13" t="s">
        <v>152</v>
      </c>
      <c r="I1223" s="13" t="s">
        <v>223</v>
      </c>
      <c r="J1223" s="13" t="s">
        <v>2910</v>
      </c>
      <c r="K1223" t="str">
        <f t="shared" si="19"/>
        <v>BICOL REGIONCAMARINES SURSAGÑAY</v>
      </c>
      <c r="L1223" s="38">
        <v>4421</v>
      </c>
      <c r="M1223" s="14" t="s">
        <v>1387</v>
      </c>
    </row>
    <row r="1224" spans="1:13">
      <c r="A1224" s="13" t="s">
        <v>3025</v>
      </c>
      <c r="B1224" s="14" t="s">
        <v>1529</v>
      </c>
      <c r="C1224" s="14" t="s">
        <v>232</v>
      </c>
      <c r="D1224">
        <v>5020</v>
      </c>
      <c r="H1224" s="13" t="s">
        <v>144</v>
      </c>
      <c r="I1224" s="13" t="s">
        <v>178</v>
      </c>
      <c r="J1224" s="13" t="s">
        <v>2588</v>
      </c>
      <c r="K1224" t="str">
        <f t="shared" si="19"/>
        <v>CAGAYAN VALLEYQUIRINOSAGUDAY</v>
      </c>
      <c r="L1224" s="38">
        <v>3402</v>
      </c>
      <c r="M1224" s="14" t="s">
        <v>995</v>
      </c>
    </row>
    <row r="1225" spans="1:13">
      <c r="A1225" s="13" t="s">
        <v>2997</v>
      </c>
      <c r="B1225" s="14" t="s">
        <v>1498</v>
      </c>
      <c r="C1225" s="14" t="s">
        <v>232</v>
      </c>
      <c r="D1225">
        <v>5037</v>
      </c>
      <c r="H1225" s="13" t="s">
        <v>149</v>
      </c>
      <c r="I1225" s="13" t="s">
        <v>319</v>
      </c>
      <c r="J1225" s="13" t="s">
        <v>2110</v>
      </c>
      <c r="K1225" t="str">
        <f t="shared" si="19"/>
        <v>AUTONOMOUS REGION IN MUSLIM MINDANAOLANAO DEL SURSAGUIARAN</v>
      </c>
      <c r="L1225" s="38">
        <v>9701</v>
      </c>
      <c r="M1225" s="14" t="s">
        <v>472</v>
      </c>
    </row>
    <row r="1226" spans="1:13">
      <c r="A1226" s="13" t="s">
        <v>3026</v>
      </c>
      <c r="B1226" s="14" t="s">
        <v>1530</v>
      </c>
      <c r="C1226" s="14" t="s">
        <v>232</v>
      </c>
      <c r="D1226">
        <v>5001</v>
      </c>
      <c r="H1226" s="13" t="s">
        <v>155</v>
      </c>
      <c r="I1226" s="13" t="s">
        <v>261</v>
      </c>
      <c r="J1226" s="13" t="s">
        <v>3293</v>
      </c>
      <c r="K1226" t="str">
        <f t="shared" si="19"/>
        <v>EASTERN VISAYASSOUTHERN LEYTESAINT BERNARD</v>
      </c>
      <c r="L1226" s="38">
        <v>6616</v>
      </c>
      <c r="M1226" s="14" t="s">
        <v>1862</v>
      </c>
    </row>
    <row r="1227" spans="1:13">
      <c r="A1227" s="13" t="s">
        <v>3027</v>
      </c>
      <c r="B1227" s="14" t="s">
        <v>1531</v>
      </c>
      <c r="C1227" s="14" t="s">
        <v>232</v>
      </c>
      <c r="D1227">
        <v>5008</v>
      </c>
      <c r="H1227" s="13" t="s">
        <v>157</v>
      </c>
      <c r="I1227" s="13" t="s">
        <v>278</v>
      </c>
      <c r="J1227" s="13" t="s">
        <v>2365</v>
      </c>
      <c r="K1227" t="str">
        <f t="shared" si="19"/>
        <v>NORTHERN MINDANAOMISAMIS ORIENTALSALAY</v>
      </c>
      <c r="L1227" s="38">
        <v>9007</v>
      </c>
      <c r="M1227" s="14" t="s">
        <v>742</v>
      </c>
    </row>
    <row r="1228" spans="1:13">
      <c r="A1228" s="13" t="s">
        <v>3028</v>
      </c>
      <c r="B1228" s="14" t="s">
        <v>1532</v>
      </c>
      <c r="C1228" s="14" t="s">
        <v>232</v>
      </c>
      <c r="D1228">
        <v>5015</v>
      </c>
      <c r="H1228" s="15" t="s">
        <v>143</v>
      </c>
      <c r="I1228" s="15" t="s">
        <v>165</v>
      </c>
      <c r="J1228" s="15" t="s">
        <v>2219</v>
      </c>
      <c r="K1228" t="str">
        <f t="shared" si="19"/>
        <v>ILOCOS REGIONILOCOS SURSALCEDO</v>
      </c>
      <c r="L1228" s="38">
        <v>2711</v>
      </c>
      <c r="M1228" s="79" t="s">
        <v>584</v>
      </c>
    </row>
    <row r="1229" spans="1:13">
      <c r="A1229" s="13" t="s">
        <v>3029</v>
      </c>
      <c r="B1229" s="14" t="s">
        <v>1533</v>
      </c>
      <c r="C1229" s="14" t="s">
        <v>232</v>
      </c>
      <c r="D1229">
        <v>5036</v>
      </c>
      <c r="H1229" s="15" t="s">
        <v>155</v>
      </c>
      <c r="I1229" s="15" t="s">
        <v>257</v>
      </c>
      <c r="J1229" s="15" t="s">
        <v>2219</v>
      </c>
      <c r="K1229" t="str">
        <f t="shared" si="19"/>
        <v>EASTERN VISAYASEASTERN SAMARSALCEDO</v>
      </c>
      <c r="L1229" s="38">
        <v>6807</v>
      </c>
      <c r="M1229" s="79" t="s">
        <v>1755</v>
      </c>
    </row>
    <row r="1230" spans="1:13">
      <c r="A1230" s="13" t="s">
        <v>3030</v>
      </c>
      <c r="B1230" s="14" t="s">
        <v>1534</v>
      </c>
      <c r="C1230" s="14" t="s">
        <v>232</v>
      </c>
      <c r="D1230">
        <v>5024</v>
      </c>
      <c r="H1230" s="13" t="s">
        <v>150</v>
      </c>
      <c r="I1230" s="13" t="s">
        <v>331</v>
      </c>
      <c r="J1230" s="13" t="s">
        <v>2019</v>
      </c>
      <c r="K1230" t="str">
        <f t="shared" si="19"/>
        <v>CORDILLERA ADMINISTRATIVE REGIONABRASALLAPADAN</v>
      </c>
      <c r="L1230" s="38">
        <v>2818</v>
      </c>
      <c r="M1230" s="14" t="s">
        <v>379</v>
      </c>
    </row>
    <row r="1231" spans="1:13">
      <c r="A1231" s="13" t="s">
        <v>1968</v>
      </c>
      <c r="B1231" s="14" t="s">
        <v>1535</v>
      </c>
      <c r="C1231" s="14" t="s">
        <v>232</v>
      </c>
      <c r="D1231">
        <v>5025</v>
      </c>
      <c r="H1231" s="13" t="s">
        <v>156</v>
      </c>
      <c r="I1231" s="13" t="s">
        <v>266</v>
      </c>
      <c r="J1231" s="13" t="s">
        <v>3318</v>
      </c>
      <c r="K1231" t="str">
        <f t="shared" si="19"/>
        <v>ZAMBOANGA PENINSULAZAMBOANGA DEL NORTESALUG</v>
      </c>
      <c r="L1231" s="38">
        <v>7114</v>
      </c>
      <c r="M1231" s="14" t="s">
        <v>1895</v>
      </c>
    </row>
    <row r="1232" spans="1:13">
      <c r="A1232" s="13" t="s">
        <v>2626</v>
      </c>
      <c r="B1232" s="14" t="s">
        <v>1536</v>
      </c>
      <c r="C1232" s="14" t="s">
        <v>232</v>
      </c>
      <c r="D1232">
        <v>5039</v>
      </c>
      <c r="H1232" s="13" t="s">
        <v>157</v>
      </c>
      <c r="I1232" s="13" t="s">
        <v>277</v>
      </c>
      <c r="J1232" s="13" t="s">
        <v>2338</v>
      </c>
      <c r="K1232" t="str">
        <f t="shared" si="19"/>
        <v>NORTHERN MINDANAOLANAO DEL NORTESALVADOR</v>
      </c>
      <c r="L1232" s="38">
        <v>9212</v>
      </c>
      <c r="M1232" s="14" t="s">
        <v>714</v>
      </c>
    </row>
    <row r="1233" spans="1:13">
      <c r="A1233" s="13" t="s">
        <v>2252</v>
      </c>
      <c r="B1233" s="14" t="s">
        <v>1537</v>
      </c>
      <c r="C1233" s="14" t="s">
        <v>232</v>
      </c>
      <c r="D1233">
        <v>5002</v>
      </c>
      <c r="H1233" s="13" t="s">
        <v>153</v>
      </c>
      <c r="I1233" s="13" t="s">
        <v>239</v>
      </c>
      <c r="J1233" s="13" t="s">
        <v>3052</v>
      </c>
      <c r="K1233" t="str">
        <f t="shared" si="19"/>
        <v>WESTERN VISAYASNEGROS OCCIDENTALSALVADOR BENEDICTO</v>
      </c>
      <c r="L1233" s="38">
        <v>6117</v>
      </c>
      <c r="M1233" s="14" t="s">
        <v>1561</v>
      </c>
    </row>
    <row r="1234" spans="1:13">
      <c r="A1234" s="13" t="s">
        <v>3031</v>
      </c>
      <c r="B1234" s="14" t="s">
        <v>1538</v>
      </c>
      <c r="C1234" s="14" t="s">
        <v>232</v>
      </c>
      <c r="D1234">
        <v>5014</v>
      </c>
      <c r="H1234" s="13" t="s">
        <v>151</v>
      </c>
      <c r="I1234" s="13" t="s">
        <v>188</v>
      </c>
      <c r="J1234" s="13" t="s">
        <v>2607</v>
      </c>
      <c r="K1234" t="str">
        <f t="shared" si="19"/>
        <v>CENTRAL LUZONBATAANSAMAL</v>
      </c>
      <c r="L1234" s="38">
        <v>2113</v>
      </c>
      <c r="M1234" s="14" t="s">
        <v>1015</v>
      </c>
    </row>
    <row r="1235" spans="1:13">
      <c r="A1235" s="13" t="s">
        <v>3032</v>
      </c>
      <c r="B1235" s="14" t="s">
        <v>1539</v>
      </c>
      <c r="C1235" s="14" t="s">
        <v>232</v>
      </c>
      <c r="D1235">
        <v>5021</v>
      </c>
      <c r="H1235" s="13" t="s">
        <v>154</v>
      </c>
      <c r="I1235" s="13" t="s">
        <v>246</v>
      </c>
      <c r="J1235" s="13" t="s">
        <v>3134</v>
      </c>
      <c r="K1235" t="str">
        <f t="shared" si="19"/>
        <v>CENTRAL VISAYASCEBUSAMBOAN</v>
      </c>
      <c r="L1235" s="38">
        <v>6027</v>
      </c>
      <c r="M1235" s="14" t="s">
        <v>1663</v>
      </c>
    </row>
    <row r="1236" spans="1:13">
      <c r="A1236" s="13" t="s">
        <v>3033</v>
      </c>
      <c r="B1236" s="14" t="s">
        <v>1540</v>
      </c>
      <c r="C1236" s="14" t="s">
        <v>232</v>
      </c>
      <c r="D1236">
        <v>5027</v>
      </c>
      <c r="H1236" s="15" t="s">
        <v>148</v>
      </c>
      <c r="I1236" s="15" t="s">
        <v>312</v>
      </c>
      <c r="J1236" s="15" t="s">
        <v>1967</v>
      </c>
      <c r="K1236" t="str">
        <f t="shared" si="19"/>
        <v>NATIONAL CAPITAL REGIONMETRO MANILASAMPALOC</v>
      </c>
      <c r="L1236" s="38" t="s">
        <v>4202</v>
      </c>
      <c r="M1236" s="79" t="s">
        <v>4143</v>
      </c>
    </row>
    <row r="1237" spans="1:13">
      <c r="A1237" s="13" t="s">
        <v>3034</v>
      </c>
      <c r="B1237" s="14" t="s">
        <v>1541</v>
      </c>
      <c r="C1237" s="14" t="s">
        <v>232</v>
      </c>
      <c r="D1237">
        <v>5004</v>
      </c>
      <c r="H1237" s="15" t="s">
        <v>158</v>
      </c>
      <c r="I1237" s="15" t="s">
        <v>203</v>
      </c>
      <c r="J1237" s="15" t="s">
        <v>1967</v>
      </c>
      <c r="K1237" t="str">
        <f t="shared" si="19"/>
        <v>REGION 4A CALABARZONQUEZONSAMPALOC</v>
      </c>
      <c r="L1237" s="38">
        <v>4329</v>
      </c>
      <c r="M1237" s="79" t="s">
        <v>1270</v>
      </c>
    </row>
    <row r="1238" spans="1:13">
      <c r="A1238" s="13" t="s">
        <v>3055</v>
      </c>
      <c r="B1238" s="14" t="s">
        <v>1565</v>
      </c>
      <c r="C1238" s="14" t="s">
        <v>233</v>
      </c>
      <c r="D1238">
        <v>6100</v>
      </c>
      <c r="H1238" s="15" t="s">
        <v>147</v>
      </c>
      <c r="I1238" s="15" t="s">
        <v>308</v>
      </c>
      <c r="J1238" s="15" t="s">
        <v>2508</v>
      </c>
      <c r="K1238" t="str">
        <f t="shared" si="19"/>
        <v>CARAGASURIGAO DEL SURSAN AGUSTIN</v>
      </c>
      <c r="L1238" s="38">
        <v>8305</v>
      </c>
      <c r="M1238" s="79" t="s">
        <v>899</v>
      </c>
    </row>
    <row r="1239" spans="1:13">
      <c r="A1239" s="13" t="s">
        <v>3056</v>
      </c>
      <c r="B1239" s="14" t="s">
        <v>1566</v>
      </c>
      <c r="C1239" s="14" t="s">
        <v>233</v>
      </c>
      <c r="D1239">
        <v>6101</v>
      </c>
      <c r="H1239" s="15" t="s">
        <v>144</v>
      </c>
      <c r="I1239" s="15" t="s">
        <v>176</v>
      </c>
      <c r="J1239" s="15" t="s">
        <v>2508</v>
      </c>
      <c r="K1239" t="str">
        <f t="shared" si="19"/>
        <v>CAGAYAN VALLEYISABELASAN AGUSTIN</v>
      </c>
      <c r="L1239" s="38">
        <v>3314</v>
      </c>
      <c r="M1239" s="79" t="s">
        <v>965</v>
      </c>
    </row>
    <row r="1240" spans="1:13">
      <c r="A1240" s="13" t="s">
        <v>3039</v>
      </c>
      <c r="B1240" s="14" t="s">
        <v>1546</v>
      </c>
      <c r="C1240" s="14" t="s">
        <v>233</v>
      </c>
      <c r="D1240">
        <v>6107</v>
      </c>
      <c r="H1240" s="15" t="s">
        <v>159</v>
      </c>
      <c r="I1240" s="15" t="s">
        <v>214</v>
      </c>
      <c r="J1240" s="15" t="s">
        <v>2508</v>
      </c>
      <c r="K1240" t="str">
        <f t="shared" si="19"/>
        <v>REGION 4B MIMAROPAROMBLONSAN AGUSTIN</v>
      </c>
      <c r="L1240" s="38">
        <v>5501</v>
      </c>
      <c r="M1240" s="79" t="s">
        <v>1321</v>
      </c>
    </row>
    <row r="1241" spans="1:13">
      <c r="A1241" s="13" t="s">
        <v>3057</v>
      </c>
      <c r="B1241" s="14" t="s">
        <v>1567</v>
      </c>
      <c r="C1241" s="14" t="s">
        <v>233</v>
      </c>
      <c r="D1241">
        <v>6121</v>
      </c>
      <c r="H1241" s="15" t="s">
        <v>152</v>
      </c>
      <c r="I1241" s="15" t="s">
        <v>224</v>
      </c>
      <c r="J1241" s="15" t="s">
        <v>2817</v>
      </c>
      <c r="K1241" t="str">
        <f t="shared" si="19"/>
        <v>BICOL REGIONCATANDUANESSAN ANDRES</v>
      </c>
      <c r="L1241" s="38">
        <v>4810</v>
      </c>
      <c r="M1241" s="79" t="s">
        <v>1401</v>
      </c>
    </row>
    <row r="1242" spans="1:13">
      <c r="A1242" s="13" t="s">
        <v>2848</v>
      </c>
      <c r="B1242" s="14" t="s">
        <v>1547</v>
      </c>
      <c r="C1242" s="14" t="s">
        <v>233</v>
      </c>
      <c r="D1242">
        <v>6126</v>
      </c>
      <c r="H1242" s="15" t="s">
        <v>158</v>
      </c>
      <c r="I1242" s="15" t="s">
        <v>203</v>
      </c>
      <c r="J1242" s="15" t="s">
        <v>2817</v>
      </c>
      <c r="K1242" t="str">
        <f t="shared" si="19"/>
        <v>REGION 4A CALABARZONQUEZONSAN ANDRES</v>
      </c>
      <c r="L1242" s="38">
        <v>4314</v>
      </c>
      <c r="M1242" s="79" t="s">
        <v>1271</v>
      </c>
    </row>
    <row r="1243" spans="1:13">
      <c r="A1243" s="13" t="s">
        <v>3040</v>
      </c>
      <c r="B1243" s="14" t="s">
        <v>1548</v>
      </c>
      <c r="C1243" s="14" t="s">
        <v>233</v>
      </c>
      <c r="D1243">
        <v>6110</v>
      </c>
      <c r="H1243" s="15" t="s">
        <v>159</v>
      </c>
      <c r="I1243" s="15" t="s">
        <v>214</v>
      </c>
      <c r="J1243" s="15" t="s">
        <v>2817</v>
      </c>
      <c r="K1243" t="str">
        <f t="shared" si="19"/>
        <v>REGION 4B MIMAROPAROMBLONSAN ANDRES</v>
      </c>
      <c r="L1243" s="38">
        <v>5504</v>
      </c>
      <c r="M1243" s="79" t="s">
        <v>1322</v>
      </c>
    </row>
    <row r="1244" spans="1:13">
      <c r="A1244" s="13" t="s">
        <v>3041</v>
      </c>
      <c r="B1244" s="14" t="s">
        <v>1549</v>
      </c>
      <c r="C1244" s="14" t="s">
        <v>233</v>
      </c>
      <c r="D1244">
        <v>6112</v>
      </c>
      <c r="H1244" s="15" t="s">
        <v>151</v>
      </c>
      <c r="I1244" s="15" t="s">
        <v>190</v>
      </c>
      <c r="J1244" s="15" t="s">
        <v>2631</v>
      </c>
      <c r="K1244" t="str">
        <f t="shared" si="19"/>
        <v>CENTRAL LUZONNUEVA ECIJASAN ANTONIO</v>
      </c>
      <c r="L1244" s="38">
        <v>3108</v>
      </c>
      <c r="M1244" s="79" t="s">
        <v>1046</v>
      </c>
    </row>
    <row r="1245" spans="1:13">
      <c r="A1245" s="13" t="s">
        <v>3042</v>
      </c>
      <c r="B1245" s="14" t="s">
        <v>1550</v>
      </c>
      <c r="C1245" s="14" t="s">
        <v>233</v>
      </c>
      <c r="D1245">
        <v>6118</v>
      </c>
      <c r="H1245" s="15" t="s">
        <v>151</v>
      </c>
      <c r="I1245" s="15" t="s">
        <v>193</v>
      </c>
      <c r="J1245" s="15" t="s">
        <v>2631</v>
      </c>
      <c r="K1245" t="str">
        <f t="shared" si="19"/>
        <v>CENTRAL LUZONZAMBALESSAN ANTONIO</v>
      </c>
      <c r="L1245" s="38">
        <v>2206</v>
      </c>
      <c r="M1245" s="79" t="s">
        <v>1120</v>
      </c>
    </row>
    <row r="1246" spans="1:13">
      <c r="A1246" s="13" t="s">
        <v>3058</v>
      </c>
      <c r="B1246" s="14" t="s">
        <v>1568</v>
      </c>
      <c r="C1246" s="14" t="s">
        <v>233</v>
      </c>
      <c r="D1246">
        <v>6124</v>
      </c>
      <c r="H1246" s="15" t="s">
        <v>155</v>
      </c>
      <c r="I1246" s="15" t="s">
        <v>259</v>
      </c>
      <c r="J1246" s="15" t="s">
        <v>2631</v>
      </c>
      <c r="K1246" t="str">
        <f t="shared" si="19"/>
        <v>EASTERN VISAYASNORTHERN SAMARSAN ANTONIO</v>
      </c>
      <c r="L1246" s="38">
        <v>6407</v>
      </c>
      <c r="M1246" s="79" t="s">
        <v>1820</v>
      </c>
    </row>
    <row r="1247" spans="1:13">
      <c r="A1247" s="13" t="s">
        <v>3059</v>
      </c>
      <c r="B1247" s="14" t="s">
        <v>1569</v>
      </c>
      <c r="C1247" s="14" t="s">
        <v>233</v>
      </c>
      <c r="D1247">
        <v>6108</v>
      </c>
      <c r="H1247" s="15" t="s">
        <v>158</v>
      </c>
      <c r="I1247" s="15" t="s">
        <v>203</v>
      </c>
      <c r="J1247" s="15" t="s">
        <v>2631</v>
      </c>
      <c r="K1247" t="str">
        <f t="shared" si="19"/>
        <v>REGION 4A CALABARZONQUEZONSAN ANTONIO</v>
      </c>
      <c r="L1247" s="38">
        <v>4324</v>
      </c>
      <c r="M1247" s="79" t="s">
        <v>1272</v>
      </c>
    </row>
    <row r="1248" spans="1:13">
      <c r="A1248" s="13" t="s">
        <v>3043</v>
      </c>
      <c r="B1248" s="14" t="s">
        <v>1551</v>
      </c>
      <c r="C1248" s="14" t="s">
        <v>233</v>
      </c>
      <c r="D1248">
        <v>6106</v>
      </c>
      <c r="H1248" s="13" t="s">
        <v>147</v>
      </c>
      <c r="I1248" s="13" t="s">
        <v>307</v>
      </c>
      <c r="J1248" s="13" t="s">
        <v>2492</v>
      </c>
      <c r="K1248" t="str">
        <f t="shared" si="19"/>
        <v>CARAGASURIGAO DEL NORTESAN BENITO</v>
      </c>
      <c r="L1248" s="38">
        <v>8423</v>
      </c>
      <c r="M1248" s="14" t="s">
        <v>881</v>
      </c>
    </row>
    <row r="1249" spans="1:13">
      <c r="A1249" s="13" t="s">
        <v>3044</v>
      </c>
      <c r="B1249" s="14" t="s">
        <v>1552</v>
      </c>
      <c r="C1249" s="14" t="s">
        <v>233</v>
      </c>
      <c r="D1249">
        <v>6114</v>
      </c>
      <c r="H1249" s="15" t="s">
        <v>143</v>
      </c>
      <c r="I1249" s="15" t="s">
        <v>167</v>
      </c>
      <c r="J1249" s="15" t="s">
        <v>2288</v>
      </c>
      <c r="K1249" t="str">
        <f t="shared" si="19"/>
        <v>ILOCOS REGIONPANGASINANSAN CARLOS CITY</v>
      </c>
      <c r="L1249" s="38">
        <v>2420</v>
      </c>
      <c r="M1249" s="79" t="s">
        <v>663</v>
      </c>
    </row>
    <row r="1250" spans="1:13">
      <c r="A1250" s="13" t="s">
        <v>3045</v>
      </c>
      <c r="B1250" s="14" t="s">
        <v>1553</v>
      </c>
      <c r="C1250" s="14" t="s">
        <v>233</v>
      </c>
      <c r="D1250">
        <v>6109</v>
      </c>
      <c r="H1250" s="15" t="s">
        <v>153</v>
      </c>
      <c r="I1250" s="15" t="s">
        <v>239</v>
      </c>
      <c r="J1250" s="15" t="s">
        <v>2288</v>
      </c>
      <c r="K1250" t="str">
        <f t="shared" si="19"/>
        <v>WESTERN VISAYASNEGROS OCCIDENTALSAN CARLOS CITY</v>
      </c>
      <c r="L1250" s="38">
        <v>6127</v>
      </c>
      <c r="M1250" s="79" t="s">
        <v>1573</v>
      </c>
    </row>
    <row r="1251" spans="1:13">
      <c r="A1251" s="13" t="s">
        <v>3046</v>
      </c>
      <c r="B1251" s="14" t="s">
        <v>1554</v>
      </c>
      <c r="C1251" s="14" t="s">
        <v>233</v>
      </c>
      <c r="D1251">
        <v>6128</v>
      </c>
      <c r="H1251" s="13" t="s">
        <v>151</v>
      </c>
      <c r="I1251" s="13" t="s">
        <v>192</v>
      </c>
      <c r="J1251" s="13" t="s">
        <v>2685</v>
      </c>
      <c r="K1251" t="str">
        <f t="shared" si="19"/>
        <v>CENTRAL LUZONTARLACSAN CLEMENTE</v>
      </c>
      <c r="L1251" s="38">
        <v>2305</v>
      </c>
      <c r="M1251" s="14" t="s">
        <v>1107</v>
      </c>
    </row>
    <row r="1252" spans="1:13">
      <c r="A1252" s="13" t="s">
        <v>3060</v>
      </c>
      <c r="B1252" s="14" t="s">
        <v>1570</v>
      </c>
      <c r="C1252" s="14" t="s">
        <v>233</v>
      </c>
      <c r="D1252">
        <v>6111</v>
      </c>
      <c r="H1252" s="13" t="s">
        <v>153</v>
      </c>
      <c r="I1252" s="13" t="s">
        <v>238</v>
      </c>
      <c r="J1252" s="13" t="s">
        <v>3028</v>
      </c>
      <c r="K1252" t="str">
        <f t="shared" si="19"/>
        <v>WESTERN VISAYASILOILOSAN DIONISIO</v>
      </c>
      <c r="L1252" s="38">
        <v>5015</v>
      </c>
      <c r="M1252" s="14" t="s">
        <v>1532</v>
      </c>
    </row>
    <row r="1253" spans="1:13">
      <c r="A1253" s="13" t="s">
        <v>3061</v>
      </c>
      <c r="B1253" s="14" t="s">
        <v>1571</v>
      </c>
      <c r="C1253" s="14" t="s">
        <v>233</v>
      </c>
      <c r="D1253">
        <v>6130</v>
      </c>
      <c r="H1253" s="13" t="s">
        <v>143</v>
      </c>
      <c r="I1253" s="13" t="s">
        <v>165</v>
      </c>
      <c r="J1253" s="13" t="s">
        <v>2220</v>
      </c>
      <c r="K1253" t="str">
        <f t="shared" si="19"/>
        <v>ILOCOS REGIONILOCOS SURSAN EMILIO</v>
      </c>
      <c r="L1253" s="38">
        <v>2722</v>
      </c>
      <c r="M1253" s="14" t="s">
        <v>585</v>
      </c>
    </row>
    <row r="1254" spans="1:13">
      <c r="A1254" s="13" t="s">
        <v>3047</v>
      </c>
      <c r="B1254" s="14" t="s">
        <v>1555</v>
      </c>
      <c r="C1254" s="14" t="s">
        <v>233</v>
      </c>
      <c r="D1254">
        <v>6131</v>
      </c>
      <c r="H1254" s="15" t="s">
        <v>153</v>
      </c>
      <c r="I1254" s="15" t="s">
        <v>239</v>
      </c>
      <c r="J1254" s="15" t="s">
        <v>3029</v>
      </c>
      <c r="K1254" t="str">
        <f t="shared" si="19"/>
        <v>WESTERN VISAYASNEGROS OCCIDENTALSAN ENRIQUE</v>
      </c>
      <c r="L1254" s="38">
        <v>6104</v>
      </c>
      <c r="M1254" s="79" t="s">
        <v>1562</v>
      </c>
    </row>
    <row r="1255" spans="1:13">
      <c r="A1255" s="13" t="s">
        <v>3048</v>
      </c>
      <c r="B1255" s="14" t="s">
        <v>1556</v>
      </c>
      <c r="C1255" s="14" t="s">
        <v>233</v>
      </c>
      <c r="D1255">
        <v>6120</v>
      </c>
      <c r="H1255" s="15" t="s">
        <v>153</v>
      </c>
      <c r="I1255" s="15" t="s">
        <v>238</v>
      </c>
      <c r="J1255" s="15" t="s">
        <v>3029</v>
      </c>
      <c r="K1255" t="str">
        <f t="shared" si="19"/>
        <v>WESTERN VISAYASILOILOSAN ENRIQUE</v>
      </c>
      <c r="L1255" s="38">
        <v>5036</v>
      </c>
      <c r="M1255" s="79" t="s">
        <v>1533</v>
      </c>
    </row>
    <row r="1256" spans="1:13">
      <c r="A1256" s="13" t="s">
        <v>3049</v>
      </c>
      <c r="B1256" s="14" t="s">
        <v>1557</v>
      </c>
      <c r="C1256" s="14" t="s">
        <v>233</v>
      </c>
      <c r="D1256">
        <v>6132</v>
      </c>
      <c r="H1256" s="13" t="s">
        <v>143</v>
      </c>
      <c r="I1256" s="13" t="s">
        <v>165</v>
      </c>
      <c r="J1256" s="13" t="s">
        <v>2221</v>
      </c>
      <c r="K1256" t="str">
        <f t="shared" si="19"/>
        <v>ILOCOS REGIONILOCOS SURSAN ESTEBAN</v>
      </c>
      <c r="L1256" s="38">
        <v>2706</v>
      </c>
      <c r="M1256" s="14" t="s">
        <v>586</v>
      </c>
    </row>
    <row r="1257" spans="1:13">
      <c r="A1257" s="13" t="s">
        <v>3050</v>
      </c>
      <c r="B1257" s="14" t="s">
        <v>1558</v>
      </c>
      <c r="C1257" s="14" t="s">
        <v>233</v>
      </c>
      <c r="D1257">
        <v>6129</v>
      </c>
      <c r="H1257" s="13" t="s">
        <v>143</v>
      </c>
      <c r="I1257" s="13" t="s">
        <v>167</v>
      </c>
      <c r="J1257" s="13" t="s">
        <v>2264</v>
      </c>
      <c r="K1257" t="str">
        <f t="shared" si="19"/>
        <v>ILOCOS REGIONPANGASINANSAN FABIAN</v>
      </c>
      <c r="L1257" s="38">
        <v>2433</v>
      </c>
      <c r="M1257" s="14" t="s">
        <v>636</v>
      </c>
    </row>
    <row r="1258" spans="1:13">
      <c r="A1258" s="13" t="s">
        <v>2989</v>
      </c>
      <c r="B1258" s="14" t="s">
        <v>1559</v>
      </c>
      <c r="C1258" s="14" t="s">
        <v>233</v>
      </c>
      <c r="D1258">
        <v>6105</v>
      </c>
      <c r="H1258" s="13" t="s">
        <v>151</v>
      </c>
      <c r="I1258" s="13" t="s">
        <v>193</v>
      </c>
      <c r="J1258" s="13" t="s">
        <v>2696</v>
      </c>
      <c r="K1258" t="str">
        <f t="shared" si="19"/>
        <v>CENTRAL LUZONZAMBALESSAN FELIPE</v>
      </c>
      <c r="L1258" s="38">
        <v>2204</v>
      </c>
      <c r="M1258" s="14" t="s">
        <v>1121</v>
      </c>
    </row>
    <row r="1259" spans="1:13">
      <c r="A1259" s="13" t="s">
        <v>3051</v>
      </c>
      <c r="B1259" s="14" t="s">
        <v>1560</v>
      </c>
      <c r="C1259" s="14" t="s">
        <v>233</v>
      </c>
      <c r="D1259">
        <v>6102</v>
      </c>
      <c r="H1259" s="15" t="s">
        <v>157</v>
      </c>
      <c r="I1259" s="15" t="s">
        <v>275</v>
      </c>
      <c r="J1259" s="15" t="s">
        <v>2314</v>
      </c>
      <c r="K1259" t="str">
        <f t="shared" si="19"/>
        <v>NORTHERN MINDANAOBUKIDNONSAN FERNANDO</v>
      </c>
      <c r="L1259" s="38">
        <v>8711</v>
      </c>
      <c r="M1259" s="79" t="s">
        <v>689</v>
      </c>
    </row>
    <row r="1260" spans="1:13">
      <c r="A1260" s="13" t="s">
        <v>3062</v>
      </c>
      <c r="B1260" s="14" t="s">
        <v>1572</v>
      </c>
      <c r="C1260" s="14" t="s">
        <v>233</v>
      </c>
      <c r="D1260">
        <v>6122</v>
      </c>
      <c r="H1260" s="15" t="s">
        <v>152</v>
      </c>
      <c r="I1260" s="15" t="s">
        <v>223</v>
      </c>
      <c r="J1260" s="15" t="s">
        <v>2314</v>
      </c>
      <c r="K1260" t="str">
        <f t="shared" si="19"/>
        <v>BICOL REGIONCAMARINES SURSAN FERNANDO</v>
      </c>
      <c r="L1260" s="38">
        <v>4415</v>
      </c>
      <c r="M1260" s="79" t="s">
        <v>1388</v>
      </c>
    </row>
    <row r="1261" spans="1:13">
      <c r="A1261" s="13" t="s">
        <v>3052</v>
      </c>
      <c r="B1261" s="14" t="s">
        <v>1561</v>
      </c>
      <c r="C1261" s="14" t="s">
        <v>233</v>
      </c>
      <c r="D1261">
        <v>6117</v>
      </c>
      <c r="H1261" s="15" t="s">
        <v>152</v>
      </c>
      <c r="I1261" s="15" t="s">
        <v>225</v>
      </c>
      <c r="J1261" s="15" t="s">
        <v>2314</v>
      </c>
      <c r="K1261" t="str">
        <f t="shared" si="19"/>
        <v>BICOL REGIONMASBATESAN FERNANDO</v>
      </c>
      <c r="L1261" s="38">
        <v>5416</v>
      </c>
      <c r="M1261" s="79" t="s">
        <v>1422</v>
      </c>
    </row>
    <row r="1262" spans="1:13">
      <c r="A1262" s="13" t="s">
        <v>2288</v>
      </c>
      <c r="B1262" s="14" t="s">
        <v>1573</v>
      </c>
      <c r="C1262" s="14" t="s">
        <v>233</v>
      </c>
      <c r="D1262">
        <v>6127</v>
      </c>
      <c r="H1262" s="15" t="s">
        <v>154</v>
      </c>
      <c r="I1262" s="15" t="s">
        <v>246</v>
      </c>
      <c r="J1262" s="15" t="s">
        <v>2314</v>
      </c>
      <c r="K1262" t="str">
        <f t="shared" si="19"/>
        <v>CENTRAL VISAYASCEBUSAN FERNANDO</v>
      </c>
      <c r="L1262" s="38">
        <v>6018</v>
      </c>
      <c r="M1262" s="79" t="s">
        <v>1664</v>
      </c>
    </row>
    <row r="1263" spans="1:13">
      <c r="A1263" s="13" t="s">
        <v>3029</v>
      </c>
      <c r="B1263" s="14" t="s">
        <v>1562</v>
      </c>
      <c r="C1263" s="14" t="s">
        <v>233</v>
      </c>
      <c r="D1263">
        <v>6104</v>
      </c>
      <c r="H1263" s="15" t="s">
        <v>159</v>
      </c>
      <c r="I1263" s="15" t="s">
        <v>214</v>
      </c>
      <c r="J1263" s="15" t="s">
        <v>2314</v>
      </c>
      <c r="K1263" t="str">
        <f t="shared" si="19"/>
        <v>REGION 4B MIMAROPAROMBLONSAN FERNANDO</v>
      </c>
      <c r="L1263" s="38">
        <v>5513</v>
      </c>
      <c r="M1263" s="79" t="s">
        <v>1323</v>
      </c>
    </row>
    <row r="1264" spans="1:13">
      <c r="A1264" s="13" t="s">
        <v>3035</v>
      </c>
      <c r="B1264" s="14" t="s">
        <v>1542</v>
      </c>
      <c r="C1264" s="14" t="s">
        <v>233</v>
      </c>
      <c r="D1264">
        <v>6116</v>
      </c>
      <c r="H1264" s="13" t="s">
        <v>143</v>
      </c>
      <c r="I1264" s="13" t="s">
        <v>166</v>
      </c>
      <c r="J1264" s="13" t="s">
        <v>2235</v>
      </c>
      <c r="K1264" t="str">
        <f t="shared" si="19"/>
        <v>ILOCOS REGIONLA UNIONSAN FERNANDO CITY</v>
      </c>
      <c r="L1264" s="38">
        <v>2500</v>
      </c>
      <c r="M1264" s="14" t="s">
        <v>602</v>
      </c>
    </row>
    <row r="1265" spans="1:13">
      <c r="A1265" s="13" t="s">
        <v>3036</v>
      </c>
      <c r="B1265" s="14" t="s">
        <v>1543</v>
      </c>
      <c r="C1265" s="14" t="s">
        <v>233</v>
      </c>
      <c r="D1265">
        <v>6113</v>
      </c>
      <c r="H1265" s="15" t="s">
        <v>147</v>
      </c>
      <c r="I1265" s="15" t="s">
        <v>310</v>
      </c>
      <c r="J1265" s="15" t="s">
        <v>2493</v>
      </c>
      <c r="K1265" t="str">
        <f t="shared" si="19"/>
        <v>CARAGAAGUSAN DEL SURSAN FRANCISCO</v>
      </c>
      <c r="L1265" s="38">
        <v>8501</v>
      </c>
      <c r="M1265" s="79" t="s">
        <v>1725</v>
      </c>
    </row>
    <row r="1266" spans="1:13">
      <c r="A1266" s="13" t="s">
        <v>3037</v>
      </c>
      <c r="B1266" s="14" t="s">
        <v>1544</v>
      </c>
      <c r="C1266" s="14" t="s">
        <v>233</v>
      </c>
      <c r="D1266">
        <v>6115</v>
      </c>
      <c r="H1266" s="15" t="s">
        <v>147</v>
      </c>
      <c r="I1266" s="15" t="s">
        <v>307</v>
      </c>
      <c r="J1266" s="15" t="s">
        <v>2493</v>
      </c>
      <c r="K1266" t="str">
        <f t="shared" si="19"/>
        <v>CARAGASURIGAO DEL NORTESAN FRANCISCO</v>
      </c>
      <c r="L1266" s="38">
        <v>8401</v>
      </c>
      <c r="M1266" s="79" t="s">
        <v>882</v>
      </c>
    </row>
    <row r="1267" spans="1:13">
      <c r="A1267" s="13" t="s">
        <v>3053</v>
      </c>
      <c r="B1267" s="14" t="s">
        <v>1563</v>
      </c>
      <c r="C1267" s="14" t="s">
        <v>233</v>
      </c>
      <c r="D1267">
        <v>6125</v>
      </c>
      <c r="H1267" s="15" t="s">
        <v>154</v>
      </c>
      <c r="I1267" s="15" t="s">
        <v>246</v>
      </c>
      <c r="J1267" s="15" t="s">
        <v>2493</v>
      </c>
      <c r="K1267" t="str">
        <f t="shared" si="19"/>
        <v>CENTRAL VISAYASCEBUSAN FRANCISCO</v>
      </c>
      <c r="L1267" s="38">
        <v>6050</v>
      </c>
      <c r="M1267" s="79" t="s">
        <v>1665</v>
      </c>
    </row>
    <row r="1268" spans="1:13">
      <c r="A1268" s="13" t="s">
        <v>3054</v>
      </c>
      <c r="B1268" s="14" t="s">
        <v>1564</v>
      </c>
      <c r="C1268" s="14" t="s">
        <v>233</v>
      </c>
      <c r="D1268">
        <v>6103</v>
      </c>
      <c r="H1268" s="15" t="s">
        <v>155</v>
      </c>
      <c r="I1268" s="15" t="s">
        <v>261</v>
      </c>
      <c r="J1268" s="15" t="s">
        <v>2493</v>
      </c>
      <c r="K1268" t="str">
        <f t="shared" si="19"/>
        <v>EASTERN VISAYASSOUTHERN LEYTESAN FRANCISCO</v>
      </c>
      <c r="L1268" s="38">
        <v>6613</v>
      </c>
      <c r="M1268" s="79" t="s">
        <v>1863</v>
      </c>
    </row>
    <row r="1269" spans="1:13">
      <c r="A1269" s="13" t="s">
        <v>3038</v>
      </c>
      <c r="B1269" s="14" t="s">
        <v>1545</v>
      </c>
      <c r="C1269" s="14" t="s">
        <v>233</v>
      </c>
      <c r="D1269">
        <v>6119</v>
      </c>
      <c r="H1269" s="15" t="s">
        <v>158</v>
      </c>
      <c r="I1269" s="15" t="s">
        <v>203</v>
      </c>
      <c r="J1269" s="15" t="s">
        <v>2493</v>
      </c>
      <c r="K1269" t="str">
        <f t="shared" si="19"/>
        <v>REGION 4A CALABARZONQUEZONSAN FRANCISCO</v>
      </c>
      <c r="L1269" s="38">
        <v>4315</v>
      </c>
      <c r="M1269" s="79" t="s">
        <v>1273</v>
      </c>
    </row>
    <row r="1270" spans="1:13">
      <c r="A1270" s="13" t="s">
        <v>3064</v>
      </c>
      <c r="B1270" s="14" t="s">
        <v>1575</v>
      </c>
      <c r="C1270" s="14" t="s">
        <v>241</v>
      </c>
      <c r="D1270">
        <v>6302</v>
      </c>
      <c r="H1270" s="13" t="s">
        <v>143</v>
      </c>
      <c r="I1270" s="13" t="s">
        <v>166</v>
      </c>
      <c r="J1270" s="13" t="s">
        <v>2247</v>
      </c>
      <c r="K1270" t="str">
        <f t="shared" si="19"/>
        <v>ILOCOS REGIONLA UNIONSAN GABRIEL</v>
      </c>
      <c r="L1270" s="38">
        <v>2513</v>
      </c>
      <c r="M1270" s="14" t="s">
        <v>616</v>
      </c>
    </row>
    <row r="1271" spans="1:13">
      <c r="A1271" s="13" t="s">
        <v>2543</v>
      </c>
      <c r="B1271" s="14" t="s">
        <v>1576</v>
      </c>
      <c r="C1271" s="14" t="s">
        <v>241</v>
      </c>
      <c r="D1271">
        <v>6314</v>
      </c>
      <c r="H1271" s="13" t="s">
        <v>144</v>
      </c>
      <c r="I1271" s="13" t="s">
        <v>176</v>
      </c>
      <c r="J1271" s="13" t="s">
        <v>2563</v>
      </c>
      <c r="K1271" t="str">
        <f t="shared" si="19"/>
        <v>CAGAYAN VALLEYISABELASAN GUILLERMO</v>
      </c>
      <c r="L1271" s="38">
        <v>3308</v>
      </c>
      <c r="M1271" s="14" t="s">
        <v>966</v>
      </c>
    </row>
    <row r="1272" spans="1:13">
      <c r="A1272" s="13" t="s">
        <v>2293</v>
      </c>
      <c r="B1272" s="14" t="s">
        <v>1577</v>
      </c>
      <c r="C1272" s="14" t="s">
        <v>241</v>
      </c>
      <c r="D1272">
        <v>6311</v>
      </c>
      <c r="H1272" s="15" t="s">
        <v>143</v>
      </c>
      <c r="I1272" s="15" t="s">
        <v>165</v>
      </c>
      <c r="J1272" s="15" t="s">
        <v>2222</v>
      </c>
      <c r="K1272" t="str">
        <f t="shared" si="19"/>
        <v>ILOCOS REGIONILOCOS SURSAN ILDEFONSO</v>
      </c>
      <c r="L1272" s="38">
        <v>2728</v>
      </c>
      <c r="M1272" s="79" t="s">
        <v>587</v>
      </c>
    </row>
    <row r="1273" spans="1:13">
      <c r="A1273" s="13" t="s">
        <v>3065</v>
      </c>
      <c r="B1273" s="14" t="s">
        <v>1578</v>
      </c>
      <c r="C1273" s="14" t="s">
        <v>241</v>
      </c>
      <c r="D1273">
        <v>6335</v>
      </c>
      <c r="H1273" s="15" t="s">
        <v>151</v>
      </c>
      <c r="I1273" s="15" t="s">
        <v>189</v>
      </c>
      <c r="J1273" s="15" t="s">
        <v>2222</v>
      </c>
      <c r="K1273" t="str">
        <f t="shared" si="19"/>
        <v>CENTRAL LUZONBULACANSAN ILDEFONSO</v>
      </c>
      <c r="L1273" s="38">
        <v>3010</v>
      </c>
      <c r="M1273" s="79" t="s">
        <v>1036</v>
      </c>
    </row>
    <row r="1274" spans="1:13">
      <c r="A1274" s="13" t="s">
        <v>3066</v>
      </c>
      <c r="B1274" s="14" t="s">
        <v>1579</v>
      </c>
      <c r="C1274" s="14" t="s">
        <v>241</v>
      </c>
      <c r="D1274">
        <v>6301</v>
      </c>
      <c r="H1274" s="15" t="s">
        <v>150</v>
      </c>
      <c r="I1274" s="15" t="s">
        <v>331</v>
      </c>
      <c r="J1274" s="15" t="s">
        <v>2020</v>
      </c>
      <c r="K1274" t="str">
        <f t="shared" si="19"/>
        <v>CORDILLERA ADMINISTRATIVE REGIONABRASAN ISIDRO</v>
      </c>
      <c r="L1274" s="38">
        <v>2809</v>
      </c>
      <c r="M1274" s="79" t="s">
        <v>380</v>
      </c>
    </row>
    <row r="1275" spans="1:13">
      <c r="A1275" s="13" t="s">
        <v>3067</v>
      </c>
      <c r="B1275" s="14" t="s">
        <v>1580</v>
      </c>
      <c r="C1275" s="14" t="s">
        <v>241</v>
      </c>
      <c r="D1275">
        <v>6342</v>
      </c>
      <c r="H1275" s="15" t="s">
        <v>145</v>
      </c>
      <c r="I1275" s="15" t="s">
        <v>287</v>
      </c>
      <c r="J1275" s="15" t="s">
        <v>2020</v>
      </c>
      <c r="K1275" t="str">
        <f t="shared" si="19"/>
        <v>DAVAO REGIONDAVAO DEL NORTESAN ISIDRO</v>
      </c>
      <c r="L1275" s="38">
        <v>8100</v>
      </c>
      <c r="M1275" s="79" t="s">
        <v>783</v>
      </c>
    </row>
    <row r="1276" spans="1:13">
      <c r="A1276" s="13" t="s">
        <v>2927</v>
      </c>
      <c r="B1276" s="14" t="s">
        <v>1581</v>
      </c>
      <c r="C1276" s="14" t="s">
        <v>241</v>
      </c>
      <c r="D1276">
        <v>6318</v>
      </c>
      <c r="H1276" s="15" t="s">
        <v>145</v>
      </c>
      <c r="I1276" s="15" t="s">
        <v>289</v>
      </c>
      <c r="J1276" s="15" t="s">
        <v>2020</v>
      </c>
      <c r="K1276" t="str">
        <f t="shared" si="19"/>
        <v>DAVAO REGIONDAVAO ORIENTALSAN ISIDRO</v>
      </c>
      <c r="L1276" s="38">
        <v>8209</v>
      </c>
      <c r="M1276" s="79" t="s">
        <v>805</v>
      </c>
    </row>
    <row r="1277" spans="1:13">
      <c r="A1277" s="13" t="s">
        <v>3068</v>
      </c>
      <c r="B1277" s="14" t="s">
        <v>1582</v>
      </c>
      <c r="C1277" s="14" t="s">
        <v>241</v>
      </c>
      <c r="D1277">
        <v>6326</v>
      </c>
      <c r="H1277" s="15" t="s">
        <v>147</v>
      </c>
      <c r="I1277" s="15" t="s">
        <v>307</v>
      </c>
      <c r="J1277" s="15" t="s">
        <v>2020</v>
      </c>
      <c r="K1277" t="str">
        <f t="shared" si="19"/>
        <v>CARAGASURIGAO DEL NORTESAN ISIDRO</v>
      </c>
      <c r="L1277" s="38">
        <v>8421</v>
      </c>
      <c r="M1277" s="79" t="s">
        <v>883</v>
      </c>
    </row>
    <row r="1278" spans="1:13">
      <c r="A1278" s="13" t="s">
        <v>3069</v>
      </c>
      <c r="B1278" s="14" t="s">
        <v>1583</v>
      </c>
      <c r="C1278" s="14" t="s">
        <v>241</v>
      </c>
      <c r="D1278">
        <v>6317</v>
      </c>
      <c r="H1278" s="15" t="s">
        <v>144</v>
      </c>
      <c r="I1278" s="15" t="s">
        <v>176</v>
      </c>
      <c r="J1278" s="15" t="s">
        <v>2020</v>
      </c>
      <c r="K1278" t="str">
        <f t="shared" si="19"/>
        <v>CAGAYAN VALLEYISABELASAN ISIDRO</v>
      </c>
      <c r="L1278" s="38">
        <v>3310</v>
      </c>
      <c r="M1278" s="79" t="s">
        <v>967</v>
      </c>
    </row>
    <row r="1279" spans="1:13">
      <c r="A1279" s="13" t="s">
        <v>2775</v>
      </c>
      <c r="B1279" s="14" t="s">
        <v>1584</v>
      </c>
      <c r="C1279" s="14" t="s">
        <v>241</v>
      </c>
      <c r="D1279">
        <v>6333</v>
      </c>
      <c r="H1279" s="15" t="s">
        <v>151</v>
      </c>
      <c r="I1279" s="15" t="s">
        <v>190</v>
      </c>
      <c r="J1279" s="15" t="s">
        <v>2020</v>
      </c>
      <c r="K1279" t="str">
        <f t="shared" si="19"/>
        <v>CENTRAL LUZONNUEVA ECIJASAN ISIDRO</v>
      </c>
      <c r="L1279" s="38">
        <v>3106</v>
      </c>
      <c r="M1279" s="79" t="s">
        <v>1047</v>
      </c>
    </row>
    <row r="1280" spans="1:13">
      <c r="A1280" s="13" t="s">
        <v>3070</v>
      </c>
      <c r="B1280" s="14" t="s">
        <v>1585</v>
      </c>
      <c r="C1280" s="14" t="s">
        <v>241</v>
      </c>
      <c r="D1280">
        <v>6328</v>
      </c>
      <c r="H1280" s="15" t="s">
        <v>154</v>
      </c>
      <c r="I1280" s="15" t="s">
        <v>245</v>
      </c>
      <c r="J1280" s="15" t="s">
        <v>2020</v>
      </c>
      <c r="K1280" t="str">
        <f t="shared" si="19"/>
        <v>CENTRAL VISAYASBOHOLSAN ISIDRO</v>
      </c>
      <c r="L1280" s="38">
        <v>6345</v>
      </c>
      <c r="M1280" s="79" t="s">
        <v>1612</v>
      </c>
    </row>
    <row r="1281" spans="1:13">
      <c r="A1281" s="13" t="s">
        <v>3071</v>
      </c>
      <c r="B1281" s="14" t="s">
        <v>1586</v>
      </c>
      <c r="C1281" s="14" t="s">
        <v>241</v>
      </c>
      <c r="D1281">
        <v>6312</v>
      </c>
      <c r="H1281" s="15" t="s">
        <v>155</v>
      </c>
      <c r="I1281" s="15" t="s">
        <v>259</v>
      </c>
      <c r="J1281" s="15" t="s">
        <v>2020</v>
      </c>
      <c r="K1281" t="str">
        <f t="shared" si="19"/>
        <v>EASTERN VISAYASNORTHERN SAMARSAN ISIDRO</v>
      </c>
      <c r="L1281" s="38">
        <v>6409</v>
      </c>
      <c r="M1281" s="79" t="s">
        <v>1821</v>
      </c>
    </row>
    <row r="1282" spans="1:13">
      <c r="A1282" s="13" t="s">
        <v>2401</v>
      </c>
      <c r="B1282" s="14" t="s">
        <v>1587</v>
      </c>
      <c r="C1282" s="14" t="s">
        <v>241</v>
      </c>
      <c r="D1282">
        <v>6319</v>
      </c>
      <c r="H1282" s="15" t="s">
        <v>155</v>
      </c>
      <c r="I1282" s="15" t="s">
        <v>258</v>
      </c>
      <c r="J1282" s="15" t="s">
        <v>2020</v>
      </c>
      <c r="K1282" t="str">
        <f t="shared" si="19"/>
        <v>EASTERN VISAYASLEYTESAN ISIDRO</v>
      </c>
      <c r="L1282" s="38">
        <v>6535</v>
      </c>
      <c r="M1282" s="79" t="s">
        <v>1794</v>
      </c>
    </row>
    <row r="1283" spans="1:13">
      <c r="A1283" s="13" t="s">
        <v>3072</v>
      </c>
      <c r="B1283" s="14" t="s">
        <v>1588</v>
      </c>
      <c r="C1283" s="14" t="s">
        <v>241</v>
      </c>
      <c r="D1283">
        <v>6343</v>
      </c>
      <c r="H1283" s="15" t="s">
        <v>143</v>
      </c>
      <c r="I1283" s="15" t="s">
        <v>167</v>
      </c>
      <c r="J1283" s="15" t="s">
        <v>2265</v>
      </c>
      <c r="K1283" t="str">
        <f t="shared" ref="K1283:K1346" si="20">UPPER(TRIM(H1283)&amp;TRIM(I1283)&amp;TRIM(J1283))</f>
        <v>ILOCOS REGIONPANGASINANSAN JACINTO</v>
      </c>
      <c r="L1283" s="38">
        <v>2431</v>
      </c>
      <c r="M1283" s="79" t="s">
        <v>637</v>
      </c>
    </row>
    <row r="1284" spans="1:13">
      <c r="A1284" s="13" t="s">
        <v>2376</v>
      </c>
      <c r="B1284" s="14" t="s">
        <v>1589</v>
      </c>
      <c r="C1284" s="14" t="s">
        <v>241</v>
      </c>
      <c r="D1284">
        <v>6330</v>
      </c>
      <c r="H1284" s="15" t="s">
        <v>152</v>
      </c>
      <c r="I1284" s="15" t="s">
        <v>225</v>
      </c>
      <c r="J1284" s="15" t="s">
        <v>2265</v>
      </c>
      <c r="K1284" t="str">
        <f t="shared" si="20"/>
        <v>BICOL REGIONMASBATESAN JACINTO</v>
      </c>
      <c r="L1284" s="38">
        <v>5417</v>
      </c>
      <c r="M1284" s="79" t="s">
        <v>1423</v>
      </c>
    </row>
    <row r="1285" spans="1:13">
      <c r="A1285" s="13" t="s">
        <v>3073</v>
      </c>
      <c r="B1285" s="14" t="s">
        <v>1590</v>
      </c>
      <c r="C1285" s="14" t="s">
        <v>241</v>
      </c>
      <c r="D1285">
        <v>6337</v>
      </c>
      <c r="H1285" s="13" t="s">
        <v>153</v>
      </c>
      <c r="I1285" s="13" t="s">
        <v>238</v>
      </c>
      <c r="J1285" s="13" t="s">
        <v>3030</v>
      </c>
      <c r="K1285" t="str">
        <f t="shared" si="20"/>
        <v>WESTERN VISAYASILOILOSAN JOAQUIN</v>
      </c>
      <c r="L1285" s="38">
        <v>5024</v>
      </c>
      <c r="M1285" s="14" t="s">
        <v>1534</v>
      </c>
    </row>
    <row r="1286" spans="1:13">
      <c r="A1286" s="13" t="s">
        <v>2501</v>
      </c>
      <c r="B1286" s="14" t="s">
        <v>1591</v>
      </c>
      <c r="C1286" s="14" t="s">
        <v>241</v>
      </c>
      <c r="D1286">
        <v>6341</v>
      </c>
      <c r="H1286" s="13" t="s">
        <v>155</v>
      </c>
      <c r="I1286" s="13" t="s">
        <v>260</v>
      </c>
      <c r="J1286" s="13" t="s">
        <v>3283</v>
      </c>
      <c r="K1286" t="str">
        <f t="shared" si="20"/>
        <v>EASTERN VISAYASSAMARSAN JORGE</v>
      </c>
      <c r="L1286" s="38">
        <v>6723</v>
      </c>
      <c r="M1286" s="14" t="s">
        <v>1845</v>
      </c>
    </row>
    <row r="1287" spans="1:13">
      <c r="A1287" s="13" t="s">
        <v>3074</v>
      </c>
      <c r="B1287" s="14" t="s">
        <v>1592</v>
      </c>
      <c r="C1287" s="14" t="s">
        <v>241</v>
      </c>
      <c r="D1287">
        <v>6322</v>
      </c>
      <c r="H1287" s="15" t="s">
        <v>147</v>
      </c>
      <c r="I1287" s="15" t="s">
        <v>306</v>
      </c>
      <c r="J1287" s="15" t="s">
        <v>2476</v>
      </c>
      <c r="K1287" t="str">
        <f t="shared" si="20"/>
        <v>CARAGADINAGAT ISLANDSSAN JOSE</v>
      </c>
      <c r="L1287" s="38">
        <v>8427</v>
      </c>
      <c r="M1287" s="79" t="s">
        <v>861</v>
      </c>
    </row>
    <row r="1288" spans="1:13">
      <c r="A1288" s="13" t="s">
        <v>3075</v>
      </c>
      <c r="B1288" s="14" t="s">
        <v>1593</v>
      </c>
      <c r="C1288" s="14" t="s">
        <v>241</v>
      </c>
      <c r="D1288">
        <v>6344</v>
      </c>
      <c r="H1288" s="15" t="s">
        <v>151</v>
      </c>
      <c r="I1288" s="15" t="s">
        <v>192</v>
      </c>
      <c r="J1288" s="15" t="s">
        <v>2476</v>
      </c>
      <c r="K1288" t="str">
        <f t="shared" si="20"/>
        <v>CENTRAL LUZONTARLACSAN JOSE</v>
      </c>
      <c r="L1288" s="38">
        <v>2318</v>
      </c>
      <c r="M1288" s="79" t="s">
        <v>1108</v>
      </c>
    </row>
    <row r="1289" spans="1:13">
      <c r="A1289" s="13" t="s">
        <v>3076</v>
      </c>
      <c r="B1289" s="14" t="s">
        <v>1594</v>
      </c>
      <c r="C1289" s="14" t="s">
        <v>241</v>
      </c>
      <c r="D1289">
        <v>6339</v>
      </c>
      <c r="H1289" s="15" t="s">
        <v>152</v>
      </c>
      <c r="I1289" s="15" t="s">
        <v>223</v>
      </c>
      <c r="J1289" s="15" t="s">
        <v>2476</v>
      </c>
      <c r="K1289" t="str">
        <f t="shared" si="20"/>
        <v>BICOL REGIONCAMARINES SURSAN JOSE</v>
      </c>
      <c r="L1289" s="38">
        <v>4423</v>
      </c>
      <c r="M1289" s="79" t="s">
        <v>1389</v>
      </c>
    </row>
    <row r="1290" spans="1:13">
      <c r="A1290" s="13" t="s">
        <v>3077</v>
      </c>
      <c r="B1290" s="14" t="s">
        <v>1595</v>
      </c>
      <c r="C1290" s="14" t="s">
        <v>241</v>
      </c>
      <c r="D1290">
        <v>6305</v>
      </c>
      <c r="H1290" s="15" t="s">
        <v>153</v>
      </c>
      <c r="I1290" s="15" t="s">
        <v>235</v>
      </c>
      <c r="J1290" s="15" t="s">
        <v>2476</v>
      </c>
      <c r="K1290" t="str">
        <f t="shared" si="20"/>
        <v>WESTERN VISAYASANTIQUESAN JOSE</v>
      </c>
      <c r="L1290" s="38">
        <v>5700</v>
      </c>
      <c r="M1290" s="79" t="s">
        <v>1469</v>
      </c>
    </row>
    <row r="1291" spans="1:13">
      <c r="A1291" s="13" t="s">
        <v>3078</v>
      </c>
      <c r="B1291" s="14" t="s">
        <v>1596</v>
      </c>
      <c r="C1291" s="14" t="s">
        <v>241</v>
      </c>
      <c r="D1291">
        <v>6309</v>
      </c>
      <c r="H1291" s="15" t="s">
        <v>154</v>
      </c>
      <c r="I1291" s="15" t="s">
        <v>247</v>
      </c>
      <c r="J1291" s="15" t="s">
        <v>2476</v>
      </c>
      <c r="K1291" t="str">
        <f t="shared" si="20"/>
        <v>CENTRAL VISAYASNEGROS ORIENTALSAN JOSE</v>
      </c>
      <c r="L1291" s="38">
        <v>6202</v>
      </c>
      <c r="M1291" s="79" t="s">
        <v>1692</v>
      </c>
    </row>
    <row r="1292" spans="1:13">
      <c r="A1292" s="13" t="s">
        <v>3079</v>
      </c>
      <c r="B1292" s="14" t="s">
        <v>1597</v>
      </c>
      <c r="C1292" s="14" t="s">
        <v>241</v>
      </c>
      <c r="D1292">
        <v>6307</v>
      </c>
      <c r="H1292" s="15" t="s">
        <v>155</v>
      </c>
      <c r="I1292" s="15" t="s">
        <v>259</v>
      </c>
      <c r="J1292" s="15" t="s">
        <v>2476</v>
      </c>
      <c r="K1292" t="str">
        <f t="shared" si="20"/>
        <v>EASTERN VISAYASNORTHERN SAMARSAN JOSE</v>
      </c>
      <c r="L1292" s="38">
        <v>6402</v>
      </c>
      <c r="M1292" s="79" t="s">
        <v>1822</v>
      </c>
    </row>
    <row r="1293" spans="1:13">
      <c r="A1293" s="13" t="s">
        <v>3080</v>
      </c>
      <c r="B1293" s="14" t="s">
        <v>1598</v>
      </c>
      <c r="C1293" s="14" t="s">
        <v>241</v>
      </c>
      <c r="D1293">
        <v>6310</v>
      </c>
      <c r="H1293" s="15" t="s">
        <v>158</v>
      </c>
      <c r="I1293" s="15" t="s">
        <v>200</v>
      </c>
      <c r="J1293" s="15" t="s">
        <v>2476</v>
      </c>
      <c r="K1293" t="str">
        <f t="shared" si="20"/>
        <v>REGION 4A CALABARZONBATANGASSAN JOSE</v>
      </c>
      <c r="L1293" s="38">
        <v>4227</v>
      </c>
      <c r="M1293" s="79" t="s">
        <v>1146</v>
      </c>
    </row>
    <row r="1294" spans="1:13">
      <c r="A1294" s="13" t="s">
        <v>3081</v>
      </c>
      <c r="B1294" s="14" t="s">
        <v>1599</v>
      </c>
      <c r="C1294" s="14" t="s">
        <v>241</v>
      </c>
      <c r="D1294">
        <v>6332</v>
      </c>
      <c r="H1294" s="15" t="s">
        <v>159</v>
      </c>
      <c r="I1294" s="15" t="s">
        <v>214</v>
      </c>
      <c r="J1294" s="15" t="s">
        <v>2476</v>
      </c>
      <c r="K1294" t="str">
        <f t="shared" si="20"/>
        <v>REGION 4B MIMAROPAROMBLONSAN JOSE</v>
      </c>
      <c r="L1294" s="38">
        <v>5510</v>
      </c>
      <c r="M1294" s="79" t="s">
        <v>1324</v>
      </c>
    </row>
    <row r="1295" spans="1:13">
      <c r="A1295" s="13" t="s">
        <v>3082</v>
      </c>
      <c r="B1295" s="14" t="s">
        <v>1600</v>
      </c>
      <c r="C1295" s="14" t="s">
        <v>241</v>
      </c>
      <c r="D1295">
        <v>6308</v>
      </c>
      <c r="H1295" s="15" t="s">
        <v>159</v>
      </c>
      <c r="I1295" s="15" t="s">
        <v>211</v>
      </c>
      <c r="J1295" s="15" t="s">
        <v>2476</v>
      </c>
      <c r="K1295" t="str">
        <f t="shared" si="20"/>
        <v>REGION 4B MIMAROPAOCCIDENTAL MINDOROSAN JOSE</v>
      </c>
      <c r="L1295" s="38">
        <v>5100</v>
      </c>
      <c r="M1295" s="79" t="s">
        <v>1228</v>
      </c>
    </row>
    <row r="1296" spans="1:13">
      <c r="A1296" s="13" t="s">
        <v>3083</v>
      </c>
      <c r="B1296" s="14" t="s">
        <v>1601</v>
      </c>
      <c r="C1296" s="14" t="s">
        <v>241</v>
      </c>
      <c r="D1296">
        <v>6334</v>
      </c>
      <c r="H1296" s="13" t="s">
        <v>151</v>
      </c>
      <c r="I1296" s="13" t="s">
        <v>190</v>
      </c>
      <c r="J1296" s="13" t="s">
        <v>2650</v>
      </c>
      <c r="K1296" t="str">
        <f t="shared" si="20"/>
        <v>CENTRAL LUZONNUEVA ECIJASAN JOSE CITY</v>
      </c>
      <c r="L1296" s="38">
        <v>3121</v>
      </c>
      <c r="M1296" s="14" t="s">
        <v>1067</v>
      </c>
    </row>
    <row r="1297" spans="1:13">
      <c r="A1297" s="13" t="s">
        <v>3084</v>
      </c>
      <c r="B1297" s="14" t="s">
        <v>1602</v>
      </c>
      <c r="C1297" s="14" t="s">
        <v>241</v>
      </c>
      <c r="D1297">
        <v>6304</v>
      </c>
      <c r="H1297" s="13" t="s">
        <v>155</v>
      </c>
      <c r="I1297" s="13" t="s">
        <v>260</v>
      </c>
      <c r="J1297" s="13" t="s">
        <v>4186</v>
      </c>
      <c r="K1297" t="str">
        <f t="shared" si="20"/>
        <v>EASTERN VISAYASSAMARSAN JOSE DE BAUAN</v>
      </c>
      <c r="L1297" s="38">
        <v>6723</v>
      </c>
      <c r="M1297" s="14" t="s">
        <v>1846</v>
      </c>
    </row>
    <row r="1298" spans="1:13">
      <c r="A1298" s="13" t="s">
        <v>3085</v>
      </c>
      <c r="B1298" s="14" t="s">
        <v>1603</v>
      </c>
      <c r="C1298" s="14" t="s">
        <v>241</v>
      </c>
      <c r="D1298">
        <v>6303</v>
      </c>
      <c r="H1298" s="13" t="s">
        <v>151</v>
      </c>
      <c r="I1298" s="13" t="s">
        <v>189</v>
      </c>
      <c r="J1298" s="13" t="s">
        <v>2610</v>
      </c>
      <c r="K1298" t="str">
        <f t="shared" si="20"/>
        <v>CENTRAL LUZONBULACANSAN JOSE DEL MONTE CITY</v>
      </c>
      <c r="L1298" s="38">
        <v>3023</v>
      </c>
      <c r="M1298" s="14" t="s">
        <v>1018</v>
      </c>
    </row>
    <row r="1299" spans="1:13">
      <c r="A1299" s="13" t="s">
        <v>3086</v>
      </c>
      <c r="B1299" s="14" t="s">
        <v>1604</v>
      </c>
      <c r="C1299" s="14" t="s">
        <v>241</v>
      </c>
      <c r="D1299">
        <v>6316</v>
      </c>
      <c r="H1299" s="15" t="s">
        <v>150</v>
      </c>
      <c r="I1299" s="15" t="s">
        <v>331</v>
      </c>
      <c r="J1299" s="15" t="s">
        <v>1990</v>
      </c>
      <c r="K1299" t="str">
        <f t="shared" si="20"/>
        <v>CORDILLERA ADMINISTRATIVE REGIONABRASAN JUAN</v>
      </c>
      <c r="L1299" s="38">
        <v>2823</v>
      </c>
      <c r="M1299" s="79" t="s">
        <v>381</v>
      </c>
    </row>
    <row r="1300" spans="1:13">
      <c r="A1300" s="13" t="s">
        <v>3087</v>
      </c>
      <c r="B1300" s="14" t="s">
        <v>1605</v>
      </c>
      <c r="C1300" s="14" t="s">
        <v>241</v>
      </c>
      <c r="D1300">
        <v>6327</v>
      </c>
      <c r="H1300" s="15" t="s">
        <v>148</v>
      </c>
      <c r="I1300" s="15" t="s">
        <v>312</v>
      </c>
      <c r="J1300" s="15" t="s">
        <v>1990</v>
      </c>
      <c r="K1300" t="str">
        <f t="shared" si="20"/>
        <v>NATIONAL CAPITAL REGIONMETRO MANILASAN JUAN</v>
      </c>
      <c r="L1300" s="38">
        <v>1500</v>
      </c>
      <c r="M1300" s="79" t="s">
        <v>350</v>
      </c>
    </row>
    <row r="1301" spans="1:13">
      <c r="A1301" s="13" t="s">
        <v>2273</v>
      </c>
      <c r="B1301" s="14" t="s">
        <v>1606</v>
      </c>
      <c r="C1301" s="14" t="s">
        <v>241</v>
      </c>
      <c r="D1301">
        <v>6313</v>
      </c>
      <c r="H1301" s="15" t="s">
        <v>143</v>
      </c>
      <c r="I1301" s="15" t="s">
        <v>166</v>
      </c>
      <c r="J1301" s="15" t="s">
        <v>1990</v>
      </c>
      <c r="K1301" t="str">
        <f t="shared" si="20"/>
        <v>ILOCOS REGIONLA UNIONSAN JUAN</v>
      </c>
      <c r="L1301" s="38">
        <v>2514</v>
      </c>
      <c r="M1301" s="79" t="s">
        <v>617</v>
      </c>
    </row>
    <row r="1302" spans="1:13">
      <c r="A1302" s="13" t="s">
        <v>3088</v>
      </c>
      <c r="B1302" s="14" t="s">
        <v>1607</v>
      </c>
      <c r="C1302" s="14" t="s">
        <v>241</v>
      </c>
      <c r="D1302">
        <v>6336</v>
      </c>
      <c r="H1302" s="15" t="s">
        <v>143</v>
      </c>
      <c r="I1302" s="15" t="s">
        <v>165</v>
      </c>
      <c r="J1302" s="15" t="s">
        <v>1990</v>
      </c>
      <c r="K1302" t="str">
        <f t="shared" si="20"/>
        <v>ILOCOS REGIONILOCOS SURSAN JUAN</v>
      </c>
      <c r="L1302" s="38">
        <v>2731</v>
      </c>
      <c r="M1302" s="79" t="s">
        <v>588</v>
      </c>
    </row>
    <row r="1303" spans="1:13">
      <c r="A1303" s="13" t="s">
        <v>3089</v>
      </c>
      <c r="B1303" s="14" t="s">
        <v>1608</v>
      </c>
      <c r="C1303" s="14" t="s">
        <v>241</v>
      </c>
      <c r="D1303">
        <v>6340</v>
      </c>
      <c r="H1303" s="15" t="s">
        <v>154</v>
      </c>
      <c r="I1303" s="15" t="s">
        <v>248</v>
      </c>
      <c r="J1303" s="15" t="s">
        <v>1990</v>
      </c>
      <c r="K1303" t="str">
        <f t="shared" si="20"/>
        <v>CENTRAL VISAYASSIQUIJORSAN JUAN</v>
      </c>
      <c r="L1303" s="38">
        <v>6227</v>
      </c>
      <c r="M1303" s="79" t="s">
        <v>1704</v>
      </c>
    </row>
    <row r="1304" spans="1:13">
      <c r="A1304" s="13" t="s">
        <v>2018</v>
      </c>
      <c r="B1304" s="14" t="s">
        <v>1609</v>
      </c>
      <c r="C1304" s="14" t="s">
        <v>241</v>
      </c>
      <c r="D1304">
        <v>6321</v>
      </c>
      <c r="H1304" s="15" t="s">
        <v>155</v>
      </c>
      <c r="I1304" s="15" t="s">
        <v>261</v>
      </c>
      <c r="J1304" s="15" t="s">
        <v>1990</v>
      </c>
      <c r="K1304" t="str">
        <f t="shared" si="20"/>
        <v>EASTERN VISAYASSOUTHERN LEYTESAN JUAN</v>
      </c>
      <c r="L1304" s="38">
        <v>6611</v>
      </c>
      <c r="M1304" s="79" t="s">
        <v>1864</v>
      </c>
    </row>
    <row r="1305" spans="1:13">
      <c r="A1305" s="13" t="s">
        <v>3090</v>
      </c>
      <c r="B1305" s="14" t="s">
        <v>1610</v>
      </c>
      <c r="C1305" s="14" t="s">
        <v>241</v>
      </c>
      <c r="D1305">
        <v>6346</v>
      </c>
      <c r="H1305" s="15" t="s">
        <v>158</v>
      </c>
      <c r="I1305" s="15" t="s">
        <v>200</v>
      </c>
      <c r="J1305" s="15" t="s">
        <v>1990</v>
      </c>
      <c r="K1305" t="str">
        <f t="shared" si="20"/>
        <v>REGION 4A CALABARZONBATANGASSAN JUAN</v>
      </c>
      <c r="L1305" s="38">
        <v>4226</v>
      </c>
      <c r="M1305" s="79" t="s">
        <v>1147</v>
      </c>
    </row>
    <row r="1306" spans="1:13">
      <c r="A1306" s="13" t="s">
        <v>3091</v>
      </c>
      <c r="B1306" s="14" t="s">
        <v>1611</v>
      </c>
      <c r="C1306" s="14" t="s">
        <v>241</v>
      </c>
      <c r="D1306">
        <v>6331</v>
      </c>
      <c r="H1306" s="13" t="s">
        <v>155</v>
      </c>
      <c r="I1306" s="13" t="s">
        <v>257</v>
      </c>
      <c r="J1306" s="13" t="s">
        <v>3206</v>
      </c>
      <c r="K1306" t="str">
        <f t="shared" si="20"/>
        <v>EASTERN VISAYASEASTERN SAMARSAN JULIAN</v>
      </c>
      <c r="L1306" s="38">
        <v>6814</v>
      </c>
      <c r="M1306" s="14" t="s">
        <v>1756</v>
      </c>
    </row>
    <row r="1307" spans="1:13">
      <c r="A1307" s="13" t="s">
        <v>2020</v>
      </c>
      <c r="B1307" s="14" t="s">
        <v>1612</v>
      </c>
      <c r="C1307" s="14" t="s">
        <v>241</v>
      </c>
      <c r="D1307">
        <v>6345</v>
      </c>
      <c r="H1307" s="13" t="s">
        <v>151</v>
      </c>
      <c r="I1307" s="13" t="s">
        <v>190</v>
      </c>
      <c r="J1307" s="13" t="s">
        <v>2632</v>
      </c>
      <c r="K1307" t="str">
        <f t="shared" si="20"/>
        <v>CENTRAL LUZONNUEVA ECIJASAN LEONARDO</v>
      </c>
      <c r="L1307" s="38">
        <v>3102</v>
      </c>
      <c r="M1307" s="14" t="s">
        <v>1048</v>
      </c>
    </row>
    <row r="1308" spans="1:13">
      <c r="A1308" s="13" t="s">
        <v>1968</v>
      </c>
      <c r="B1308" s="14" t="s">
        <v>1613</v>
      </c>
      <c r="C1308" s="14" t="s">
        <v>241</v>
      </c>
      <c r="D1308">
        <v>6323</v>
      </c>
      <c r="H1308" s="13" t="s">
        <v>153</v>
      </c>
      <c r="I1308" s="13" t="s">
        <v>237</v>
      </c>
      <c r="J1308" s="13" t="s">
        <v>2995</v>
      </c>
      <c r="K1308" t="str">
        <f t="shared" si="20"/>
        <v>WESTERN VISAYASGUIMARASSAN LORENZO</v>
      </c>
      <c r="L1308" s="38">
        <v>5047</v>
      </c>
      <c r="M1308" s="14" t="s">
        <v>1496</v>
      </c>
    </row>
    <row r="1309" spans="1:13">
      <c r="A1309" s="13" t="s">
        <v>3092</v>
      </c>
      <c r="B1309" s="14" t="s">
        <v>1614</v>
      </c>
      <c r="C1309" s="14" t="s">
        <v>241</v>
      </c>
      <c r="D1309">
        <v>6347</v>
      </c>
      <c r="H1309" s="13" t="s">
        <v>152</v>
      </c>
      <c r="I1309" s="13" t="s">
        <v>222</v>
      </c>
      <c r="J1309" s="13" t="s">
        <v>2878</v>
      </c>
      <c r="K1309" t="str">
        <f t="shared" si="20"/>
        <v>BICOL REGIONCAMARINES NORTESAN LORENZO RUIZ</v>
      </c>
      <c r="L1309" s="38">
        <v>4610</v>
      </c>
      <c r="M1309" s="14" t="s">
        <v>1352</v>
      </c>
    </row>
    <row r="1310" spans="1:13">
      <c r="A1310" s="13" t="s">
        <v>3093</v>
      </c>
      <c r="B1310" s="14" t="s">
        <v>1615</v>
      </c>
      <c r="C1310" s="14" t="s">
        <v>241</v>
      </c>
      <c r="D1310">
        <v>6320</v>
      </c>
      <c r="H1310" s="15" t="s">
        <v>147</v>
      </c>
      <c r="I1310" s="15" t="s">
        <v>310</v>
      </c>
      <c r="J1310" s="15" t="s">
        <v>2596</v>
      </c>
      <c r="K1310" t="str">
        <f t="shared" si="20"/>
        <v>CARAGAAGUSAN DEL SURSAN LUIS</v>
      </c>
      <c r="L1310" s="38">
        <v>8511</v>
      </c>
      <c r="M1310" s="79" t="s">
        <v>1726</v>
      </c>
    </row>
    <row r="1311" spans="1:13">
      <c r="A1311" s="13" t="s">
        <v>3094</v>
      </c>
      <c r="B1311" s="14" t="s">
        <v>1616</v>
      </c>
      <c r="C1311" s="14" t="s">
        <v>241</v>
      </c>
      <c r="D1311">
        <v>6300</v>
      </c>
      <c r="H1311" s="15" t="s">
        <v>151</v>
      </c>
      <c r="I1311" s="15" t="s">
        <v>187</v>
      </c>
      <c r="J1311" s="15" t="s">
        <v>2596</v>
      </c>
      <c r="K1311" t="str">
        <f t="shared" si="20"/>
        <v>CENTRAL LUZONAURORASAN LUIS</v>
      </c>
      <c r="L1311" s="38">
        <v>3201</v>
      </c>
      <c r="M1311" s="79" t="s">
        <v>1003</v>
      </c>
    </row>
    <row r="1312" spans="1:13">
      <c r="A1312" s="13" t="s">
        <v>3063</v>
      </c>
      <c r="B1312" s="14" t="s">
        <v>1574</v>
      </c>
      <c r="C1312" s="14" t="s">
        <v>241</v>
      </c>
      <c r="D1312">
        <v>6300</v>
      </c>
      <c r="H1312" s="15" t="s">
        <v>151</v>
      </c>
      <c r="I1312" s="15" t="s">
        <v>191</v>
      </c>
      <c r="J1312" s="15" t="s">
        <v>2596</v>
      </c>
      <c r="K1312" t="str">
        <f t="shared" si="20"/>
        <v>CENTRAL LUZONPAMPANGASAN LUIS</v>
      </c>
      <c r="L1312" s="38">
        <v>2014</v>
      </c>
      <c r="M1312" s="79" t="s">
        <v>1079</v>
      </c>
    </row>
    <row r="1313" spans="1:13">
      <c r="A1313" s="13" t="s">
        <v>3095</v>
      </c>
      <c r="B1313" s="14" t="s">
        <v>1617</v>
      </c>
      <c r="C1313" s="14" t="s">
        <v>241</v>
      </c>
      <c r="D1313">
        <v>6325</v>
      </c>
      <c r="H1313" s="15" t="s">
        <v>158</v>
      </c>
      <c r="I1313" s="15" t="s">
        <v>200</v>
      </c>
      <c r="J1313" s="15" t="s">
        <v>2596</v>
      </c>
      <c r="K1313" t="str">
        <f t="shared" si="20"/>
        <v>REGION 4A CALABARZONBATANGASSAN LUIS</v>
      </c>
      <c r="L1313" s="38">
        <v>4210</v>
      </c>
      <c r="M1313" s="79" t="s">
        <v>1148</v>
      </c>
    </row>
    <row r="1314" spans="1:13">
      <c r="A1314" s="13" t="s">
        <v>3096</v>
      </c>
      <c r="B1314" s="14" t="s">
        <v>1618</v>
      </c>
      <c r="C1314" s="14" t="s">
        <v>241</v>
      </c>
      <c r="D1314">
        <v>6324</v>
      </c>
      <c r="H1314" s="15" t="s">
        <v>143</v>
      </c>
      <c r="I1314" s="15" t="s">
        <v>167</v>
      </c>
      <c r="J1314" s="15" t="s">
        <v>2266</v>
      </c>
      <c r="K1314" t="str">
        <f t="shared" si="20"/>
        <v>ILOCOS REGIONPANGASINANSAN MANUEL</v>
      </c>
      <c r="L1314" s="38">
        <v>2438</v>
      </c>
      <c r="M1314" s="79" t="s">
        <v>638</v>
      </c>
    </row>
    <row r="1315" spans="1:13">
      <c r="A1315" s="13" t="s">
        <v>3097</v>
      </c>
      <c r="B1315" s="14" t="s">
        <v>1619</v>
      </c>
      <c r="C1315" s="14" t="s">
        <v>241</v>
      </c>
      <c r="D1315">
        <v>6329</v>
      </c>
      <c r="H1315" s="15" t="s">
        <v>144</v>
      </c>
      <c r="I1315" s="15" t="s">
        <v>176</v>
      </c>
      <c r="J1315" s="15" t="s">
        <v>2266</v>
      </c>
      <c r="K1315" t="str">
        <f t="shared" si="20"/>
        <v>CAGAYAN VALLEYISABELASAN MANUEL</v>
      </c>
      <c r="L1315" s="38">
        <v>3317</v>
      </c>
      <c r="M1315" s="79" t="s">
        <v>968</v>
      </c>
    </row>
    <row r="1316" spans="1:13">
      <c r="A1316" s="13" t="s">
        <v>3098</v>
      </c>
      <c r="B1316" s="14" t="s">
        <v>1620</v>
      </c>
      <c r="C1316" s="14" t="s">
        <v>241</v>
      </c>
      <c r="D1316">
        <v>6315</v>
      </c>
      <c r="H1316" s="15" t="s">
        <v>151</v>
      </c>
      <c r="I1316" s="15" t="s">
        <v>192</v>
      </c>
      <c r="J1316" s="15" t="s">
        <v>2266</v>
      </c>
      <c r="K1316" t="str">
        <f t="shared" si="20"/>
        <v>CENTRAL LUZONTARLACSAN MANUEL</v>
      </c>
      <c r="L1316" s="38">
        <v>2309</v>
      </c>
      <c r="M1316" s="79" t="s">
        <v>1109</v>
      </c>
    </row>
    <row r="1317" spans="1:13">
      <c r="A1317" s="13" t="s">
        <v>3099</v>
      </c>
      <c r="B1317" s="14" t="s">
        <v>1621</v>
      </c>
      <c r="C1317" s="14" t="s">
        <v>241</v>
      </c>
      <c r="D1317">
        <v>6306</v>
      </c>
      <c r="H1317" s="13" t="s">
        <v>151</v>
      </c>
      <c r="I1317" s="13" t="s">
        <v>193</v>
      </c>
      <c r="J1317" s="13" t="s">
        <v>2697</v>
      </c>
      <c r="K1317" t="str">
        <f t="shared" si="20"/>
        <v>CENTRAL LUZONZAMBALESSAN MARCELINO</v>
      </c>
      <c r="L1317" s="38">
        <v>2207</v>
      </c>
      <c r="M1317" s="14" t="s">
        <v>1122</v>
      </c>
    </row>
    <row r="1318" spans="1:13">
      <c r="A1318" s="13" t="s">
        <v>2845</v>
      </c>
      <c r="B1318" s="14" t="s">
        <v>1631</v>
      </c>
      <c r="C1318" s="14" t="s">
        <v>243</v>
      </c>
      <c r="D1318">
        <v>6033</v>
      </c>
      <c r="H1318" s="13" t="s">
        <v>144</v>
      </c>
      <c r="I1318" s="13" t="s">
        <v>176</v>
      </c>
      <c r="J1318" s="13" t="s">
        <v>2564</v>
      </c>
      <c r="K1318" t="str">
        <f t="shared" si="20"/>
        <v>CAGAYAN VALLEYISABELASAN MARIANO</v>
      </c>
      <c r="L1318" s="38">
        <v>3332</v>
      </c>
      <c r="M1318" s="14" t="s">
        <v>969</v>
      </c>
    </row>
    <row r="1319" spans="1:13">
      <c r="A1319" s="13" t="s">
        <v>3107</v>
      </c>
      <c r="B1319" s="14" t="s">
        <v>1632</v>
      </c>
      <c r="C1319" s="14" t="s">
        <v>243</v>
      </c>
      <c r="D1319">
        <v>6023</v>
      </c>
      <c r="H1319" s="15" t="s">
        <v>144</v>
      </c>
      <c r="I1319" s="15" t="s">
        <v>176</v>
      </c>
      <c r="J1319" s="15" t="s">
        <v>2565</v>
      </c>
      <c r="K1319" t="str">
        <f t="shared" si="20"/>
        <v>CAGAYAN VALLEYISABELASAN MATEO</v>
      </c>
      <c r="L1319" s="38">
        <v>3318</v>
      </c>
      <c r="M1319" s="79" t="s">
        <v>970</v>
      </c>
    </row>
    <row r="1320" spans="1:13">
      <c r="A1320" s="13" t="s">
        <v>2482</v>
      </c>
      <c r="B1320" s="14" t="s">
        <v>1633</v>
      </c>
      <c r="C1320" s="14" t="s">
        <v>243</v>
      </c>
      <c r="D1320">
        <v>6030</v>
      </c>
      <c r="H1320" s="15" t="s">
        <v>158</v>
      </c>
      <c r="I1320" s="15" t="s">
        <v>204</v>
      </c>
      <c r="J1320" s="15" t="s">
        <v>2565</v>
      </c>
      <c r="K1320" t="str">
        <f t="shared" si="20"/>
        <v>REGION 4A CALABARZONRIZALSAN MATEO</v>
      </c>
      <c r="L1320" s="38">
        <v>1850</v>
      </c>
      <c r="M1320" s="79" t="s">
        <v>1878</v>
      </c>
    </row>
    <row r="1321" spans="1:13">
      <c r="A1321" s="13" t="s">
        <v>3108</v>
      </c>
      <c r="B1321" s="14" t="s">
        <v>1634</v>
      </c>
      <c r="C1321" s="14" t="s">
        <v>243</v>
      </c>
      <c r="D1321">
        <v>6040</v>
      </c>
      <c r="H1321" s="15" t="s">
        <v>148</v>
      </c>
      <c r="I1321" s="15" t="s">
        <v>312</v>
      </c>
      <c r="J1321" s="15" t="s">
        <v>1968</v>
      </c>
      <c r="K1321" t="str">
        <f t="shared" si="20"/>
        <v>NATIONAL CAPITAL REGIONMETRO MANILASAN MIGUEL</v>
      </c>
      <c r="L1321" s="38">
        <v>1005</v>
      </c>
      <c r="M1321" s="79" t="s">
        <v>4144</v>
      </c>
    </row>
    <row r="1322" spans="1:13">
      <c r="A1322" s="13" t="s">
        <v>3109</v>
      </c>
      <c r="B1322" s="14" t="s">
        <v>1635</v>
      </c>
      <c r="C1322" s="14" t="s">
        <v>243</v>
      </c>
      <c r="D1322">
        <v>6021</v>
      </c>
      <c r="H1322" s="15" t="s">
        <v>147</v>
      </c>
      <c r="I1322" s="15" t="s">
        <v>308</v>
      </c>
      <c r="J1322" s="15" t="s">
        <v>1968</v>
      </c>
      <c r="K1322" t="str">
        <f t="shared" si="20"/>
        <v>CARAGASURIGAO DEL SURSAN MIGUEL</v>
      </c>
      <c r="L1322" s="38">
        <v>8301</v>
      </c>
      <c r="M1322" s="79" t="s">
        <v>900</v>
      </c>
    </row>
    <row r="1323" spans="1:13">
      <c r="A1323" s="13" t="s">
        <v>3110</v>
      </c>
      <c r="B1323" s="14" t="s">
        <v>1636</v>
      </c>
      <c r="C1323" s="14" t="s">
        <v>243</v>
      </c>
      <c r="D1323">
        <v>6042</v>
      </c>
      <c r="H1323" s="15" t="s">
        <v>151</v>
      </c>
      <c r="I1323" s="15" t="s">
        <v>189</v>
      </c>
      <c r="J1323" s="15" t="s">
        <v>1968</v>
      </c>
      <c r="K1323" t="str">
        <f t="shared" si="20"/>
        <v>CENTRAL LUZONBULACANSAN MIGUEL</v>
      </c>
      <c r="L1323" s="38">
        <v>3011</v>
      </c>
      <c r="M1323" s="79" t="s">
        <v>1037</v>
      </c>
    </row>
    <row r="1324" spans="1:13">
      <c r="A1324" s="13" t="s">
        <v>3111</v>
      </c>
      <c r="B1324" s="14" t="s">
        <v>1637</v>
      </c>
      <c r="C1324" s="14" t="s">
        <v>243</v>
      </c>
      <c r="D1324">
        <v>6031</v>
      </c>
      <c r="H1324" s="15" t="s">
        <v>152</v>
      </c>
      <c r="I1324" s="15" t="s">
        <v>224</v>
      </c>
      <c r="J1324" s="15" t="s">
        <v>1968</v>
      </c>
      <c r="K1324" t="str">
        <f t="shared" si="20"/>
        <v>BICOL REGIONCATANDUANESSAN MIGUEL</v>
      </c>
      <c r="L1324" s="38">
        <v>4802</v>
      </c>
      <c r="M1324" s="79" t="s">
        <v>1402</v>
      </c>
    </row>
    <row r="1325" spans="1:13">
      <c r="A1325" s="13" t="s">
        <v>3112</v>
      </c>
      <c r="B1325" s="14" t="s">
        <v>1638</v>
      </c>
      <c r="C1325" s="14" t="s">
        <v>243</v>
      </c>
      <c r="D1325">
        <v>6041</v>
      </c>
      <c r="H1325" s="15" t="s">
        <v>153</v>
      </c>
      <c r="I1325" s="15" t="s">
        <v>238</v>
      </c>
      <c r="J1325" s="15" t="s">
        <v>1968</v>
      </c>
      <c r="K1325" t="str">
        <f t="shared" si="20"/>
        <v>WESTERN VISAYASILOILOSAN MIGUEL</v>
      </c>
      <c r="L1325" s="38">
        <v>5025</v>
      </c>
      <c r="M1325" s="79" t="s">
        <v>1535</v>
      </c>
    </row>
    <row r="1326" spans="1:13">
      <c r="A1326" s="13" t="s">
        <v>3113</v>
      </c>
      <c r="B1326" s="14" t="s">
        <v>1639</v>
      </c>
      <c r="C1326" s="14" t="s">
        <v>243</v>
      </c>
      <c r="D1326">
        <v>6052</v>
      </c>
      <c r="H1326" s="15" t="s">
        <v>154</v>
      </c>
      <c r="I1326" s="15" t="s">
        <v>245</v>
      </c>
      <c r="J1326" s="15" t="s">
        <v>1968</v>
      </c>
      <c r="K1326" t="str">
        <f t="shared" si="20"/>
        <v>CENTRAL VISAYASBOHOLSAN MIGUEL</v>
      </c>
      <c r="L1326" s="38">
        <v>6323</v>
      </c>
      <c r="M1326" s="79" t="s">
        <v>1613</v>
      </c>
    </row>
    <row r="1327" spans="1:13">
      <c r="A1327" s="13" t="s">
        <v>3114</v>
      </c>
      <c r="B1327" s="14" t="s">
        <v>1640</v>
      </c>
      <c r="C1327" s="14" t="s">
        <v>243</v>
      </c>
      <c r="D1327">
        <v>6036</v>
      </c>
      <c r="H1327" s="15" t="s">
        <v>155</v>
      </c>
      <c r="I1327" s="15" t="s">
        <v>258</v>
      </c>
      <c r="J1327" s="15" t="s">
        <v>1968</v>
      </c>
      <c r="K1327" t="str">
        <f t="shared" si="20"/>
        <v>EASTERN VISAYASLEYTESAN MIGUEL</v>
      </c>
      <c r="L1327" s="38">
        <v>6518</v>
      </c>
      <c r="M1327" s="79" t="s">
        <v>1795</v>
      </c>
    </row>
    <row r="1328" spans="1:13">
      <c r="A1328" s="13" t="s">
        <v>3100</v>
      </c>
      <c r="B1328" s="14" t="s">
        <v>1622</v>
      </c>
      <c r="C1328" s="14" t="s">
        <v>243</v>
      </c>
      <c r="D1328">
        <v>6010</v>
      </c>
      <c r="H1328" s="15" t="s">
        <v>156</v>
      </c>
      <c r="I1328" s="15" t="s">
        <v>267</v>
      </c>
      <c r="J1328" s="15" t="s">
        <v>1968</v>
      </c>
      <c r="K1328" t="str">
        <f t="shared" si="20"/>
        <v>ZAMBOANGA PENINSULAZAMBOANGA DEL SURSAN MIGUEL</v>
      </c>
      <c r="L1328" s="38">
        <v>7029</v>
      </c>
      <c r="M1328" s="79" t="s">
        <v>1923</v>
      </c>
    </row>
    <row r="1329" spans="1:13">
      <c r="A1329" s="13" t="s">
        <v>3115</v>
      </c>
      <c r="B1329" s="14" t="s">
        <v>1641</v>
      </c>
      <c r="C1329" s="14" t="s">
        <v>243</v>
      </c>
      <c r="D1329">
        <v>6024</v>
      </c>
      <c r="H1329" s="15" t="s">
        <v>151</v>
      </c>
      <c r="I1329" s="15" t="s">
        <v>193</v>
      </c>
      <c r="J1329" s="15" t="s">
        <v>2698</v>
      </c>
      <c r="K1329" t="str">
        <f t="shared" si="20"/>
        <v>CENTRAL LUZONZAMBALESSAN NARCISO</v>
      </c>
      <c r="L1329" s="38">
        <v>2205</v>
      </c>
      <c r="M1329" s="79" t="s">
        <v>1123</v>
      </c>
    </row>
    <row r="1330" spans="1:13">
      <c r="A1330" s="13" t="s">
        <v>3116</v>
      </c>
      <c r="B1330" s="14" t="s">
        <v>1642</v>
      </c>
      <c r="C1330" s="14" t="s">
        <v>243</v>
      </c>
      <c r="D1330">
        <v>6008</v>
      </c>
      <c r="H1330" s="15" t="s">
        <v>158</v>
      </c>
      <c r="I1330" s="15" t="s">
        <v>203</v>
      </c>
      <c r="J1330" s="15" t="s">
        <v>2698</v>
      </c>
      <c r="K1330" t="str">
        <f t="shared" si="20"/>
        <v>REGION 4A CALABARZONQUEZONSAN NARCISO</v>
      </c>
      <c r="L1330" s="38">
        <v>4313</v>
      </c>
      <c r="M1330" s="79" t="s">
        <v>1274</v>
      </c>
    </row>
    <row r="1331" spans="1:13">
      <c r="A1331" s="13" t="s">
        <v>3101</v>
      </c>
      <c r="B1331" s="14" t="s">
        <v>1623</v>
      </c>
      <c r="C1331" s="14" t="s">
        <v>243</v>
      </c>
      <c r="D1331">
        <v>6019</v>
      </c>
      <c r="H1331" s="15" t="s">
        <v>148</v>
      </c>
      <c r="I1331" s="15" t="s">
        <v>312</v>
      </c>
      <c r="J1331" s="15" t="s">
        <v>1965</v>
      </c>
      <c r="K1331" t="str">
        <f t="shared" si="20"/>
        <v>NATIONAL CAPITAL REGIONMETRO MANILASAN NICOLAS</v>
      </c>
      <c r="L1331" s="38">
        <v>1010</v>
      </c>
      <c r="M1331" s="79" t="s">
        <v>4141</v>
      </c>
    </row>
    <row r="1332" spans="1:13">
      <c r="A1332" s="13" t="s">
        <v>2401</v>
      </c>
      <c r="B1332" s="14" t="s">
        <v>1643</v>
      </c>
      <c r="C1332" s="14" t="s">
        <v>243</v>
      </c>
      <c r="D1332">
        <v>6005</v>
      </c>
      <c r="H1332" s="15" t="s">
        <v>143</v>
      </c>
      <c r="I1332" s="15" t="s">
        <v>167</v>
      </c>
      <c r="J1332" s="15" t="s">
        <v>1965</v>
      </c>
      <c r="K1332" t="str">
        <f t="shared" si="20"/>
        <v>ILOCOS REGIONPANGASINANSAN NICOLAS</v>
      </c>
      <c r="L1332" s="38">
        <v>2447</v>
      </c>
      <c r="M1332" s="79" t="s">
        <v>639</v>
      </c>
    </row>
    <row r="1333" spans="1:13">
      <c r="A1333" s="13" t="s">
        <v>3117</v>
      </c>
      <c r="B1333" s="14" t="s">
        <v>1644</v>
      </c>
      <c r="C1333" s="14" t="s">
        <v>243</v>
      </c>
      <c r="D1333">
        <v>6006</v>
      </c>
      <c r="H1333" s="15" t="s">
        <v>143</v>
      </c>
      <c r="I1333" s="15" t="s">
        <v>164</v>
      </c>
      <c r="J1333" s="15" t="s">
        <v>1965</v>
      </c>
      <c r="K1333" t="str">
        <f t="shared" si="20"/>
        <v>ILOCOS REGIONILOCOS NORTESAN NICOLAS</v>
      </c>
      <c r="L1333" s="38">
        <v>2901</v>
      </c>
      <c r="M1333" s="79" t="s">
        <v>564</v>
      </c>
    </row>
    <row r="1334" spans="1:13">
      <c r="A1334" s="13" t="s">
        <v>3102</v>
      </c>
      <c r="B1334" s="14" t="s">
        <v>1624</v>
      </c>
      <c r="C1334" s="14" t="s">
        <v>243</v>
      </c>
      <c r="D1334">
        <v>6000</v>
      </c>
      <c r="H1334" s="15" t="s">
        <v>158</v>
      </c>
      <c r="I1334" s="15" t="s">
        <v>200</v>
      </c>
      <c r="J1334" s="15" t="s">
        <v>1965</v>
      </c>
      <c r="K1334" t="str">
        <f t="shared" si="20"/>
        <v>REGION 4A CALABARZONBATANGASSAN NICOLAS</v>
      </c>
      <c r="L1334" s="38">
        <v>4207</v>
      </c>
      <c r="M1334" s="79" t="s">
        <v>1149</v>
      </c>
    </row>
    <row r="1335" spans="1:13">
      <c r="A1335" s="13" t="s">
        <v>2386</v>
      </c>
      <c r="B1335" s="14" t="s">
        <v>1645</v>
      </c>
      <c r="C1335" s="14" t="s">
        <v>243</v>
      </c>
      <c r="D1335">
        <v>6003</v>
      </c>
      <c r="H1335" s="15" t="s">
        <v>144</v>
      </c>
      <c r="I1335" s="15" t="s">
        <v>176</v>
      </c>
      <c r="J1335" s="15" t="s">
        <v>2566</v>
      </c>
      <c r="K1335" t="str">
        <f t="shared" si="20"/>
        <v>CAGAYAN VALLEYISABELASAN PABLO</v>
      </c>
      <c r="L1335" s="38">
        <v>3329</v>
      </c>
      <c r="M1335" s="79" t="s">
        <v>971</v>
      </c>
    </row>
    <row r="1336" spans="1:13">
      <c r="A1336" s="13" t="s">
        <v>3118</v>
      </c>
      <c r="B1336" s="14" t="s">
        <v>1646</v>
      </c>
      <c r="C1336" s="14" t="s">
        <v>243</v>
      </c>
      <c r="D1336">
        <v>6001</v>
      </c>
      <c r="H1336" s="15" t="s">
        <v>156</v>
      </c>
      <c r="I1336" s="15" t="s">
        <v>267</v>
      </c>
      <c r="J1336" s="15" t="s">
        <v>2566</v>
      </c>
      <c r="K1336" t="str">
        <f t="shared" si="20"/>
        <v>ZAMBOANGA PENINSULAZAMBOANGA DEL SURSAN PABLO</v>
      </c>
      <c r="L1336" s="38">
        <v>7031</v>
      </c>
      <c r="M1336" s="79" t="s">
        <v>1924</v>
      </c>
    </row>
    <row r="1337" spans="1:13">
      <c r="A1337" s="13" t="s">
        <v>3119</v>
      </c>
      <c r="B1337" s="14" t="s">
        <v>1647</v>
      </c>
      <c r="C1337" s="14" t="s">
        <v>243</v>
      </c>
      <c r="D1337">
        <v>6017</v>
      </c>
      <c r="H1337" s="13" t="s">
        <v>158</v>
      </c>
      <c r="I1337" s="13" t="s">
        <v>202</v>
      </c>
      <c r="J1337" s="13" t="s">
        <v>2749</v>
      </c>
      <c r="K1337" t="str">
        <f t="shared" si="20"/>
        <v>REGION 4A CALABARZONLAGUNASAN PABLO CITY</v>
      </c>
      <c r="L1337" s="38">
        <v>4000</v>
      </c>
      <c r="M1337" s="14" t="s">
        <v>1184</v>
      </c>
    </row>
    <row r="1338" spans="1:13">
      <c r="A1338" s="13" t="s">
        <v>3120</v>
      </c>
      <c r="B1338" s="14" t="s">
        <v>1648</v>
      </c>
      <c r="C1338" s="14" t="s">
        <v>243</v>
      </c>
      <c r="D1338">
        <v>6013</v>
      </c>
      <c r="H1338" s="15" t="s">
        <v>152</v>
      </c>
      <c r="I1338" s="15" t="s">
        <v>225</v>
      </c>
      <c r="J1338" s="15" t="s">
        <v>2718</v>
      </c>
      <c r="K1338" t="str">
        <f t="shared" si="20"/>
        <v>BICOL REGIONMASBATESAN PASCUAL</v>
      </c>
      <c r="L1338" s="38">
        <v>5420</v>
      </c>
      <c r="M1338" s="79" t="s">
        <v>1424</v>
      </c>
    </row>
    <row r="1339" spans="1:13">
      <c r="A1339" s="13" t="s">
        <v>3121</v>
      </c>
      <c r="B1339" s="14" t="s">
        <v>1649</v>
      </c>
      <c r="C1339" s="14" t="s">
        <v>243</v>
      </c>
      <c r="D1339">
        <v>6022</v>
      </c>
      <c r="H1339" s="15" t="s">
        <v>158</v>
      </c>
      <c r="I1339" s="15" t="s">
        <v>200</v>
      </c>
      <c r="J1339" s="15" t="s">
        <v>2718</v>
      </c>
      <c r="K1339" t="str">
        <f t="shared" si="20"/>
        <v>REGION 4A CALABARZONBATANGASSAN PASCUAL</v>
      </c>
      <c r="L1339" s="38">
        <v>4204</v>
      </c>
      <c r="M1339" s="79" t="s">
        <v>1150</v>
      </c>
    </row>
    <row r="1340" spans="1:13">
      <c r="A1340" s="13" t="s">
        <v>3103</v>
      </c>
      <c r="B1340" s="14" t="s">
        <v>1625</v>
      </c>
      <c r="C1340" s="14" t="s">
        <v>243</v>
      </c>
      <c r="D1340">
        <v>6004</v>
      </c>
      <c r="H1340" s="13" t="s">
        <v>158</v>
      </c>
      <c r="I1340" s="13" t="s">
        <v>202</v>
      </c>
      <c r="J1340" s="13" t="s">
        <v>2772</v>
      </c>
      <c r="K1340" t="str">
        <f t="shared" si="20"/>
        <v>REGION 4A CALABARZONLAGUNASAN PEDRO</v>
      </c>
      <c r="L1340" s="38">
        <v>4023</v>
      </c>
      <c r="M1340" s="14" t="s">
        <v>1208</v>
      </c>
    </row>
    <row r="1341" spans="1:13">
      <c r="A1341" s="13" t="s">
        <v>3122</v>
      </c>
      <c r="B1341" s="14" t="s">
        <v>1650</v>
      </c>
      <c r="C1341" s="14" t="s">
        <v>243</v>
      </c>
      <c r="D1341">
        <v>6035</v>
      </c>
      <c r="H1341" s="13" t="s">
        <v>155</v>
      </c>
      <c r="I1341" s="13" t="s">
        <v>257</v>
      </c>
      <c r="J1341" s="13" t="s">
        <v>3207</v>
      </c>
      <c r="K1341" t="str">
        <f t="shared" si="20"/>
        <v>EASTERN VISAYASEASTERN SAMARSAN POLICARPO</v>
      </c>
      <c r="L1341" s="38">
        <v>6821</v>
      </c>
      <c r="M1341" s="14" t="s">
        <v>1757</v>
      </c>
    </row>
    <row r="1342" spans="1:13">
      <c r="A1342" s="13" t="s">
        <v>3123</v>
      </c>
      <c r="B1342" s="14" t="s">
        <v>1651</v>
      </c>
      <c r="C1342" s="14" t="s">
        <v>243</v>
      </c>
      <c r="D1342">
        <v>6028</v>
      </c>
      <c r="H1342" s="15" t="s">
        <v>150</v>
      </c>
      <c r="I1342" s="15" t="s">
        <v>331</v>
      </c>
      <c r="J1342" s="15" t="s">
        <v>2021</v>
      </c>
      <c r="K1342" t="str">
        <f t="shared" si="20"/>
        <v>CORDILLERA ADMINISTRATIVE REGIONABRASAN QUINTIN</v>
      </c>
      <c r="L1342" s="38">
        <v>2808</v>
      </c>
      <c r="M1342" s="79" t="s">
        <v>382</v>
      </c>
    </row>
    <row r="1343" spans="1:13">
      <c r="A1343" s="13" t="s">
        <v>3104</v>
      </c>
      <c r="B1343" s="14" t="s">
        <v>1626</v>
      </c>
      <c r="C1343" s="14" t="s">
        <v>243</v>
      </c>
      <c r="D1343">
        <v>6015</v>
      </c>
      <c r="H1343" s="15" t="s">
        <v>143</v>
      </c>
      <c r="I1343" s="15" t="s">
        <v>167</v>
      </c>
      <c r="J1343" s="15" t="s">
        <v>2021</v>
      </c>
      <c r="K1343" t="str">
        <f t="shared" si="20"/>
        <v>ILOCOS REGIONPANGASINANSAN QUINTIN</v>
      </c>
      <c r="L1343" s="38">
        <v>2444</v>
      </c>
      <c r="M1343" s="79" t="s">
        <v>640</v>
      </c>
    </row>
    <row r="1344" spans="1:13">
      <c r="A1344" s="13" t="s">
        <v>3124</v>
      </c>
      <c r="B1344" s="14" t="s">
        <v>1652</v>
      </c>
      <c r="C1344" s="14" t="s">
        <v>243</v>
      </c>
      <c r="D1344">
        <v>6002</v>
      </c>
      <c r="H1344" s="15" t="s">
        <v>151</v>
      </c>
      <c r="I1344" s="15" t="s">
        <v>189</v>
      </c>
      <c r="J1344" s="15" t="s">
        <v>2626</v>
      </c>
      <c r="K1344" t="str">
        <f t="shared" si="20"/>
        <v>CENTRAL LUZONBULACANSAN RAFAEL</v>
      </c>
      <c r="L1344" s="38">
        <v>3008</v>
      </c>
      <c r="M1344" s="79" t="s">
        <v>1038</v>
      </c>
    </row>
    <row r="1345" spans="1:13">
      <c r="A1345" s="13" t="s">
        <v>3125</v>
      </c>
      <c r="B1345" s="14" t="s">
        <v>1653</v>
      </c>
      <c r="C1345" s="14" t="s">
        <v>243</v>
      </c>
      <c r="D1345">
        <v>6053</v>
      </c>
      <c r="H1345" s="15" t="s">
        <v>153</v>
      </c>
      <c r="I1345" s="15" t="s">
        <v>238</v>
      </c>
      <c r="J1345" s="15" t="s">
        <v>2626</v>
      </c>
      <c r="K1345" t="str">
        <f t="shared" si="20"/>
        <v>WESTERN VISAYASILOILOSAN RAFAEL</v>
      </c>
      <c r="L1345" s="38">
        <v>5039</v>
      </c>
      <c r="M1345" s="79" t="s">
        <v>1536</v>
      </c>
    </row>
    <row r="1346" spans="1:13">
      <c r="A1346" s="13" t="s">
        <v>3126</v>
      </c>
      <c r="B1346" s="14" t="s">
        <v>1654</v>
      </c>
      <c r="C1346" s="14" t="s">
        <v>243</v>
      </c>
      <c r="D1346">
        <v>6029</v>
      </c>
      <c r="H1346" s="15" t="s">
        <v>153</v>
      </c>
      <c r="I1346" s="15" t="s">
        <v>235</v>
      </c>
      <c r="J1346" s="15" t="s">
        <v>2972</v>
      </c>
      <c r="K1346" t="str">
        <f t="shared" si="20"/>
        <v>WESTERN VISAYASANTIQUESAN REMIGIO</v>
      </c>
      <c r="L1346" s="38">
        <v>5714</v>
      </c>
      <c r="M1346" s="79" t="s">
        <v>1470</v>
      </c>
    </row>
    <row r="1347" spans="1:13">
      <c r="A1347" s="13" t="s">
        <v>3105</v>
      </c>
      <c r="B1347" s="14" t="s">
        <v>1627</v>
      </c>
      <c r="C1347" s="14" t="s">
        <v>243</v>
      </c>
      <c r="D1347">
        <v>6014</v>
      </c>
      <c r="H1347" s="15" t="s">
        <v>154</v>
      </c>
      <c r="I1347" s="15" t="s">
        <v>246</v>
      </c>
      <c r="J1347" s="15" t="s">
        <v>2972</v>
      </c>
      <c r="K1347" t="str">
        <f t="shared" ref="K1347:K1410" si="21">UPPER(TRIM(H1347)&amp;TRIM(I1347)&amp;TRIM(J1347))</f>
        <v>CENTRAL VISAYASCEBUSAN REMIGIO</v>
      </c>
      <c r="L1347" s="38">
        <v>6011</v>
      </c>
      <c r="M1347" s="79" t="s">
        <v>1666</v>
      </c>
    </row>
    <row r="1348" spans="1:13">
      <c r="A1348" s="13" t="s">
        <v>3127</v>
      </c>
      <c r="B1348" s="14" t="s">
        <v>1655</v>
      </c>
      <c r="C1348" s="14" t="s">
        <v>243</v>
      </c>
      <c r="D1348">
        <v>6012</v>
      </c>
      <c r="H1348" s="13" t="s">
        <v>155</v>
      </c>
      <c r="I1348" s="13" t="s">
        <v>261</v>
      </c>
      <c r="J1348" s="13" t="s">
        <v>3294</v>
      </c>
      <c r="K1348" t="str">
        <f t="shared" si="21"/>
        <v>EASTERN VISAYASSOUTHERN LEYTESAN RICARDO</v>
      </c>
      <c r="L1348" s="38">
        <v>6617</v>
      </c>
      <c r="M1348" s="14" t="s">
        <v>1865</v>
      </c>
    </row>
    <row r="1349" spans="1:13">
      <c r="A1349" s="13" t="s">
        <v>3128</v>
      </c>
      <c r="B1349" s="14" t="s">
        <v>1656</v>
      </c>
      <c r="C1349" s="14" t="s">
        <v>243</v>
      </c>
      <c r="D1349">
        <v>6046</v>
      </c>
      <c r="H1349" s="13" t="s">
        <v>155</v>
      </c>
      <c r="I1349" s="13" t="s">
        <v>259</v>
      </c>
      <c r="J1349" s="13" t="s">
        <v>3263</v>
      </c>
      <c r="K1349" t="str">
        <f t="shared" si="21"/>
        <v>EASTERN VISAYASNORTHERN SAMARSAN ROQUE</v>
      </c>
      <c r="L1349" s="38">
        <v>6415</v>
      </c>
      <c r="M1349" s="14" t="s">
        <v>1823</v>
      </c>
    </row>
    <row r="1350" spans="1:13">
      <c r="A1350" s="13" t="s">
        <v>3129</v>
      </c>
      <c r="B1350" s="14" t="s">
        <v>1657</v>
      </c>
      <c r="C1350" s="14" t="s">
        <v>243</v>
      </c>
      <c r="D1350">
        <v>6032</v>
      </c>
      <c r="H1350" s="13" t="s">
        <v>155</v>
      </c>
      <c r="I1350" s="13" t="s">
        <v>260</v>
      </c>
      <c r="J1350" s="13" t="s">
        <v>3284</v>
      </c>
      <c r="K1350" t="str">
        <f t="shared" si="21"/>
        <v>EASTERN VISAYASSAMARSAN SEBASTIAN</v>
      </c>
      <c r="L1350" s="38">
        <v>6714</v>
      </c>
      <c r="M1350" s="14" t="s">
        <v>1847</v>
      </c>
    </row>
    <row r="1351" spans="1:13">
      <c r="A1351" s="13" t="s">
        <v>2882</v>
      </c>
      <c r="B1351" s="14" t="s">
        <v>1630</v>
      </c>
      <c r="C1351" s="14" t="s">
        <v>243</v>
      </c>
      <c r="D1351">
        <v>6037</v>
      </c>
      <c r="H1351" s="13" t="s">
        <v>151</v>
      </c>
      <c r="I1351" s="13" t="s">
        <v>191</v>
      </c>
      <c r="J1351" s="13" t="s">
        <v>2662</v>
      </c>
      <c r="K1351" t="str">
        <f t="shared" si="21"/>
        <v>CENTRAL LUZONPAMPANGASAN SIMON</v>
      </c>
      <c r="L1351" s="38">
        <v>2015</v>
      </c>
      <c r="M1351" s="14" t="s">
        <v>1080</v>
      </c>
    </row>
    <row r="1352" spans="1:13">
      <c r="A1352" s="13" t="s">
        <v>3130</v>
      </c>
      <c r="B1352" s="14" t="s">
        <v>1658</v>
      </c>
      <c r="C1352" s="14" t="s">
        <v>243</v>
      </c>
      <c r="D1352">
        <v>6025</v>
      </c>
      <c r="H1352" s="13" t="s">
        <v>159</v>
      </c>
      <c r="I1352" s="13" t="s">
        <v>212</v>
      </c>
      <c r="J1352" s="13" t="s">
        <v>2797</v>
      </c>
      <c r="K1352" t="str">
        <f t="shared" si="21"/>
        <v>REGION 4B MIMAROPAORIENTAL MINDOROSAN TEODORO</v>
      </c>
      <c r="L1352" s="38">
        <v>5202</v>
      </c>
      <c r="M1352" s="14" t="s">
        <v>1242</v>
      </c>
    </row>
    <row r="1353" spans="1:13">
      <c r="A1353" s="13" t="s">
        <v>2018</v>
      </c>
      <c r="B1353" s="14" t="s">
        <v>1659</v>
      </c>
      <c r="C1353" s="14" t="s">
        <v>243</v>
      </c>
      <c r="D1353">
        <v>6048</v>
      </c>
      <c r="H1353" s="15" t="s">
        <v>143</v>
      </c>
      <c r="I1353" s="15" t="s">
        <v>165</v>
      </c>
      <c r="J1353" s="15" t="s">
        <v>2223</v>
      </c>
      <c r="K1353" t="str">
        <f t="shared" si="21"/>
        <v>ILOCOS REGIONILOCOS SURSAN VICENTE</v>
      </c>
      <c r="L1353" s="38">
        <v>2726</v>
      </c>
      <c r="M1353" s="79" t="s">
        <v>589</v>
      </c>
    </row>
    <row r="1354" spans="1:13">
      <c r="A1354" s="13" t="s">
        <v>3131</v>
      </c>
      <c r="B1354" s="14" t="s">
        <v>1660</v>
      </c>
      <c r="C1354" s="14" t="s">
        <v>243</v>
      </c>
      <c r="D1354">
        <v>6039</v>
      </c>
      <c r="H1354" s="15" t="s">
        <v>152</v>
      </c>
      <c r="I1354" s="15" t="s">
        <v>222</v>
      </c>
      <c r="J1354" s="15" t="s">
        <v>2223</v>
      </c>
      <c r="K1354" t="str">
        <f t="shared" si="21"/>
        <v>BICOL REGIONCAMARINES NORTESAN VICENTE</v>
      </c>
      <c r="L1354" s="38">
        <v>4609</v>
      </c>
      <c r="M1354" s="79" t="s">
        <v>1353</v>
      </c>
    </row>
    <row r="1355" spans="1:13">
      <c r="A1355" s="13" t="s">
        <v>3132</v>
      </c>
      <c r="B1355" s="14" t="s">
        <v>1661</v>
      </c>
      <c r="C1355" s="14" t="s">
        <v>243</v>
      </c>
      <c r="D1355">
        <v>6049</v>
      </c>
      <c r="H1355" s="15" t="s">
        <v>155</v>
      </c>
      <c r="I1355" s="15" t="s">
        <v>259</v>
      </c>
      <c r="J1355" s="15" t="s">
        <v>2223</v>
      </c>
      <c r="K1355" t="str">
        <f t="shared" si="21"/>
        <v>EASTERN VISAYASNORTHERN SAMARSAN VICENTE</v>
      </c>
      <c r="L1355" s="38">
        <v>6419</v>
      </c>
      <c r="M1355" s="79" t="s">
        <v>1824</v>
      </c>
    </row>
    <row r="1356" spans="1:13">
      <c r="A1356" s="13" t="s">
        <v>3133</v>
      </c>
      <c r="B1356" s="14" t="s">
        <v>1662</v>
      </c>
      <c r="C1356" s="14" t="s">
        <v>243</v>
      </c>
      <c r="D1356">
        <v>6034</v>
      </c>
      <c r="H1356" s="15" t="s">
        <v>159</v>
      </c>
      <c r="I1356" s="15" t="s">
        <v>213</v>
      </c>
      <c r="J1356" s="15" t="s">
        <v>2223</v>
      </c>
      <c r="K1356" t="str">
        <f t="shared" si="21"/>
        <v>REGION 4B MIMAROPAPALAWANSAN VICENTE</v>
      </c>
      <c r="L1356" s="38">
        <v>5309</v>
      </c>
      <c r="M1356" s="79" t="s">
        <v>1266</v>
      </c>
    </row>
    <row r="1357" spans="1:13">
      <c r="A1357" s="13" t="s">
        <v>3134</v>
      </c>
      <c r="B1357" s="14" t="s">
        <v>1663</v>
      </c>
      <c r="C1357" s="14" t="s">
        <v>243</v>
      </c>
      <c r="D1357">
        <v>6027</v>
      </c>
      <c r="H1357" s="13" t="s">
        <v>144</v>
      </c>
      <c r="I1357" s="13" t="s">
        <v>175</v>
      </c>
      <c r="J1357" s="13" t="s">
        <v>2536</v>
      </c>
      <c r="K1357" t="str">
        <f t="shared" si="21"/>
        <v>CAGAYAN VALLEYCAGAYANSANCHEZ-MIRA</v>
      </c>
      <c r="L1357" s="38">
        <v>3518</v>
      </c>
      <c r="M1357" s="14" t="s">
        <v>931</v>
      </c>
    </row>
    <row r="1358" spans="1:13">
      <c r="A1358" s="13" t="s">
        <v>2314</v>
      </c>
      <c r="B1358" s="14" t="s">
        <v>1664</v>
      </c>
      <c r="C1358" s="14" t="s">
        <v>243</v>
      </c>
      <c r="D1358">
        <v>6018</v>
      </c>
      <c r="H1358" s="13" t="s">
        <v>143</v>
      </c>
      <c r="I1358" s="13" t="s">
        <v>165</v>
      </c>
      <c r="J1358" s="13" t="s">
        <v>2224</v>
      </c>
      <c r="K1358" t="str">
        <f t="shared" si="21"/>
        <v>ILOCOS REGIONILOCOS SURSANTA</v>
      </c>
      <c r="L1358" s="38">
        <v>2703</v>
      </c>
      <c r="M1358" s="14" t="s">
        <v>590</v>
      </c>
    </row>
    <row r="1359" spans="1:13">
      <c r="A1359" s="13" t="s">
        <v>2493</v>
      </c>
      <c r="B1359" s="14" t="s">
        <v>1665</v>
      </c>
      <c r="C1359" s="14" t="s">
        <v>243</v>
      </c>
      <c r="D1359">
        <v>6050</v>
      </c>
      <c r="H1359" s="15" t="s">
        <v>148</v>
      </c>
      <c r="I1359" s="15" t="s">
        <v>312</v>
      </c>
      <c r="J1359" s="15" t="s">
        <v>1975</v>
      </c>
      <c r="K1359" t="str">
        <f t="shared" si="21"/>
        <v>NATIONAL CAPITAL REGIONMETRO MANILASANTA ANA</v>
      </c>
      <c r="L1359" s="38">
        <v>1009</v>
      </c>
      <c r="M1359" s="79" t="s">
        <v>4139</v>
      </c>
    </row>
    <row r="1360" spans="1:13">
      <c r="A1360" s="13" t="s">
        <v>2972</v>
      </c>
      <c r="B1360" s="14" t="s">
        <v>1666</v>
      </c>
      <c r="C1360" s="14" t="s">
        <v>243</v>
      </c>
      <c r="D1360">
        <v>6011</v>
      </c>
      <c r="H1360" s="15" t="s">
        <v>144</v>
      </c>
      <c r="I1360" s="15" t="s">
        <v>175</v>
      </c>
      <c r="J1360" s="15" t="s">
        <v>1975</v>
      </c>
      <c r="K1360" t="str">
        <f t="shared" si="21"/>
        <v>CAGAYAN VALLEYCAGAYANSANTA ANA</v>
      </c>
      <c r="L1360" s="38">
        <v>3514</v>
      </c>
      <c r="M1360" s="79" t="s">
        <v>932</v>
      </c>
    </row>
    <row r="1361" spans="1:13">
      <c r="A1361" s="13" t="s">
        <v>2574</v>
      </c>
      <c r="B1361" s="14" t="s">
        <v>1667</v>
      </c>
      <c r="C1361" s="14" t="s">
        <v>243</v>
      </c>
      <c r="D1361">
        <v>6047</v>
      </c>
      <c r="H1361" s="15" t="s">
        <v>151</v>
      </c>
      <c r="I1361" s="15" t="s">
        <v>191</v>
      </c>
      <c r="J1361" s="15" t="s">
        <v>1975</v>
      </c>
      <c r="K1361" t="str">
        <f t="shared" si="21"/>
        <v>CENTRAL LUZONPAMPANGASANTA ANA</v>
      </c>
      <c r="L1361" s="38">
        <v>2022</v>
      </c>
      <c r="M1361" s="79" t="s">
        <v>1081</v>
      </c>
    </row>
    <row r="1362" spans="1:13">
      <c r="A1362" s="13" t="s">
        <v>3135</v>
      </c>
      <c r="B1362" s="14" t="s">
        <v>1668</v>
      </c>
      <c r="C1362" s="14" t="s">
        <v>243</v>
      </c>
      <c r="D1362">
        <v>6026</v>
      </c>
      <c r="H1362" s="15" t="s">
        <v>143</v>
      </c>
      <c r="I1362" s="15" t="s">
        <v>167</v>
      </c>
      <c r="J1362" s="15" t="s">
        <v>2252</v>
      </c>
      <c r="K1362" t="str">
        <f t="shared" si="21"/>
        <v>ILOCOS REGIONPANGASINANSANTA BARBARA</v>
      </c>
      <c r="L1362" s="38">
        <v>2419</v>
      </c>
      <c r="M1362" s="79" t="s">
        <v>622</v>
      </c>
    </row>
    <row r="1363" spans="1:13">
      <c r="A1363" s="13" t="s">
        <v>3136</v>
      </c>
      <c r="B1363" s="14" t="s">
        <v>1669</v>
      </c>
      <c r="C1363" s="14" t="s">
        <v>243</v>
      </c>
      <c r="D1363">
        <v>6020</v>
      </c>
      <c r="H1363" s="15" t="s">
        <v>153</v>
      </c>
      <c r="I1363" s="15" t="s">
        <v>238</v>
      </c>
      <c r="J1363" s="15" t="s">
        <v>2252</v>
      </c>
      <c r="K1363" t="str">
        <f t="shared" si="21"/>
        <v>WESTERN VISAYASILOILOSANTA BARBARA</v>
      </c>
      <c r="L1363" s="38">
        <v>5002</v>
      </c>
      <c r="M1363" s="79" t="s">
        <v>1537</v>
      </c>
    </row>
    <row r="1364" spans="1:13">
      <c r="A1364" s="13" t="s">
        <v>3137</v>
      </c>
      <c r="B1364" s="14" t="s">
        <v>1670</v>
      </c>
      <c r="C1364" s="14" t="s">
        <v>243</v>
      </c>
      <c r="D1364">
        <v>6007</v>
      </c>
      <c r="H1364" s="15" t="s">
        <v>143</v>
      </c>
      <c r="I1364" s="15" t="s">
        <v>165</v>
      </c>
      <c r="J1364" s="15" t="s">
        <v>2225</v>
      </c>
      <c r="K1364" t="str">
        <f t="shared" si="21"/>
        <v>ILOCOS REGIONILOCOS SURSANTA CATALINA</v>
      </c>
      <c r="L1364" s="38">
        <v>2701</v>
      </c>
      <c r="M1364" s="79" t="s">
        <v>591</v>
      </c>
    </row>
    <row r="1365" spans="1:13">
      <c r="A1365" s="13" t="s">
        <v>3138</v>
      </c>
      <c r="B1365" s="14" t="s">
        <v>1671</v>
      </c>
      <c r="C1365" s="14" t="s">
        <v>243</v>
      </c>
      <c r="D1365">
        <v>6009</v>
      </c>
      <c r="H1365" s="15" t="s">
        <v>154</v>
      </c>
      <c r="I1365" s="15" t="s">
        <v>247</v>
      </c>
      <c r="J1365" s="15" t="s">
        <v>2225</v>
      </c>
      <c r="K1365" t="str">
        <f t="shared" si="21"/>
        <v>CENTRAL VISAYASNEGROS ORIENTALSANTA CATALINA</v>
      </c>
      <c r="L1365" s="38">
        <v>6220</v>
      </c>
      <c r="M1365" s="79" t="s">
        <v>1693</v>
      </c>
    </row>
    <row r="1366" spans="1:13">
      <c r="A1366" s="13" t="s">
        <v>3139</v>
      </c>
      <c r="B1366" s="14" t="s">
        <v>1672</v>
      </c>
      <c r="C1366" s="14" t="s">
        <v>243</v>
      </c>
      <c r="D1366">
        <v>6044</v>
      </c>
      <c r="H1366" s="15" t="s">
        <v>148</v>
      </c>
      <c r="I1366" s="15" t="s">
        <v>312</v>
      </c>
      <c r="J1366" s="15" t="s">
        <v>1966</v>
      </c>
      <c r="K1366" t="str">
        <f t="shared" si="21"/>
        <v>NATIONAL CAPITAL REGIONMETRO MANILASANTA CRUZ</v>
      </c>
      <c r="L1366" s="38" t="s">
        <v>4202</v>
      </c>
      <c r="M1366" s="79" t="s">
        <v>4142</v>
      </c>
    </row>
    <row r="1367" spans="1:13">
      <c r="A1367" s="13" t="s">
        <v>3037</v>
      </c>
      <c r="B1367" s="14" t="s">
        <v>1628</v>
      </c>
      <c r="C1367" s="14" t="s">
        <v>243</v>
      </c>
      <c r="D1367">
        <v>6045</v>
      </c>
      <c r="H1367" s="15" t="s">
        <v>143</v>
      </c>
      <c r="I1367" s="15" t="s">
        <v>165</v>
      </c>
      <c r="J1367" s="15" t="s">
        <v>1966</v>
      </c>
      <c r="K1367" t="str">
        <f t="shared" si="21"/>
        <v>ILOCOS REGIONILOCOS SURSANTA CRUZ</v>
      </c>
      <c r="L1367" s="38">
        <v>2713</v>
      </c>
      <c r="M1367" s="79" t="s">
        <v>592</v>
      </c>
    </row>
    <row r="1368" spans="1:13">
      <c r="A1368" s="13" t="s">
        <v>3106</v>
      </c>
      <c r="B1368" s="14" t="s">
        <v>1629</v>
      </c>
      <c r="C1368" s="14" t="s">
        <v>243</v>
      </c>
      <c r="D1368">
        <v>6038</v>
      </c>
      <c r="H1368" s="15" t="s">
        <v>145</v>
      </c>
      <c r="I1368" s="15" t="s">
        <v>288</v>
      </c>
      <c r="J1368" s="15" t="s">
        <v>1966</v>
      </c>
      <c r="K1368" t="str">
        <f t="shared" si="21"/>
        <v>DAVAO REGIONDAVAO DEL SURSANTA CRUZ</v>
      </c>
      <c r="L1368" s="38">
        <v>8001</v>
      </c>
      <c r="M1368" s="79" t="s">
        <v>794</v>
      </c>
    </row>
    <row r="1369" spans="1:13">
      <c r="A1369" s="13" t="s">
        <v>2077</v>
      </c>
      <c r="B1369" s="14" t="s">
        <v>1673</v>
      </c>
      <c r="C1369" s="14" t="s">
        <v>243</v>
      </c>
      <c r="D1369">
        <v>6043</v>
      </c>
      <c r="H1369" s="15" t="s">
        <v>151</v>
      </c>
      <c r="I1369" s="15" t="s">
        <v>193</v>
      </c>
      <c r="J1369" s="15" t="s">
        <v>1966</v>
      </c>
      <c r="K1369" t="str">
        <f t="shared" si="21"/>
        <v>CENTRAL LUZONZAMBALESSANTA CRUZ</v>
      </c>
      <c r="L1369" s="38">
        <v>2213</v>
      </c>
      <c r="M1369" s="79" t="s">
        <v>1124</v>
      </c>
    </row>
    <row r="1370" spans="1:13">
      <c r="A1370" s="13" t="s">
        <v>2385</v>
      </c>
      <c r="B1370" s="14" t="s">
        <v>1674</v>
      </c>
      <c r="C1370" s="14" t="s">
        <v>243</v>
      </c>
      <c r="D1370">
        <v>6051</v>
      </c>
      <c r="H1370" s="15" t="s">
        <v>158</v>
      </c>
      <c r="I1370" s="15" t="s">
        <v>202</v>
      </c>
      <c r="J1370" s="15" t="s">
        <v>1966</v>
      </c>
      <c r="K1370" t="str">
        <f t="shared" si="21"/>
        <v>REGION 4A CALABARZONLAGUNASANTA CRUZ</v>
      </c>
      <c r="L1370" s="38">
        <v>4009</v>
      </c>
      <c r="M1370" s="79" t="s">
        <v>1209</v>
      </c>
    </row>
    <row r="1371" spans="1:13">
      <c r="A1371" s="13" t="s">
        <v>3146</v>
      </c>
      <c r="B1371" s="14" t="s">
        <v>1681</v>
      </c>
      <c r="C1371" s="14" t="s">
        <v>242</v>
      </c>
      <c r="D1371">
        <v>6203</v>
      </c>
      <c r="H1371" s="15" t="s">
        <v>159</v>
      </c>
      <c r="I1371" s="15" t="s">
        <v>210</v>
      </c>
      <c r="J1371" s="15" t="s">
        <v>1966</v>
      </c>
      <c r="K1371" t="str">
        <f t="shared" si="21"/>
        <v>REGION 4B MIMAROPAMARINDUQUESANTA CRUZ</v>
      </c>
      <c r="L1371" s="38">
        <v>4902</v>
      </c>
      <c r="M1371" s="79" t="s">
        <v>1217</v>
      </c>
    </row>
    <row r="1372" spans="1:13">
      <c r="A1372" s="13" t="s">
        <v>3147</v>
      </c>
      <c r="B1372" s="14" t="s">
        <v>1682</v>
      </c>
      <c r="C1372" s="14" t="s">
        <v>242</v>
      </c>
      <c r="D1372">
        <v>6210</v>
      </c>
      <c r="H1372" s="15" t="s">
        <v>159</v>
      </c>
      <c r="I1372" s="15" t="s">
        <v>211</v>
      </c>
      <c r="J1372" s="15" t="s">
        <v>1966</v>
      </c>
      <c r="K1372" t="str">
        <f t="shared" si="21"/>
        <v>REGION 4B MIMAROPAOCCIDENTAL MINDOROSANTA CRUZ</v>
      </c>
      <c r="L1372" s="38">
        <v>5105</v>
      </c>
      <c r="M1372" s="79" t="s">
        <v>1229</v>
      </c>
    </row>
    <row r="1373" spans="1:13">
      <c r="A1373" s="13" t="s">
        <v>3148</v>
      </c>
      <c r="B1373" s="14" t="s">
        <v>1683</v>
      </c>
      <c r="C1373" s="14" t="s">
        <v>242</v>
      </c>
      <c r="D1373">
        <v>6216</v>
      </c>
      <c r="H1373" s="13" t="s">
        <v>152</v>
      </c>
      <c r="I1373" s="13" t="s">
        <v>222</v>
      </c>
      <c r="J1373" s="13" t="s">
        <v>2879</v>
      </c>
      <c r="K1373" t="str">
        <f t="shared" si="21"/>
        <v>BICOL REGIONCAMARINES NORTESANTA ELENA</v>
      </c>
      <c r="L1373" s="38">
        <v>4611</v>
      </c>
      <c r="M1373" s="14" t="s">
        <v>1354</v>
      </c>
    </row>
    <row r="1374" spans="1:13">
      <c r="A1374" s="13" t="s">
        <v>3140</v>
      </c>
      <c r="B1374" s="14" t="s">
        <v>1675</v>
      </c>
      <c r="C1374" s="14" t="s">
        <v>242</v>
      </c>
      <c r="D1374">
        <v>6206</v>
      </c>
      <c r="H1374" s="15" t="s">
        <v>144</v>
      </c>
      <c r="I1374" s="15" t="s">
        <v>177</v>
      </c>
      <c r="J1374" s="15" t="s">
        <v>2574</v>
      </c>
      <c r="K1374" t="str">
        <f t="shared" si="21"/>
        <v>CAGAYAN VALLEYNUEVA VIZCAYASANTA FE</v>
      </c>
      <c r="L1374" s="38">
        <v>3705</v>
      </c>
      <c r="M1374" s="79" t="s">
        <v>981</v>
      </c>
    </row>
    <row r="1375" spans="1:13">
      <c r="A1375" s="13" t="s">
        <v>3149</v>
      </c>
      <c r="B1375" s="14" t="s">
        <v>1684</v>
      </c>
      <c r="C1375" s="14" t="s">
        <v>242</v>
      </c>
      <c r="D1375">
        <v>6222</v>
      </c>
      <c r="H1375" s="15" t="s">
        <v>154</v>
      </c>
      <c r="I1375" s="15" t="s">
        <v>246</v>
      </c>
      <c r="J1375" s="15" t="s">
        <v>2574</v>
      </c>
      <c r="K1375" t="str">
        <f t="shared" si="21"/>
        <v>CENTRAL VISAYASCEBUSANTA FE</v>
      </c>
      <c r="L1375" s="38">
        <v>6047</v>
      </c>
      <c r="M1375" s="79" t="s">
        <v>1667</v>
      </c>
    </row>
    <row r="1376" spans="1:13">
      <c r="A1376" s="13" t="s">
        <v>3141</v>
      </c>
      <c r="B1376" s="14" t="s">
        <v>1676</v>
      </c>
      <c r="C1376" s="14" t="s">
        <v>242</v>
      </c>
      <c r="D1376">
        <v>6221</v>
      </c>
      <c r="H1376" s="15" t="s">
        <v>155</v>
      </c>
      <c r="I1376" s="15" t="s">
        <v>258</v>
      </c>
      <c r="J1376" s="15" t="s">
        <v>2574</v>
      </c>
      <c r="K1376" t="str">
        <f t="shared" si="21"/>
        <v>EASTERN VISAYASLEYTESANTA FE</v>
      </c>
      <c r="L1376" s="38">
        <v>6513</v>
      </c>
      <c r="M1376" s="79" t="s">
        <v>1796</v>
      </c>
    </row>
    <row r="1377" spans="1:13">
      <c r="A1377" s="13" t="s">
        <v>3150</v>
      </c>
      <c r="B1377" s="14" t="s">
        <v>1685</v>
      </c>
      <c r="C1377" s="14" t="s">
        <v>242</v>
      </c>
      <c r="D1377">
        <v>6209</v>
      </c>
      <c r="H1377" s="15" t="s">
        <v>159</v>
      </c>
      <c r="I1377" s="15" t="s">
        <v>214</v>
      </c>
      <c r="J1377" s="15" t="s">
        <v>2574</v>
      </c>
      <c r="K1377" t="str">
        <f t="shared" si="21"/>
        <v>REGION 4B MIMAROPAROMBLONSANTA FE</v>
      </c>
      <c r="L1377" s="38">
        <v>5508</v>
      </c>
      <c r="M1377" s="79" t="s">
        <v>1325</v>
      </c>
    </row>
    <row r="1378" spans="1:13">
      <c r="A1378" s="13" t="s">
        <v>3142</v>
      </c>
      <c r="B1378" s="14" t="s">
        <v>1677</v>
      </c>
      <c r="C1378" s="14" t="s">
        <v>242</v>
      </c>
      <c r="D1378">
        <v>6223</v>
      </c>
      <c r="H1378" s="13" t="s">
        <v>151</v>
      </c>
      <c r="I1378" s="13" t="s">
        <v>192</v>
      </c>
      <c r="J1378" s="13" t="s">
        <v>2686</v>
      </c>
      <c r="K1378" t="str">
        <f t="shared" si="21"/>
        <v>CENTRAL LUZONTARLACSANTA IGNACIA</v>
      </c>
      <c r="L1378" s="38">
        <v>2303</v>
      </c>
      <c r="M1378" s="14" t="s">
        <v>1110</v>
      </c>
    </row>
    <row r="1379" spans="1:13">
      <c r="A1379" s="13" t="s">
        <v>3151</v>
      </c>
      <c r="B1379" s="14" t="s">
        <v>1686</v>
      </c>
      <c r="C1379" s="14" t="s">
        <v>242</v>
      </c>
      <c r="D1379">
        <v>6217</v>
      </c>
      <c r="H1379" s="13" t="s">
        <v>147</v>
      </c>
      <c r="I1379" s="13" t="s">
        <v>310</v>
      </c>
      <c r="J1379" s="13" t="s">
        <v>3177</v>
      </c>
      <c r="K1379" t="str">
        <f t="shared" si="21"/>
        <v>CARAGAAGUSAN DEL SURSANTA JOSEFA</v>
      </c>
      <c r="L1379" s="38">
        <v>8512</v>
      </c>
      <c r="M1379" s="14" t="s">
        <v>1727</v>
      </c>
    </row>
    <row r="1380" spans="1:13">
      <c r="A1380" s="13" t="s">
        <v>3143</v>
      </c>
      <c r="B1380" s="14" t="s">
        <v>1678</v>
      </c>
      <c r="C1380" s="14" t="s">
        <v>242</v>
      </c>
      <c r="D1380">
        <v>6200</v>
      </c>
      <c r="H1380" s="13" t="s">
        <v>143</v>
      </c>
      <c r="I1380" s="13" t="s">
        <v>165</v>
      </c>
      <c r="J1380" s="13" t="s">
        <v>2226</v>
      </c>
      <c r="K1380" t="str">
        <f t="shared" si="21"/>
        <v>ILOCOS REGIONILOCOS SURSANTA LUCIA</v>
      </c>
      <c r="L1380" s="38">
        <v>2712</v>
      </c>
      <c r="M1380" s="14" t="s">
        <v>593</v>
      </c>
    </row>
    <row r="1381" spans="1:13">
      <c r="A1381" s="13" t="s">
        <v>3144</v>
      </c>
      <c r="B1381" s="14" t="s">
        <v>1679</v>
      </c>
      <c r="C1381" s="14" t="s">
        <v>242</v>
      </c>
      <c r="D1381">
        <v>6214</v>
      </c>
      <c r="H1381" s="13" t="s">
        <v>152</v>
      </c>
      <c r="I1381" s="13" t="s">
        <v>226</v>
      </c>
      <c r="J1381" s="13" t="s">
        <v>2939</v>
      </c>
      <c r="K1381" t="str">
        <f t="shared" si="21"/>
        <v>BICOL REGIONSORSOGONSANTA MAGDALENA</v>
      </c>
      <c r="L1381" s="38">
        <v>4709</v>
      </c>
      <c r="M1381" s="14" t="s">
        <v>1427</v>
      </c>
    </row>
    <row r="1382" spans="1:13">
      <c r="A1382" s="13" t="s">
        <v>3152</v>
      </c>
      <c r="B1382" s="14" t="s">
        <v>1687</v>
      </c>
      <c r="C1382" s="14" t="s">
        <v>242</v>
      </c>
      <c r="D1382">
        <v>6212</v>
      </c>
      <c r="H1382" s="13" t="s">
        <v>150</v>
      </c>
      <c r="I1382" s="13" t="s">
        <v>330</v>
      </c>
      <c r="J1382" s="13" t="s">
        <v>1999</v>
      </c>
      <c r="K1382" t="str">
        <f t="shared" si="21"/>
        <v>CORDILLERA ADMINISTRATIVE REGIONAPAYAOSANTA MARCELA</v>
      </c>
      <c r="L1382" s="38">
        <v>3811</v>
      </c>
      <c r="M1382" s="14" t="s">
        <v>359</v>
      </c>
    </row>
    <row r="1383" spans="1:13">
      <c r="A1383" s="13" t="s">
        <v>3153</v>
      </c>
      <c r="B1383" s="14" t="s">
        <v>1688</v>
      </c>
      <c r="C1383" s="14" t="s">
        <v>242</v>
      </c>
      <c r="D1383">
        <v>6213</v>
      </c>
      <c r="H1383" s="13" t="s">
        <v>155</v>
      </c>
      <c r="I1383" s="13" t="s">
        <v>260</v>
      </c>
      <c r="J1383" s="13" t="s">
        <v>3285</v>
      </c>
      <c r="K1383" t="str">
        <f t="shared" si="21"/>
        <v>EASTERN VISAYASSAMARSANTA MARGARITA</v>
      </c>
      <c r="L1383" s="38">
        <v>6709</v>
      </c>
      <c r="M1383" s="14" t="s">
        <v>1848</v>
      </c>
    </row>
    <row r="1384" spans="1:13">
      <c r="A1384" s="13" t="s">
        <v>3154</v>
      </c>
      <c r="B1384" s="14" t="s">
        <v>1689</v>
      </c>
      <c r="C1384" s="14" t="s">
        <v>242</v>
      </c>
      <c r="D1384">
        <v>6207</v>
      </c>
      <c r="H1384" s="15" t="s">
        <v>143</v>
      </c>
      <c r="I1384" s="15" t="s">
        <v>167</v>
      </c>
      <c r="J1384" s="15" t="s">
        <v>2227</v>
      </c>
      <c r="K1384" t="str">
        <f t="shared" si="21"/>
        <v>ILOCOS REGIONPANGASINANSANTA MARIA</v>
      </c>
      <c r="L1384" s="38">
        <v>2440</v>
      </c>
      <c r="M1384" s="79" t="s">
        <v>623</v>
      </c>
    </row>
    <row r="1385" spans="1:13">
      <c r="A1385" s="13" t="s">
        <v>3155</v>
      </c>
      <c r="B1385" s="14" t="s">
        <v>1690</v>
      </c>
      <c r="C1385" s="14" t="s">
        <v>242</v>
      </c>
      <c r="D1385">
        <v>6208</v>
      </c>
      <c r="H1385" s="15" t="s">
        <v>143</v>
      </c>
      <c r="I1385" s="15" t="s">
        <v>165</v>
      </c>
      <c r="J1385" s="15" t="s">
        <v>2227</v>
      </c>
      <c r="K1385" t="str">
        <f t="shared" si="21"/>
        <v>ILOCOS REGIONILOCOS SURSANTA MARIA</v>
      </c>
      <c r="L1385" s="38">
        <v>2705</v>
      </c>
      <c r="M1385" s="79" t="s">
        <v>594</v>
      </c>
    </row>
    <row r="1386" spans="1:13">
      <c r="A1386" s="13" t="s">
        <v>2533</v>
      </c>
      <c r="B1386" s="14" t="s">
        <v>1691</v>
      </c>
      <c r="C1386" s="14" t="s">
        <v>242</v>
      </c>
      <c r="D1386">
        <v>6205</v>
      </c>
      <c r="H1386" s="15" t="s">
        <v>145</v>
      </c>
      <c r="I1386" s="15" t="s">
        <v>290</v>
      </c>
      <c r="J1386" s="15" t="s">
        <v>3372</v>
      </c>
      <c r="K1386" t="str">
        <f t="shared" si="21"/>
        <v>DAVAO REGIONDAVAO OCCIDENTALSANTA MARIA</v>
      </c>
      <c r="L1386" s="38">
        <v>8011</v>
      </c>
      <c r="M1386" s="79" t="s">
        <v>1957</v>
      </c>
    </row>
    <row r="1387" spans="1:13">
      <c r="A1387" s="13" t="s">
        <v>2476</v>
      </c>
      <c r="B1387" s="14" t="s">
        <v>1692</v>
      </c>
      <c r="C1387" s="14" t="s">
        <v>242</v>
      </c>
      <c r="D1387">
        <v>6202</v>
      </c>
      <c r="H1387" s="15" t="s">
        <v>144</v>
      </c>
      <c r="I1387" s="15" t="s">
        <v>176</v>
      </c>
      <c r="J1387" s="15" t="s">
        <v>2227</v>
      </c>
      <c r="K1387" t="str">
        <f t="shared" si="21"/>
        <v>CAGAYAN VALLEYISABELASANTA MARIA</v>
      </c>
      <c r="L1387" s="38">
        <v>3330</v>
      </c>
      <c r="M1387" s="79" t="s">
        <v>972</v>
      </c>
    </row>
    <row r="1388" spans="1:13">
      <c r="A1388" s="13" t="s">
        <v>2225</v>
      </c>
      <c r="B1388" s="14" t="s">
        <v>1693</v>
      </c>
      <c r="C1388" s="14" t="s">
        <v>242</v>
      </c>
      <c r="D1388">
        <v>6220</v>
      </c>
      <c r="H1388" s="15" t="s">
        <v>151</v>
      </c>
      <c r="I1388" s="15" t="s">
        <v>189</v>
      </c>
      <c r="J1388" s="15" t="s">
        <v>2227</v>
      </c>
      <c r="K1388" t="str">
        <f t="shared" si="21"/>
        <v>CENTRAL LUZONBULACANSANTA MARIA</v>
      </c>
      <c r="L1388" s="38">
        <v>3022</v>
      </c>
      <c r="M1388" s="79" t="s">
        <v>1039</v>
      </c>
    </row>
    <row r="1389" spans="1:13">
      <c r="A1389" s="13" t="s">
        <v>3156</v>
      </c>
      <c r="B1389" s="14" t="s">
        <v>1694</v>
      </c>
      <c r="C1389" s="14" t="s">
        <v>242</v>
      </c>
      <c r="D1389">
        <v>6219</v>
      </c>
      <c r="H1389" s="15" t="s">
        <v>158</v>
      </c>
      <c r="I1389" s="15" t="s">
        <v>202</v>
      </c>
      <c r="J1389" s="15" t="s">
        <v>2227</v>
      </c>
      <c r="K1389" t="str">
        <f t="shared" si="21"/>
        <v>REGION 4A CALABARZONLAGUNASANTA MARIA</v>
      </c>
      <c r="L1389" s="38">
        <v>4022</v>
      </c>
      <c r="M1389" s="79" t="s">
        <v>1210</v>
      </c>
    </row>
    <row r="1390" spans="1:13">
      <c r="A1390" s="13" t="s">
        <v>3157</v>
      </c>
      <c r="B1390" s="14" t="s">
        <v>1695</v>
      </c>
      <c r="C1390" s="14" t="s">
        <v>242</v>
      </c>
      <c r="D1390">
        <v>6201</v>
      </c>
      <c r="H1390" s="15" t="s">
        <v>159</v>
      </c>
      <c r="I1390" s="15" t="s">
        <v>214</v>
      </c>
      <c r="J1390" s="15" t="s">
        <v>2227</v>
      </c>
      <c r="K1390" t="str">
        <f t="shared" si="21"/>
        <v>REGION 4B MIMAROPAROMBLONSANTA MARIA</v>
      </c>
      <c r="L1390" s="38">
        <v>5502</v>
      </c>
      <c r="M1390" s="79" t="s">
        <v>1326</v>
      </c>
    </row>
    <row r="1391" spans="1:13">
      <c r="A1391" s="13" t="s">
        <v>3145</v>
      </c>
      <c r="B1391" s="14" t="s">
        <v>1680</v>
      </c>
      <c r="C1391" s="14" t="s">
        <v>242</v>
      </c>
      <c r="D1391">
        <v>6204</v>
      </c>
      <c r="H1391" s="13" t="s">
        <v>147</v>
      </c>
      <c r="I1391" s="13" t="s">
        <v>307</v>
      </c>
      <c r="J1391" s="13" t="s">
        <v>2478</v>
      </c>
      <c r="K1391" t="str">
        <f t="shared" si="21"/>
        <v>CARAGASURIGAO DEL NORTESANTA MONICA</v>
      </c>
      <c r="L1391" s="38">
        <v>8422</v>
      </c>
      <c r="M1391" s="14" t="s">
        <v>863</v>
      </c>
    </row>
    <row r="1392" spans="1:13">
      <c r="A1392" s="13" t="s">
        <v>3158</v>
      </c>
      <c r="B1392" s="14" t="s">
        <v>1696</v>
      </c>
      <c r="C1392" s="14" t="s">
        <v>242</v>
      </c>
      <c r="D1392">
        <v>6211</v>
      </c>
      <c r="H1392" s="13" t="s">
        <v>144</v>
      </c>
      <c r="I1392" s="13" t="s">
        <v>175</v>
      </c>
      <c r="J1392" s="13" t="s">
        <v>2537</v>
      </c>
      <c r="K1392" t="str">
        <f t="shared" si="21"/>
        <v>CAGAYAN VALLEYCAGAYANSANTA PRAXEDES</v>
      </c>
      <c r="L1392" s="38">
        <v>3521</v>
      </c>
      <c r="M1392" s="14" t="s">
        <v>933</v>
      </c>
    </row>
    <row r="1393" spans="1:13">
      <c r="A1393" s="13" t="s">
        <v>3099</v>
      </c>
      <c r="B1393" s="14" t="s">
        <v>1697</v>
      </c>
      <c r="C1393" s="14" t="s">
        <v>242</v>
      </c>
      <c r="D1393">
        <v>6215</v>
      </c>
      <c r="H1393" s="15" t="s">
        <v>151</v>
      </c>
      <c r="I1393" s="15" t="s">
        <v>191</v>
      </c>
      <c r="J1393" s="15" t="s">
        <v>2663</v>
      </c>
      <c r="K1393" t="str">
        <f t="shared" si="21"/>
        <v>CENTRAL LUZONPAMPANGASANTA RITA</v>
      </c>
      <c r="L1393" s="38">
        <v>2002</v>
      </c>
      <c r="M1393" s="79" t="s">
        <v>1082</v>
      </c>
    </row>
    <row r="1394" spans="1:13">
      <c r="A1394" s="13" t="s">
        <v>3159</v>
      </c>
      <c r="B1394" s="14" t="s">
        <v>1698</v>
      </c>
      <c r="C1394" s="14" t="s">
        <v>242</v>
      </c>
      <c r="D1394">
        <v>6224</v>
      </c>
      <c r="H1394" s="15" t="s">
        <v>155</v>
      </c>
      <c r="I1394" s="15" t="s">
        <v>260</v>
      </c>
      <c r="J1394" s="15" t="s">
        <v>2663</v>
      </c>
      <c r="K1394" t="str">
        <f t="shared" si="21"/>
        <v>EASTERN VISAYASSAMARSANTA RITA</v>
      </c>
      <c r="L1394" s="38">
        <v>6718</v>
      </c>
      <c r="M1394" s="79" t="s">
        <v>1849</v>
      </c>
    </row>
    <row r="1395" spans="1:13">
      <c r="A1395" s="13" t="s">
        <v>3160</v>
      </c>
      <c r="B1395" s="14" t="s">
        <v>1699</v>
      </c>
      <c r="C1395" s="14" t="s">
        <v>242</v>
      </c>
      <c r="D1395">
        <v>6218</v>
      </c>
      <c r="H1395" s="13" t="s">
        <v>151</v>
      </c>
      <c r="I1395" s="13" t="s">
        <v>190</v>
      </c>
      <c r="J1395" s="13" t="s">
        <v>2633</v>
      </c>
      <c r="K1395" t="str">
        <f t="shared" si="21"/>
        <v>CENTRAL LUZONNUEVA ECIJASANTA ROSA</v>
      </c>
      <c r="L1395" s="38">
        <v>3101</v>
      </c>
      <c r="M1395" s="14" t="s">
        <v>1049</v>
      </c>
    </row>
    <row r="1396" spans="1:13">
      <c r="A1396" s="13" t="s">
        <v>3161</v>
      </c>
      <c r="B1396" s="14" t="s">
        <v>1700</v>
      </c>
      <c r="C1396" s="14" t="s">
        <v>244</v>
      </c>
      <c r="D1396">
        <v>6230</v>
      </c>
      <c r="H1396" s="13" t="s">
        <v>158</v>
      </c>
      <c r="I1396" s="13" t="s">
        <v>202</v>
      </c>
      <c r="J1396" s="13" t="s">
        <v>2750</v>
      </c>
      <c r="K1396" t="str">
        <f t="shared" si="21"/>
        <v>REGION 4A CALABARZONLAGUNASANTA ROSA CITY</v>
      </c>
      <c r="L1396" s="38">
        <v>4026</v>
      </c>
      <c r="M1396" s="14" t="s">
        <v>1185</v>
      </c>
    </row>
    <row r="1397" spans="1:13">
      <c r="A1397" s="13" t="s">
        <v>3162</v>
      </c>
      <c r="B1397" s="14" t="s">
        <v>1701</v>
      </c>
      <c r="C1397" s="14" t="s">
        <v>244</v>
      </c>
      <c r="D1397">
        <v>6226</v>
      </c>
      <c r="H1397" s="15" t="s">
        <v>144</v>
      </c>
      <c r="I1397" s="15" t="s">
        <v>175</v>
      </c>
      <c r="J1397" s="15" t="s">
        <v>2538</v>
      </c>
      <c r="K1397" t="str">
        <f t="shared" si="21"/>
        <v>CAGAYAN VALLEYCAGAYANSANTA TERESITA</v>
      </c>
      <c r="L1397" s="38">
        <v>3512</v>
      </c>
      <c r="M1397" s="79" t="s">
        <v>934</v>
      </c>
    </row>
    <row r="1398" spans="1:13">
      <c r="A1398" s="13" t="s">
        <v>3163</v>
      </c>
      <c r="B1398" s="14" t="s">
        <v>1702</v>
      </c>
      <c r="C1398" s="14" t="s">
        <v>244</v>
      </c>
      <c r="D1398">
        <v>6228</v>
      </c>
      <c r="H1398" s="15" t="s">
        <v>158</v>
      </c>
      <c r="I1398" s="15" t="s">
        <v>200</v>
      </c>
      <c r="J1398" s="15" t="s">
        <v>2538</v>
      </c>
      <c r="K1398" t="str">
        <f t="shared" si="21"/>
        <v>REGION 4A CALABARZONBATANGASSANTA TERESITA</v>
      </c>
      <c r="L1398" s="38">
        <v>4206</v>
      </c>
      <c r="M1398" s="79" t="s">
        <v>1151</v>
      </c>
    </row>
    <row r="1399" spans="1:13">
      <c r="A1399" s="13" t="s">
        <v>3164</v>
      </c>
      <c r="B1399" s="14" t="s">
        <v>1703</v>
      </c>
      <c r="C1399" s="14" t="s">
        <v>244</v>
      </c>
      <c r="D1399">
        <v>6229</v>
      </c>
      <c r="H1399" s="13" t="s">
        <v>154</v>
      </c>
      <c r="I1399" s="13" t="s">
        <v>246</v>
      </c>
      <c r="J1399" s="13" t="s">
        <v>3135</v>
      </c>
      <c r="K1399" t="str">
        <f t="shared" si="21"/>
        <v>CENTRAL VISAYASCEBUSANTANDER</v>
      </c>
      <c r="L1399" s="38">
        <v>6026</v>
      </c>
      <c r="M1399" s="14" t="s">
        <v>1668</v>
      </c>
    </row>
    <row r="1400" spans="1:13">
      <c r="A1400" s="13" t="s">
        <v>1990</v>
      </c>
      <c r="B1400" s="14" t="s">
        <v>1704</v>
      </c>
      <c r="C1400" s="14" t="s">
        <v>244</v>
      </c>
      <c r="D1400">
        <v>6227</v>
      </c>
      <c r="H1400" s="13" t="s">
        <v>143</v>
      </c>
      <c r="I1400" s="13" t="s">
        <v>165</v>
      </c>
      <c r="J1400" s="13" t="s">
        <v>2228</v>
      </c>
      <c r="K1400" t="str">
        <f t="shared" si="21"/>
        <v>ILOCOS REGIONILOCOS SURSANTIAGO</v>
      </c>
      <c r="L1400" s="38">
        <v>2707</v>
      </c>
      <c r="M1400" s="14" t="s">
        <v>595</v>
      </c>
    </row>
    <row r="1401" spans="1:13">
      <c r="A1401" s="13" t="s">
        <v>3165</v>
      </c>
      <c r="B1401" s="14" t="s">
        <v>1705</v>
      </c>
      <c r="C1401" s="14" t="s">
        <v>244</v>
      </c>
      <c r="D1401">
        <v>6225</v>
      </c>
      <c r="H1401" s="13" t="s">
        <v>147</v>
      </c>
      <c r="I1401" s="13" t="s">
        <v>309</v>
      </c>
      <c r="J1401" s="13" t="s">
        <v>2228</v>
      </c>
      <c r="K1401" t="str">
        <f t="shared" si="21"/>
        <v>CARAGAAGUSAN DEL NORTESANTIAGO</v>
      </c>
      <c r="L1401" s="38">
        <v>8608</v>
      </c>
      <c r="M1401" s="14" t="s">
        <v>1716</v>
      </c>
    </row>
    <row r="1402" spans="1:13">
      <c r="A1402" s="13" t="s">
        <v>2775</v>
      </c>
      <c r="B1402" s="14" t="s">
        <v>1708</v>
      </c>
      <c r="C1402" s="14" t="s">
        <v>304</v>
      </c>
      <c r="D1402">
        <v>8601</v>
      </c>
      <c r="H1402" s="13" t="s">
        <v>144</v>
      </c>
      <c r="I1402" s="13" t="s">
        <v>176</v>
      </c>
      <c r="J1402" s="13" t="s">
        <v>2542</v>
      </c>
      <c r="K1402" t="str">
        <f t="shared" si="21"/>
        <v>CAGAYAN VALLEYISABELASANTIAGO CITY</v>
      </c>
      <c r="L1402" s="38">
        <v>3311</v>
      </c>
      <c r="M1402" s="14" t="s">
        <v>939</v>
      </c>
    </row>
    <row r="1403" spans="1:13">
      <c r="A1403" s="13" t="s">
        <v>3166</v>
      </c>
      <c r="B1403" s="14" t="s">
        <v>1706</v>
      </c>
      <c r="C1403" s="14" t="s">
        <v>304</v>
      </c>
      <c r="D1403">
        <v>8600</v>
      </c>
      <c r="H1403" s="15" t="s">
        <v>143</v>
      </c>
      <c r="I1403" s="15" t="s">
        <v>165</v>
      </c>
      <c r="J1403" s="15" t="s">
        <v>2229</v>
      </c>
      <c r="K1403" t="str">
        <f t="shared" si="21"/>
        <v>ILOCOS REGIONILOCOS SURSANTO DOMINGO</v>
      </c>
      <c r="L1403" s="38">
        <v>2729</v>
      </c>
      <c r="M1403" s="79" t="s">
        <v>596</v>
      </c>
    </row>
    <row r="1404" spans="1:13">
      <c r="A1404" s="13" t="s">
        <v>3167</v>
      </c>
      <c r="B1404" s="14" t="s">
        <v>1707</v>
      </c>
      <c r="C1404" s="14" t="s">
        <v>304</v>
      </c>
      <c r="D1404">
        <v>8605</v>
      </c>
      <c r="H1404" s="15" t="s">
        <v>151</v>
      </c>
      <c r="I1404" s="15" t="s">
        <v>190</v>
      </c>
      <c r="J1404" s="15" t="s">
        <v>2229</v>
      </c>
      <c r="K1404" t="str">
        <f t="shared" si="21"/>
        <v>CENTRAL LUZONNUEVA ECIJASANTO DOMINGO</v>
      </c>
      <c r="L1404" s="38">
        <v>3133</v>
      </c>
      <c r="M1404" s="79" t="s">
        <v>1060</v>
      </c>
    </row>
    <row r="1405" spans="1:13">
      <c r="A1405" s="13" t="s">
        <v>2401</v>
      </c>
      <c r="B1405" s="14" t="s">
        <v>1709</v>
      </c>
      <c r="C1405" s="14" t="s">
        <v>304</v>
      </c>
      <c r="D1405">
        <v>8603</v>
      </c>
      <c r="H1405" s="15" t="s">
        <v>152</v>
      </c>
      <c r="I1405" s="15" t="s">
        <v>221</v>
      </c>
      <c r="J1405" s="15" t="s">
        <v>2229</v>
      </c>
      <c r="K1405" t="str">
        <f t="shared" si="21"/>
        <v>BICOL REGIONALBAYSANTO DOMINGO</v>
      </c>
      <c r="L1405" s="38">
        <v>4508</v>
      </c>
      <c r="M1405" s="79" t="s">
        <v>1343</v>
      </c>
    </row>
    <row r="1406" spans="1:13">
      <c r="A1406" s="13" t="s">
        <v>3168</v>
      </c>
      <c r="B1406" s="14" t="s">
        <v>1710</v>
      </c>
      <c r="C1406" s="14" t="s">
        <v>304</v>
      </c>
      <c r="D1406">
        <v>8607</v>
      </c>
      <c r="H1406" s="15" t="s">
        <v>146</v>
      </c>
      <c r="I1406" s="15" t="s">
        <v>298</v>
      </c>
      <c r="J1406" s="15" t="s">
        <v>2453</v>
      </c>
      <c r="K1406" t="str">
        <f t="shared" si="21"/>
        <v>SOCSARGENSOUTH COTABATOSANTO NIÑO</v>
      </c>
      <c r="L1406" s="38">
        <v>9509</v>
      </c>
      <c r="M1406" s="79" t="s">
        <v>838</v>
      </c>
    </row>
    <row r="1407" spans="1:13">
      <c r="A1407" s="13" t="s">
        <v>3169</v>
      </c>
      <c r="B1407" s="14" t="s">
        <v>1711</v>
      </c>
      <c r="C1407" s="14" t="s">
        <v>304</v>
      </c>
      <c r="D1407">
        <v>8609</v>
      </c>
      <c r="H1407" s="15" t="s">
        <v>144</v>
      </c>
      <c r="I1407" s="15" t="s">
        <v>175</v>
      </c>
      <c r="J1407" s="15" t="s">
        <v>2453</v>
      </c>
      <c r="K1407" t="str">
        <f t="shared" si="21"/>
        <v>CAGAYAN VALLEYCAGAYANSANTO NIÑO</v>
      </c>
      <c r="L1407" s="38">
        <v>3525</v>
      </c>
      <c r="M1407" s="79" t="s">
        <v>935</v>
      </c>
    </row>
    <row r="1408" spans="1:13">
      <c r="A1408" s="13" t="s">
        <v>3170</v>
      </c>
      <c r="B1408" s="14" t="s">
        <v>1712</v>
      </c>
      <c r="C1408" s="14" t="s">
        <v>304</v>
      </c>
      <c r="D1408">
        <v>8610</v>
      </c>
      <c r="H1408" s="15" t="s">
        <v>155</v>
      </c>
      <c r="I1408" s="15" t="s">
        <v>260</v>
      </c>
      <c r="J1408" s="15" t="s">
        <v>2453</v>
      </c>
      <c r="K1408" t="str">
        <f t="shared" si="21"/>
        <v>EASTERN VISAYASSAMARSANTO NIÑO</v>
      </c>
      <c r="L1408" s="38">
        <v>6711</v>
      </c>
      <c r="M1408" s="79" t="s">
        <v>1850</v>
      </c>
    </row>
    <row r="1409" spans="1:13">
      <c r="A1409" s="13" t="s">
        <v>2740</v>
      </c>
      <c r="B1409" s="14" t="s">
        <v>1713</v>
      </c>
      <c r="C1409" s="14" t="s">
        <v>304</v>
      </c>
      <c r="D1409">
        <v>8604</v>
      </c>
      <c r="H1409" s="15" t="s">
        <v>143</v>
      </c>
      <c r="I1409" s="15" t="s">
        <v>166</v>
      </c>
      <c r="J1409" s="15" t="s">
        <v>2248</v>
      </c>
      <c r="K1409" t="str">
        <f t="shared" si="21"/>
        <v>ILOCOS REGIONLA UNIONSANTO TOMAS</v>
      </c>
      <c r="L1409" s="38">
        <v>2505</v>
      </c>
      <c r="M1409" s="79" t="s">
        <v>618</v>
      </c>
    </row>
    <row r="1410" spans="1:13">
      <c r="A1410" s="13" t="s">
        <v>3171</v>
      </c>
      <c r="B1410" s="14" t="s">
        <v>1714</v>
      </c>
      <c r="C1410" s="14" t="s">
        <v>304</v>
      </c>
      <c r="D1410">
        <v>8602</v>
      </c>
      <c r="H1410" s="15" t="s">
        <v>143</v>
      </c>
      <c r="I1410" s="15" t="s">
        <v>167</v>
      </c>
      <c r="J1410" s="15" t="s">
        <v>2248</v>
      </c>
      <c r="K1410" t="str">
        <f t="shared" si="21"/>
        <v>ILOCOS REGIONPANGASINANSANTO TOMAS</v>
      </c>
      <c r="L1410" s="38">
        <v>2426</v>
      </c>
      <c r="M1410" s="79" t="s">
        <v>624</v>
      </c>
    </row>
    <row r="1411" spans="1:13">
      <c r="A1411" s="13" t="s">
        <v>3172</v>
      </c>
      <c r="B1411" s="14" t="s">
        <v>1715</v>
      </c>
      <c r="C1411" s="14" t="s">
        <v>304</v>
      </c>
      <c r="D1411">
        <v>8611</v>
      </c>
      <c r="H1411" s="15" t="s">
        <v>145</v>
      </c>
      <c r="I1411" s="15" t="s">
        <v>287</v>
      </c>
      <c r="J1411" s="15" t="s">
        <v>2248</v>
      </c>
      <c r="K1411" t="str">
        <f t="shared" ref="K1411:K1474" si="22">UPPER(TRIM(H1411)&amp;TRIM(I1411)&amp;TRIM(J1411))</f>
        <v>DAVAO REGIONDAVAO DEL NORTESANTO TOMAS</v>
      </c>
      <c r="L1411" s="38">
        <v>8112</v>
      </c>
      <c r="M1411" s="79" t="s">
        <v>784</v>
      </c>
    </row>
    <row r="1412" spans="1:13">
      <c r="A1412" s="13" t="s">
        <v>2228</v>
      </c>
      <c r="B1412" s="14" t="s">
        <v>1716</v>
      </c>
      <c r="C1412" s="14" t="s">
        <v>304</v>
      </c>
      <c r="D1412">
        <v>8608</v>
      </c>
      <c r="H1412" s="15" t="s">
        <v>144</v>
      </c>
      <c r="I1412" s="15" t="s">
        <v>176</v>
      </c>
      <c r="J1412" s="15" t="s">
        <v>2248</v>
      </c>
      <c r="K1412" t="str">
        <f t="shared" si="22"/>
        <v>CAGAYAN VALLEYISABELASANTO TOMAS</v>
      </c>
      <c r="L1412" s="38">
        <v>3327</v>
      </c>
      <c r="M1412" s="79" t="s">
        <v>973</v>
      </c>
    </row>
    <row r="1413" spans="1:13">
      <c r="A1413" s="13" t="s">
        <v>3173</v>
      </c>
      <c r="B1413" s="14" t="s">
        <v>1717</v>
      </c>
      <c r="C1413" s="14" t="s">
        <v>304</v>
      </c>
      <c r="D1413">
        <v>8606</v>
      </c>
      <c r="H1413" s="15" t="s">
        <v>151</v>
      </c>
      <c r="I1413" s="15" t="s">
        <v>191</v>
      </c>
      <c r="J1413" s="15" t="s">
        <v>2248</v>
      </c>
      <c r="K1413" t="str">
        <f t="shared" si="22"/>
        <v>CENTRAL LUZONPAMPANGASANTO TOMAS</v>
      </c>
      <c r="L1413" s="38">
        <v>2020</v>
      </c>
      <c r="M1413" s="79" t="s">
        <v>1083</v>
      </c>
    </row>
    <row r="1414" spans="1:13">
      <c r="A1414" s="13" t="s">
        <v>3174</v>
      </c>
      <c r="B1414" s="14" t="s">
        <v>1718</v>
      </c>
      <c r="C1414" s="14" t="s">
        <v>305</v>
      </c>
      <c r="D1414">
        <v>8502</v>
      </c>
      <c r="H1414" s="15" t="s">
        <v>158</v>
      </c>
      <c r="I1414" s="15" t="s">
        <v>200</v>
      </c>
      <c r="J1414" s="15" t="s">
        <v>2248</v>
      </c>
      <c r="K1414" t="str">
        <f t="shared" si="22"/>
        <v>REGION 4A CALABARZONBATANGASSANTO TOMAS</v>
      </c>
      <c r="L1414" s="38">
        <v>4234</v>
      </c>
      <c r="M1414" s="79" t="s">
        <v>1152</v>
      </c>
    </row>
    <row r="1415" spans="1:13">
      <c r="A1415" s="13" t="s">
        <v>3175</v>
      </c>
      <c r="B1415" s="14" t="s">
        <v>1719</v>
      </c>
      <c r="C1415" s="14" t="s">
        <v>305</v>
      </c>
      <c r="D1415">
        <v>8506</v>
      </c>
      <c r="H1415" s="13" t="s">
        <v>143</v>
      </c>
      <c r="I1415" s="13" t="s">
        <v>166</v>
      </c>
      <c r="J1415" s="13" t="s">
        <v>2249</v>
      </c>
      <c r="K1415" t="str">
        <f t="shared" si="22"/>
        <v>ILOCOS REGIONLA UNIONSANTOL</v>
      </c>
      <c r="L1415" s="38">
        <v>2516</v>
      </c>
      <c r="M1415" s="14" t="s">
        <v>619</v>
      </c>
    </row>
    <row r="1416" spans="1:13">
      <c r="A1416" s="13" t="s">
        <v>2462</v>
      </c>
      <c r="B1416" s="14" t="s">
        <v>1720</v>
      </c>
      <c r="C1416" s="14" t="s">
        <v>305</v>
      </c>
      <c r="D1416">
        <v>8513</v>
      </c>
      <c r="H1416" s="13" t="s">
        <v>157</v>
      </c>
      <c r="I1416" s="13" t="s">
        <v>277</v>
      </c>
      <c r="J1416" s="13" t="s">
        <v>2339</v>
      </c>
      <c r="K1416" t="str">
        <f t="shared" si="22"/>
        <v>NORTHERN MINDANAOLANAO DEL NORTESAPAD</v>
      </c>
      <c r="L1416" s="38">
        <v>9213</v>
      </c>
      <c r="M1416" s="14" t="s">
        <v>715</v>
      </c>
    </row>
    <row r="1417" spans="1:13">
      <c r="A1417" s="13" t="s">
        <v>2007</v>
      </c>
      <c r="B1417" s="14" t="s">
        <v>1721</v>
      </c>
      <c r="C1417" s="14" t="s">
        <v>305</v>
      </c>
      <c r="D1417">
        <v>8508</v>
      </c>
      <c r="H1417" s="13" t="s">
        <v>157</v>
      </c>
      <c r="I1417" s="13" t="s">
        <v>279</v>
      </c>
      <c r="J1417" s="13" t="s">
        <v>2383</v>
      </c>
      <c r="K1417" t="str">
        <f t="shared" si="22"/>
        <v>NORTHERN MINDANAOMISAMIS OCCIDENTALSAPANG DALAGA</v>
      </c>
      <c r="L1417" s="38">
        <v>7212</v>
      </c>
      <c r="M1417" s="14" t="s">
        <v>761</v>
      </c>
    </row>
    <row r="1418" spans="1:13">
      <c r="A1418" s="13" t="s">
        <v>2475</v>
      </c>
      <c r="B1418" s="14" t="s">
        <v>1722</v>
      </c>
      <c r="C1418" s="14" t="s">
        <v>305</v>
      </c>
      <c r="D1418">
        <v>8507</v>
      </c>
      <c r="H1418" s="13" t="s">
        <v>149</v>
      </c>
      <c r="I1418" s="13" t="s">
        <v>323</v>
      </c>
      <c r="J1418" s="13" t="s">
        <v>2175</v>
      </c>
      <c r="K1418" t="str">
        <f t="shared" si="22"/>
        <v>AUTONOMOUS REGION IN MUSLIM MINDANAOTAWI-TAWISAPA-SAPA</v>
      </c>
      <c r="L1418" s="38">
        <v>7503</v>
      </c>
      <c r="M1418" s="14" t="s">
        <v>538</v>
      </c>
    </row>
    <row r="1419" spans="1:13">
      <c r="A1419" s="13" t="s">
        <v>3176</v>
      </c>
      <c r="B1419" s="14" t="s">
        <v>1723</v>
      </c>
      <c r="C1419" s="14" t="s">
        <v>305</v>
      </c>
      <c r="D1419">
        <v>8500</v>
      </c>
      <c r="H1419" s="13" t="s">
        <v>153</v>
      </c>
      <c r="I1419" s="13" t="s">
        <v>236</v>
      </c>
      <c r="J1419" s="13" t="s">
        <v>2990</v>
      </c>
      <c r="K1419" t="str">
        <f t="shared" si="22"/>
        <v>WESTERN VISAYASCAPIZSAPI-AN</v>
      </c>
      <c r="L1419" s="38">
        <v>5806</v>
      </c>
      <c r="M1419" s="14" t="s">
        <v>1490</v>
      </c>
    </row>
    <row r="1420" spans="1:13">
      <c r="A1420" s="13" t="s">
        <v>2246</v>
      </c>
      <c r="B1420" s="14" t="s">
        <v>1724</v>
      </c>
      <c r="C1420" s="14" t="s">
        <v>305</v>
      </c>
      <c r="D1420">
        <v>8504</v>
      </c>
      <c r="H1420" s="13" t="s">
        <v>153</v>
      </c>
      <c r="I1420" s="13" t="s">
        <v>238</v>
      </c>
      <c r="J1420" s="13" t="s">
        <v>3031</v>
      </c>
      <c r="K1420" t="str">
        <f t="shared" si="22"/>
        <v>WESTERN VISAYASILOILOSARA</v>
      </c>
      <c r="L1420" s="38">
        <v>5014</v>
      </c>
      <c r="M1420" s="14" t="s">
        <v>1538</v>
      </c>
    </row>
    <row r="1421" spans="1:13">
      <c r="A1421" s="13" t="s">
        <v>2493</v>
      </c>
      <c r="B1421" s="14" t="s">
        <v>1725</v>
      </c>
      <c r="C1421" s="14" t="s">
        <v>305</v>
      </c>
      <c r="D1421">
        <v>8501</v>
      </c>
      <c r="H1421" s="13" t="s">
        <v>145</v>
      </c>
      <c r="I1421" s="13" t="s">
        <v>290</v>
      </c>
      <c r="J1421" s="13" t="s">
        <v>3373</v>
      </c>
      <c r="K1421" t="str">
        <f t="shared" si="22"/>
        <v>DAVAO REGIONDAVAO OCCIDENTALSARANGANI</v>
      </c>
      <c r="L1421" s="38">
        <v>8015</v>
      </c>
      <c r="M1421" s="14" t="s">
        <v>1958</v>
      </c>
    </row>
    <row r="1422" spans="1:13">
      <c r="A1422" s="13" t="s">
        <v>2596</v>
      </c>
      <c r="B1422" s="14" t="s">
        <v>1726</v>
      </c>
      <c r="C1422" s="14" t="s">
        <v>305</v>
      </c>
      <c r="D1422">
        <v>8511</v>
      </c>
      <c r="H1422" s="13" t="s">
        <v>158</v>
      </c>
      <c r="I1422" s="13" t="s">
        <v>203</v>
      </c>
      <c r="J1422" s="13" t="s">
        <v>2818</v>
      </c>
      <c r="K1422" t="str">
        <f t="shared" si="22"/>
        <v>REGION 4A CALABARZONQUEZONSARIAYA</v>
      </c>
      <c r="L1422" s="38">
        <v>4322</v>
      </c>
      <c r="M1422" s="14" t="s">
        <v>1275</v>
      </c>
    </row>
    <row r="1423" spans="1:13">
      <c r="A1423" s="13" t="s">
        <v>3177</v>
      </c>
      <c r="B1423" s="14" t="s">
        <v>1727</v>
      </c>
      <c r="C1423" s="14" t="s">
        <v>305</v>
      </c>
      <c r="D1423">
        <v>8512</v>
      </c>
      <c r="H1423" s="13" t="s">
        <v>143</v>
      </c>
      <c r="I1423" s="13" t="s">
        <v>164</v>
      </c>
      <c r="J1423" s="13" t="s">
        <v>2201</v>
      </c>
      <c r="K1423" t="str">
        <f t="shared" si="22"/>
        <v>ILOCOS REGIONILOCOS NORTESARRAT</v>
      </c>
      <c r="L1423" s="38">
        <v>2914</v>
      </c>
      <c r="M1423" s="14" t="s">
        <v>565</v>
      </c>
    </row>
    <row r="1424" spans="1:13">
      <c r="A1424" s="13" t="s">
        <v>3178</v>
      </c>
      <c r="B1424" s="14" t="s">
        <v>1728</v>
      </c>
      <c r="C1424" s="14" t="s">
        <v>305</v>
      </c>
      <c r="D1424">
        <v>8503</v>
      </c>
      <c r="H1424" s="13" t="s">
        <v>151</v>
      </c>
      <c r="I1424" s="13" t="s">
        <v>191</v>
      </c>
      <c r="J1424" s="13" t="s">
        <v>2656</v>
      </c>
      <c r="K1424" t="str">
        <f t="shared" si="22"/>
        <v>CENTRAL LUZONPAMPANGASASMUAN</v>
      </c>
      <c r="L1424" s="38">
        <v>2004</v>
      </c>
      <c r="M1424" s="14" t="s">
        <v>1073</v>
      </c>
    </row>
    <row r="1425" spans="1:13">
      <c r="A1425" s="13" t="s">
        <v>3181</v>
      </c>
      <c r="B1425" s="14" t="s">
        <v>4170</v>
      </c>
      <c r="C1425" s="14" t="s">
        <v>305</v>
      </c>
      <c r="D1425">
        <v>8510</v>
      </c>
      <c r="H1425" s="13" t="s">
        <v>151</v>
      </c>
      <c r="I1425" s="13" t="s">
        <v>190</v>
      </c>
      <c r="J1425" s="13" t="s">
        <v>2651</v>
      </c>
      <c r="K1425" t="str">
        <f t="shared" si="22"/>
        <v>CENTRAL LUZONNUEVA ECIJASCIENCE CITY OF MUÑOZ</v>
      </c>
      <c r="L1425" s="38">
        <v>3119</v>
      </c>
      <c r="M1425" s="14" t="s">
        <v>1068</v>
      </c>
    </row>
    <row r="1426" spans="1:13">
      <c r="A1426" s="13" t="s">
        <v>3179</v>
      </c>
      <c r="B1426" s="14" t="s">
        <v>4168</v>
      </c>
      <c r="C1426" s="14" t="s">
        <v>305</v>
      </c>
      <c r="D1426">
        <v>8505</v>
      </c>
      <c r="H1426" s="13" t="s">
        <v>153</v>
      </c>
      <c r="I1426" s="13" t="s">
        <v>235</v>
      </c>
      <c r="J1426" s="13" t="s">
        <v>2973</v>
      </c>
      <c r="K1426" t="str">
        <f t="shared" si="22"/>
        <v>WESTERN VISAYASANTIQUESEBASTE</v>
      </c>
      <c r="L1426" s="38">
        <v>5709</v>
      </c>
      <c r="M1426" s="14" t="s">
        <v>1471</v>
      </c>
    </row>
    <row r="1427" spans="1:13">
      <c r="A1427" s="13" t="s">
        <v>3180</v>
      </c>
      <c r="B1427" s="14" t="s">
        <v>4169</v>
      </c>
      <c r="C1427" s="14" t="s">
        <v>305</v>
      </c>
      <c r="D1427">
        <v>8509</v>
      </c>
      <c r="H1427" s="13" t="s">
        <v>146</v>
      </c>
      <c r="I1427" s="13" t="s">
        <v>299</v>
      </c>
      <c r="J1427" s="13" t="s">
        <v>2470</v>
      </c>
      <c r="K1427" t="str">
        <f t="shared" si="22"/>
        <v>SOCSARGENSULTAN KUDARATSEN. NINOY AQUINO</v>
      </c>
      <c r="L1427" s="38">
        <v>9811</v>
      </c>
      <c r="M1427" s="14" t="s">
        <v>855</v>
      </c>
    </row>
    <row r="1428" spans="1:13">
      <c r="A1428" s="13" t="s">
        <v>3182</v>
      </c>
      <c r="B1428" s="14" t="s">
        <v>1729</v>
      </c>
      <c r="C1428" s="14" t="s">
        <v>250</v>
      </c>
      <c r="D1428">
        <v>6544</v>
      </c>
      <c r="H1428" s="13" t="s">
        <v>156</v>
      </c>
      <c r="I1428" s="13" t="s">
        <v>266</v>
      </c>
      <c r="J1428" s="13" t="s">
        <v>3319</v>
      </c>
      <c r="K1428" t="str">
        <f t="shared" si="22"/>
        <v>ZAMBOANGA PENINSULAZAMBOANGA DEL NORTESERGIO OSMEÑA SR.</v>
      </c>
      <c r="L1428" s="38">
        <v>7108</v>
      </c>
      <c r="M1428" s="14" t="s">
        <v>1896</v>
      </c>
    </row>
    <row r="1429" spans="1:13">
      <c r="A1429" s="13" t="s">
        <v>3183</v>
      </c>
      <c r="B1429" s="14" t="s">
        <v>1730</v>
      </c>
      <c r="C1429" s="14" t="s">
        <v>250</v>
      </c>
      <c r="D1429">
        <v>6549</v>
      </c>
      <c r="H1429" s="13" t="s">
        <v>154</v>
      </c>
      <c r="I1429" s="13" t="s">
        <v>245</v>
      </c>
      <c r="J1429" s="13" t="s">
        <v>3092</v>
      </c>
      <c r="K1429" t="str">
        <f t="shared" si="22"/>
        <v>CENTRAL VISAYASBOHOLSEVILLA</v>
      </c>
      <c r="L1429" s="38">
        <v>6347</v>
      </c>
      <c r="M1429" s="14" t="s">
        <v>1614</v>
      </c>
    </row>
    <row r="1430" spans="1:13">
      <c r="A1430" s="13" t="s">
        <v>3184</v>
      </c>
      <c r="B1430" s="14" t="s">
        <v>1731</v>
      </c>
      <c r="C1430" s="14" t="s">
        <v>250</v>
      </c>
      <c r="D1430">
        <v>6550</v>
      </c>
      <c r="H1430" s="13" t="s">
        <v>149</v>
      </c>
      <c r="I1430" s="13" t="s">
        <v>320</v>
      </c>
      <c r="J1430" s="13" t="s">
        <v>2137</v>
      </c>
      <c r="K1430" t="str">
        <f t="shared" si="22"/>
        <v>AUTONOMOUS REGION IN MUSLIM MINDANAOMAGUINDANAOSHARIFF AGUAK</v>
      </c>
      <c r="L1430" s="38">
        <v>9619</v>
      </c>
      <c r="M1430" s="14" t="s">
        <v>499</v>
      </c>
    </row>
    <row r="1431" spans="1:13">
      <c r="A1431" s="13" t="s">
        <v>3185</v>
      </c>
      <c r="B1431" s="14" t="s">
        <v>1732</v>
      </c>
      <c r="C1431" s="14" t="s">
        <v>250</v>
      </c>
      <c r="D1431">
        <v>6548</v>
      </c>
      <c r="H1431" s="13" t="s">
        <v>149</v>
      </c>
      <c r="I1431" s="13" t="s">
        <v>322</v>
      </c>
      <c r="J1431" s="13" t="s">
        <v>2167</v>
      </c>
      <c r="K1431" t="str">
        <f t="shared" si="22"/>
        <v>AUTONOMOUS REGION IN MUSLIM MINDANAOSULUSIASI</v>
      </c>
      <c r="L1431" s="38">
        <v>7412</v>
      </c>
      <c r="M1431" s="14" t="s">
        <v>530</v>
      </c>
    </row>
    <row r="1432" spans="1:13">
      <c r="A1432" s="13" t="s">
        <v>3186</v>
      </c>
      <c r="B1432" s="14" t="s">
        <v>1733</v>
      </c>
      <c r="C1432" s="14" t="s">
        <v>250</v>
      </c>
      <c r="D1432">
        <v>6547</v>
      </c>
      <c r="H1432" s="13" t="s">
        <v>154</v>
      </c>
      <c r="I1432" s="13" t="s">
        <v>247</v>
      </c>
      <c r="J1432" s="13" t="s">
        <v>3156</v>
      </c>
      <c r="K1432" t="str">
        <f t="shared" si="22"/>
        <v>CENTRAL VISAYASNEGROS ORIENTALSIATON</v>
      </c>
      <c r="L1432" s="38">
        <v>6219</v>
      </c>
      <c r="M1432" s="14" t="s">
        <v>1694</v>
      </c>
    </row>
    <row r="1433" spans="1:13">
      <c r="A1433" s="13" t="s">
        <v>3187</v>
      </c>
      <c r="B1433" s="14" t="s">
        <v>1734</v>
      </c>
      <c r="C1433" s="14" t="s">
        <v>250</v>
      </c>
      <c r="D1433">
        <v>6545</v>
      </c>
      <c r="H1433" s="13" t="s">
        <v>156</v>
      </c>
      <c r="I1433" s="13" t="s">
        <v>268</v>
      </c>
      <c r="J1433" s="13" t="s">
        <v>3368</v>
      </c>
      <c r="K1433" t="str">
        <f t="shared" si="22"/>
        <v>ZAMBOANGA PENINSULAZAMBOANGA SIBUGAYSIAY</v>
      </c>
      <c r="L1433" s="38">
        <v>7006</v>
      </c>
      <c r="M1433" s="14" t="s">
        <v>1953</v>
      </c>
    </row>
    <row r="1434" spans="1:13">
      <c r="A1434" s="13" t="s">
        <v>3188</v>
      </c>
      <c r="B1434" s="14" t="s">
        <v>1735</v>
      </c>
      <c r="C1434" s="14" t="s">
        <v>250</v>
      </c>
      <c r="D1434">
        <v>6546</v>
      </c>
      <c r="H1434" s="13" t="s">
        <v>156</v>
      </c>
      <c r="I1434" s="13" t="s">
        <v>266</v>
      </c>
      <c r="J1434" s="13" t="s">
        <v>3320</v>
      </c>
      <c r="K1434" t="str">
        <f t="shared" si="22"/>
        <v>ZAMBOANGA PENINSULAZAMBOANGA DEL NORTESIAYAN</v>
      </c>
      <c r="L1434" s="38">
        <v>7113</v>
      </c>
      <c r="M1434" s="14" t="s">
        <v>1897</v>
      </c>
    </row>
    <row r="1435" spans="1:13">
      <c r="A1435" s="13" t="s">
        <v>3189</v>
      </c>
      <c r="B1435" s="14" t="s">
        <v>1736</v>
      </c>
      <c r="C1435" s="14" t="s">
        <v>250</v>
      </c>
      <c r="D1435">
        <v>6543</v>
      </c>
      <c r="H1435" s="13" t="s">
        <v>147</v>
      </c>
      <c r="I1435" s="13" t="s">
        <v>310</v>
      </c>
      <c r="J1435" s="13" t="s">
        <v>3178</v>
      </c>
      <c r="K1435" t="str">
        <f t="shared" si="22"/>
        <v>CARAGAAGUSAN DEL SURSIBAGAT</v>
      </c>
      <c r="L1435" s="38">
        <v>8503</v>
      </c>
      <c r="M1435" s="14" t="s">
        <v>1728</v>
      </c>
    </row>
    <row r="1436" spans="1:13">
      <c r="A1436" s="13" t="s">
        <v>3191</v>
      </c>
      <c r="B1436" s="14" t="s">
        <v>1738</v>
      </c>
      <c r="C1436" s="14" t="s">
        <v>251</v>
      </c>
      <c r="D1436">
        <v>6822</v>
      </c>
      <c r="H1436" s="13" t="s">
        <v>153</v>
      </c>
      <c r="I1436" s="13" t="s">
        <v>235</v>
      </c>
      <c r="J1436" s="13" t="s">
        <v>2974</v>
      </c>
      <c r="K1436" t="str">
        <f t="shared" si="22"/>
        <v>WESTERN VISAYASANTIQUESIBALOM</v>
      </c>
      <c r="L1436" s="38">
        <v>5713</v>
      </c>
      <c r="M1436" s="14" t="s">
        <v>1472</v>
      </c>
    </row>
    <row r="1437" spans="1:13">
      <c r="A1437" s="13" t="s">
        <v>3192</v>
      </c>
      <c r="B1437" s="14" t="s">
        <v>1739</v>
      </c>
      <c r="C1437" s="14" t="s">
        <v>251</v>
      </c>
      <c r="D1437">
        <v>6812</v>
      </c>
      <c r="H1437" s="13" t="s">
        <v>154</v>
      </c>
      <c r="I1437" s="13" t="s">
        <v>246</v>
      </c>
      <c r="J1437" s="13" t="s">
        <v>3136</v>
      </c>
      <c r="K1437" t="str">
        <f t="shared" si="22"/>
        <v>CENTRAL VISAYASCEBUSIBONGA</v>
      </c>
      <c r="L1437" s="38">
        <v>6020</v>
      </c>
      <c r="M1437" s="14" t="s">
        <v>1669</v>
      </c>
    </row>
    <row r="1438" spans="1:13">
      <c r="A1438" s="13" t="s">
        <v>3193</v>
      </c>
      <c r="B1438" s="14" t="s">
        <v>1740</v>
      </c>
      <c r="C1438" s="14" t="s">
        <v>251</v>
      </c>
      <c r="D1438">
        <v>6801</v>
      </c>
      <c r="H1438" s="13" t="s">
        <v>156</v>
      </c>
      <c r="I1438" s="13" t="s">
        <v>266</v>
      </c>
      <c r="J1438" s="13" t="s">
        <v>3321</v>
      </c>
      <c r="K1438" t="str">
        <f t="shared" si="22"/>
        <v>ZAMBOANGA PENINSULAZAMBOANGA DEL NORTESIBUCO</v>
      </c>
      <c r="L1438" s="38">
        <v>7122</v>
      </c>
      <c r="M1438" s="14" t="s">
        <v>1898</v>
      </c>
    </row>
    <row r="1439" spans="1:13">
      <c r="A1439" s="13" t="s">
        <v>3190</v>
      </c>
      <c r="B1439" s="14" t="s">
        <v>1737</v>
      </c>
      <c r="C1439" s="14" t="s">
        <v>251</v>
      </c>
      <c r="D1439">
        <v>6800</v>
      </c>
      <c r="H1439" s="13" t="s">
        <v>154</v>
      </c>
      <c r="I1439" s="13" t="s">
        <v>247</v>
      </c>
      <c r="J1439" s="13" t="s">
        <v>3157</v>
      </c>
      <c r="K1439" t="str">
        <f t="shared" si="22"/>
        <v>CENTRAL VISAYASNEGROS ORIENTALSIBULAN</v>
      </c>
      <c r="L1439" s="38">
        <v>6201</v>
      </c>
      <c r="M1439" s="14" t="s">
        <v>1695</v>
      </c>
    </row>
    <row r="1440" spans="1:13">
      <c r="A1440" s="13" t="s">
        <v>3194</v>
      </c>
      <c r="B1440" s="14" t="s">
        <v>1741</v>
      </c>
      <c r="C1440" s="14" t="s">
        <v>251</v>
      </c>
      <c r="D1440">
        <v>6806</v>
      </c>
      <c r="H1440" s="13" t="s">
        <v>153</v>
      </c>
      <c r="I1440" s="13" t="s">
        <v>237</v>
      </c>
      <c r="J1440" s="13" t="s">
        <v>2996</v>
      </c>
      <c r="K1440" t="str">
        <f t="shared" si="22"/>
        <v>WESTERN VISAYASGUIMARASSIBUNAG</v>
      </c>
      <c r="L1440" s="38">
        <v>5048</v>
      </c>
      <c r="M1440" s="14" t="s">
        <v>1497</v>
      </c>
    </row>
    <row r="1441" spans="1:13">
      <c r="A1441" s="13" t="s">
        <v>2006</v>
      </c>
      <c r="B1441" s="14" t="s">
        <v>1742</v>
      </c>
      <c r="C1441" s="14" t="s">
        <v>251</v>
      </c>
      <c r="D1441">
        <v>6817</v>
      </c>
      <c r="H1441" s="13" t="s">
        <v>156</v>
      </c>
      <c r="I1441" s="13" t="s">
        <v>266</v>
      </c>
      <c r="J1441" s="13" t="s">
        <v>3322</v>
      </c>
      <c r="K1441" t="str">
        <f t="shared" si="22"/>
        <v>ZAMBOANGA PENINSULAZAMBOANGA DEL NORTESIBUTAD</v>
      </c>
      <c r="L1441" s="38">
        <v>7103</v>
      </c>
      <c r="M1441" s="14" t="s">
        <v>1899</v>
      </c>
    </row>
    <row r="1442" spans="1:13">
      <c r="A1442" s="13" t="s">
        <v>3195</v>
      </c>
      <c r="B1442" s="14" t="s">
        <v>1743</v>
      </c>
      <c r="C1442" s="14" t="s">
        <v>251</v>
      </c>
      <c r="D1442">
        <v>6805</v>
      </c>
      <c r="H1442" s="13" t="s">
        <v>149</v>
      </c>
      <c r="I1442" s="13" t="s">
        <v>323</v>
      </c>
      <c r="J1442" s="13" t="s">
        <v>2176</v>
      </c>
      <c r="K1442" t="str">
        <f t="shared" si="22"/>
        <v>AUTONOMOUS REGION IN MUSLIM MINDANAOTAWI-TAWISIBUTU</v>
      </c>
      <c r="L1442" s="38">
        <v>7510</v>
      </c>
      <c r="M1442" s="14" t="s">
        <v>539</v>
      </c>
    </row>
    <row r="1443" spans="1:13">
      <c r="A1443" s="13" t="s">
        <v>3196</v>
      </c>
      <c r="B1443" s="14" t="s">
        <v>1744</v>
      </c>
      <c r="C1443" s="14" t="s">
        <v>251</v>
      </c>
      <c r="D1443">
        <v>6811</v>
      </c>
      <c r="H1443" s="13" t="s">
        <v>154</v>
      </c>
      <c r="I1443" s="13" t="s">
        <v>245</v>
      </c>
      <c r="J1443" s="13" t="s">
        <v>3093</v>
      </c>
      <c r="K1443" t="str">
        <f t="shared" si="22"/>
        <v>CENTRAL VISAYASBOHOLSIERRA BULLONES</v>
      </c>
      <c r="L1443" s="38">
        <v>6320</v>
      </c>
      <c r="M1443" s="14" t="s">
        <v>1615</v>
      </c>
    </row>
    <row r="1444" spans="1:13">
      <c r="A1444" s="13" t="s">
        <v>3197</v>
      </c>
      <c r="B1444" s="14" t="s">
        <v>1745</v>
      </c>
      <c r="C1444" s="14" t="s">
        <v>251</v>
      </c>
      <c r="D1444">
        <v>6809</v>
      </c>
      <c r="H1444" s="13" t="s">
        <v>143</v>
      </c>
      <c r="I1444" s="13" t="s">
        <v>165</v>
      </c>
      <c r="J1444" s="13" t="s">
        <v>2230</v>
      </c>
      <c r="K1444" t="str">
        <f t="shared" si="22"/>
        <v>ILOCOS REGIONILOCOS SURSIGAY</v>
      </c>
      <c r="L1444" s="38">
        <v>2719</v>
      </c>
      <c r="M1444" s="14" t="s">
        <v>597</v>
      </c>
    </row>
    <row r="1445" spans="1:13">
      <c r="A1445" s="13" t="s">
        <v>3198</v>
      </c>
      <c r="B1445" s="14" t="s">
        <v>1746</v>
      </c>
      <c r="C1445" s="14" t="s">
        <v>251</v>
      </c>
      <c r="D1445">
        <v>6804</v>
      </c>
      <c r="H1445" s="13" t="s">
        <v>153</v>
      </c>
      <c r="I1445" s="13" t="s">
        <v>236</v>
      </c>
      <c r="J1445" s="13" t="s">
        <v>2991</v>
      </c>
      <c r="K1445" t="str">
        <f t="shared" si="22"/>
        <v>WESTERN VISAYASCAPIZSIGMA</v>
      </c>
      <c r="L1445" s="38">
        <v>5816</v>
      </c>
      <c r="M1445" s="14" t="s">
        <v>1491</v>
      </c>
    </row>
    <row r="1446" spans="1:13">
      <c r="A1446" s="13" t="s">
        <v>3199</v>
      </c>
      <c r="B1446" s="14" t="s">
        <v>1747</v>
      </c>
      <c r="C1446" s="14" t="s">
        <v>251</v>
      </c>
      <c r="D1446">
        <v>6819</v>
      </c>
      <c r="H1446" s="13" t="s">
        <v>154</v>
      </c>
      <c r="I1446" s="13" t="s">
        <v>245</v>
      </c>
      <c r="J1446" s="13" t="s">
        <v>3094</v>
      </c>
      <c r="K1446" t="str">
        <f t="shared" si="22"/>
        <v>CENTRAL VISAYASBOHOLSIKATUNA</v>
      </c>
      <c r="L1446" s="38">
        <v>6300</v>
      </c>
      <c r="M1446" s="14" t="s">
        <v>1616</v>
      </c>
    </row>
    <row r="1447" spans="1:13">
      <c r="A1447" s="13" t="s">
        <v>3200</v>
      </c>
      <c r="B1447" s="14" t="s">
        <v>1748</v>
      </c>
      <c r="C1447" s="14" t="s">
        <v>251</v>
      </c>
      <c r="D1447">
        <v>6813</v>
      </c>
      <c r="H1447" s="13" t="s">
        <v>155</v>
      </c>
      <c r="I1447" s="13" t="s">
        <v>261</v>
      </c>
      <c r="J1447" s="13" t="s">
        <v>3288</v>
      </c>
      <c r="K1447" t="str">
        <f t="shared" si="22"/>
        <v>EASTERN VISAYASSOUTHERN LEYTESILAGO</v>
      </c>
      <c r="L1447" s="38">
        <v>6607</v>
      </c>
      <c r="M1447" s="14" t="s">
        <v>1853</v>
      </c>
    </row>
    <row r="1448" spans="1:13">
      <c r="A1448" s="13" t="s">
        <v>3201</v>
      </c>
      <c r="B1448" s="14" t="s">
        <v>1749</v>
      </c>
      <c r="C1448" s="14" t="s">
        <v>251</v>
      </c>
      <c r="D1448">
        <v>6803</v>
      </c>
      <c r="H1448" s="13" t="s">
        <v>158</v>
      </c>
      <c r="I1448" s="13" t="s">
        <v>201</v>
      </c>
      <c r="J1448" s="13" t="s">
        <v>2745</v>
      </c>
      <c r="K1448" t="str">
        <f t="shared" si="22"/>
        <v>REGION 4A CALABARZONCAVITESILANG</v>
      </c>
      <c r="L1448" s="38">
        <v>4118</v>
      </c>
      <c r="M1448" s="14" t="s">
        <v>1180</v>
      </c>
    </row>
    <row r="1449" spans="1:13">
      <c r="A1449" s="13" t="s">
        <v>3202</v>
      </c>
      <c r="B1449" s="14" t="s">
        <v>1750</v>
      </c>
      <c r="C1449" s="14" t="s">
        <v>251</v>
      </c>
      <c r="D1449">
        <v>6820</v>
      </c>
      <c r="H1449" s="13" t="s">
        <v>153</v>
      </c>
      <c r="I1449" s="13" t="s">
        <v>239</v>
      </c>
      <c r="J1449" s="13" t="s">
        <v>3035</v>
      </c>
      <c r="K1449" t="str">
        <f t="shared" si="22"/>
        <v>WESTERN VISAYASNEGROS OCCIDENTALSILAY CITY</v>
      </c>
      <c r="L1449" s="38">
        <v>6116</v>
      </c>
      <c r="M1449" s="14" t="s">
        <v>1542</v>
      </c>
    </row>
    <row r="1450" spans="1:13">
      <c r="A1450" s="13" t="s">
        <v>3203</v>
      </c>
      <c r="B1450" s="14" t="s">
        <v>1751</v>
      </c>
      <c r="C1450" s="14" t="s">
        <v>251</v>
      </c>
      <c r="D1450">
        <v>6802</v>
      </c>
      <c r="H1450" s="13" t="s">
        <v>155</v>
      </c>
      <c r="I1450" s="13" t="s">
        <v>259</v>
      </c>
      <c r="J1450" s="13" t="s">
        <v>3264</v>
      </c>
      <c r="K1450" t="str">
        <f t="shared" si="22"/>
        <v>EASTERN VISAYASNORTHERN SAMARSILVINO LOBOS</v>
      </c>
      <c r="L1450" s="38">
        <v>6414</v>
      </c>
      <c r="M1450" s="14" t="s">
        <v>1825</v>
      </c>
    </row>
    <row r="1451" spans="1:13">
      <c r="A1451" s="13" t="s">
        <v>2876</v>
      </c>
      <c r="B1451" s="14" t="s">
        <v>1752</v>
      </c>
      <c r="C1451" s="14" t="s">
        <v>251</v>
      </c>
      <c r="D1451">
        <v>6808</v>
      </c>
      <c r="H1451" s="13" t="s">
        <v>149</v>
      </c>
      <c r="I1451" s="13" t="s">
        <v>323</v>
      </c>
      <c r="J1451" s="13" t="s">
        <v>2177</v>
      </c>
      <c r="K1451" t="str">
        <f t="shared" si="22"/>
        <v>AUTONOMOUS REGION IN MUSLIM MINDANAOTAWI-TAWISIMUNUL</v>
      </c>
      <c r="L1451" s="38">
        <v>7505</v>
      </c>
      <c r="M1451" s="14" t="s">
        <v>540</v>
      </c>
    </row>
    <row r="1452" spans="1:13">
      <c r="A1452" s="13" t="s">
        <v>3204</v>
      </c>
      <c r="B1452" s="14" t="s">
        <v>1753</v>
      </c>
      <c r="C1452" s="14" t="s">
        <v>251</v>
      </c>
      <c r="D1452">
        <v>6818</v>
      </c>
      <c r="H1452" s="13" t="s">
        <v>157</v>
      </c>
      <c r="I1452" s="13" t="s">
        <v>279</v>
      </c>
      <c r="J1452" s="13" t="s">
        <v>2384</v>
      </c>
      <c r="K1452" t="str">
        <f t="shared" si="22"/>
        <v>NORTHERN MINDANAOMISAMIS OCCIDENTALSINACABAN</v>
      </c>
      <c r="L1452" s="38">
        <v>7203</v>
      </c>
      <c r="M1452" s="14" t="s">
        <v>762</v>
      </c>
    </row>
    <row r="1453" spans="1:13">
      <c r="A1453" s="13" t="s">
        <v>3205</v>
      </c>
      <c r="B1453" s="14" t="s">
        <v>1754</v>
      </c>
      <c r="C1453" s="14" t="s">
        <v>251</v>
      </c>
      <c r="D1453">
        <v>6810</v>
      </c>
      <c r="H1453" s="13" t="s">
        <v>143</v>
      </c>
      <c r="I1453" s="13" t="s">
        <v>165</v>
      </c>
      <c r="J1453" s="13" t="s">
        <v>2231</v>
      </c>
      <c r="K1453" t="str">
        <f t="shared" si="22"/>
        <v>ILOCOS REGIONILOCOS SURSINAIT</v>
      </c>
      <c r="L1453" s="38">
        <v>2733</v>
      </c>
      <c r="M1453" s="14" t="s">
        <v>598</v>
      </c>
    </row>
    <row r="1454" spans="1:13">
      <c r="A1454" s="13" t="s">
        <v>2219</v>
      </c>
      <c r="B1454" s="14" t="s">
        <v>1755</v>
      </c>
      <c r="C1454" s="14" t="s">
        <v>251</v>
      </c>
      <c r="D1454">
        <v>6807</v>
      </c>
      <c r="H1454" s="13" t="s">
        <v>156</v>
      </c>
      <c r="I1454" s="13" t="s">
        <v>266</v>
      </c>
      <c r="J1454" s="13" t="s">
        <v>3310</v>
      </c>
      <c r="K1454" t="str">
        <f t="shared" si="22"/>
        <v>ZAMBOANGA PENINSULAZAMBOANGA DEL NORTESINDANGAN</v>
      </c>
      <c r="L1454" s="38">
        <v>7112</v>
      </c>
      <c r="M1454" s="14" t="s">
        <v>1886</v>
      </c>
    </row>
    <row r="1455" spans="1:13">
      <c r="A1455" s="13" t="s">
        <v>3206</v>
      </c>
      <c r="B1455" s="14" t="s">
        <v>1756</v>
      </c>
      <c r="C1455" s="14" t="s">
        <v>251</v>
      </c>
      <c r="D1455">
        <v>6814</v>
      </c>
      <c r="H1455" s="13" t="s">
        <v>158</v>
      </c>
      <c r="I1455" s="13" t="s">
        <v>202</v>
      </c>
      <c r="J1455" s="13" t="s">
        <v>2773</v>
      </c>
      <c r="K1455" t="str">
        <f t="shared" si="22"/>
        <v>REGION 4A CALABARZONLAGUNASINILOAN</v>
      </c>
      <c r="L1455" s="38">
        <v>4019</v>
      </c>
      <c r="M1455" s="14" t="s">
        <v>1211</v>
      </c>
    </row>
    <row r="1456" spans="1:13">
      <c r="A1456" s="13" t="s">
        <v>3207</v>
      </c>
      <c r="B1456" s="14" t="s">
        <v>1757</v>
      </c>
      <c r="C1456" s="14" t="s">
        <v>251</v>
      </c>
      <c r="D1456">
        <v>6821</v>
      </c>
      <c r="H1456" s="13" t="s">
        <v>156</v>
      </c>
      <c r="I1456" s="13" t="s">
        <v>266</v>
      </c>
      <c r="J1456" s="13" t="s">
        <v>3311</v>
      </c>
      <c r="K1456" t="str">
        <f t="shared" si="22"/>
        <v>ZAMBOANGA PENINSULAZAMBOANGA DEL NORTESIOCON</v>
      </c>
      <c r="L1456" s="38">
        <v>7120</v>
      </c>
      <c r="M1456" s="14" t="s">
        <v>1887</v>
      </c>
    </row>
    <row r="1457" spans="1:13">
      <c r="A1457" s="13" t="s">
        <v>3208</v>
      </c>
      <c r="B1457" s="14" t="s">
        <v>1758</v>
      </c>
      <c r="C1457" s="14" t="s">
        <v>251</v>
      </c>
      <c r="D1457">
        <v>6815</v>
      </c>
      <c r="H1457" s="13" t="s">
        <v>153</v>
      </c>
      <c r="I1457" s="13" t="s">
        <v>239</v>
      </c>
      <c r="J1457" s="13" t="s">
        <v>3036</v>
      </c>
      <c r="K1457" t="str">
        <f t="shared" si="22"/>
        <v>WESTERN VISAYASNEGROS OCCIDENTALSIPALAY CITY</v>
      </c>
      <c r="L1457" s="38">
        <v>6113</v>
      </c>
      <c r="M1457" s="14" t="s">
        <v>1543</v>
      </c>
    </row>
    <row r="1458" spans="1:13">
      <c r="A1458" s="13" t="s">
        <v>3209</v>
      </c>
      <c r="B1458" s="14" t="s">
        <v>1759</v>
      </c>
      <c r="C1458" s="14" t="s">
        <v>251</v>
      </c>
      <c r="D1458">
        <v>6816</v>
      </c>
      <c r="H1458" s="13" t="s">
        <v>152</v>
      </c>
      <c r="I1458" s="13" t="s">
        <v>223</v>
      </c>
      <c r="J1458" s="13" t="s">
        <v>2911</v>
      </c>
      <c r="K1458" t="str">
        <f t="shared" si="22"/>
        <v>BICOL REGIONCAMARINES SURSIPOCOT</v>
      </c>
      <c r="L1458" s="38">
        <v>4408</v>
      </c>
      <c r="M1458" s="14" t="s">
        <v>1390</v>
      </c>
    </row>
    <row r="1459" spans="1:13">
      <c r="A1459" s="13" t="s">
        <v>3213</v>
      </c>
      <c r="B1459" s="14" t="s">
        <v>1763</v>
      </c>
      <c r="C1459" s="14" t="s">
        <v>252</v>
      </c>
      <c r="D1459">
        <v>6510</v>
      </c>
      <c r="H1459" s="13" t="s">
        <v>154</v>
      </c>
      <c r="I1459" s="13" t="s">
        <v>248</v>
      </c>
      <c r="J1459" s="13" t="s">
        <v>3165</v>
      </c>
      <c r="K1459" t="str">
        <f t="shared" si="22"/>
        <v>CENTRAL VISAYASSIQUIJORSIQUIJOR</v>
      </c>
      <c r="L1459" s="38">
        <v>6225</v>
      </c>
      <c r="M1459" s="14" t="s">
        <v>1705</v>
      </c>
    </row>
    <row r="1460" spans="1:13">
      <c r="A1460" s="13" t="s">
        <v>3214</v>
      </c>
      <c r="B1460" s="14" t="s">
        <v>1764</v>
      </c>
      <c r="C1460" s="14" t="s">
        <v>252</v>
      </c>
      <c r="D1460">
        <v>6517</v>
      </c>
      <c r="H1460" s="13" t="s">
        <v>156</v>
      </c>
      <c r="I1460" s="13" t="s">
        <v>266</v>
      </c>
      <c r="J1460" s="13" t="s">
        <v>3312</v>
      </c>
      <c r="K1460" t="str">
        <f t="shared" si="22"/>
        <v>ZAMBOANGA PENINSULAZAMBOANGA DEL NORTESIRAWAI</v>
      </c>
      <c r="L1460" s="38">
        <v>7121</v>
      </c>
      <c r="M1460" s="14" t="s">
        <v>1888</v>
      </c>
    </row>
    <row r="1461" spans="1:13">
      <c r="A1461" s="13" t="s">
        <v>3215</v>
      </c>
      <c r="B1461" s="14" t="s">
        <v>1765</v>
      </c>
      <c r="C1461" s="14" t="s">
        <v>252</v>
      </c>
      <c r="D1461">
        <v>6542</v>
      </c>
      <c r="H1461" s="13" t="s">
        <v>152</v>
      </c>
      <c r="I1461" s="13" t="s">
        <v>223</v>
      </c>
      <c r="J1461" s="13" t="s">
        <v>2912</v>
      </c>
      <c r="K1461" t="str">
        <f t="shared" si="22"/>
        <v>BICOL REGIONCAMARINES SURSIRUMA</v>
      </c>
      <c r="L1461" s="38">
        <v>4427</v>
      </c>
      <c r="M1461" s="14" t="s">
        <v>1391</v>
      </c>
    </row>
    <row r="1462" spans="1:13">
      <c r="A1462" s="13" t="s">
        <v>3216</v>
      </c>
      <c r="B1462" s="14" t="s">
        <v>1766</v>
      </c>
      <c r="C1462" s="14" t="s">
        <v>252</v>
      </c>
      <c r="D1462">
        <v>6520</v>
      </c>
      <c r="H1462" s="15" t="s">
        <v>143</v>
      </c>
      <c r="I1462" s="15" t="s">
        <v>167</v>
      </c>
      <c r="J1462" s="15" t="s">
        <v>2253</v>
      </c>
      <c r="K1462" t="str">
        <f t="shared" si="22"/>
        <v>ILOCOS REGIONPANGASINANSISON</v>
      </c>
      <c r="L1462" s="38">
        <v>2434</v>
      </c>
      <c r="M1462" s="79" t="s">
        <v>625</v>
      </c>
    </row>
    <row r="1463" spans="1:13">
      <c r="A1463" s="13" t="s">
        <v>3217</v>
      </c>
      <c r="B1463" s="14" t="s">
        <v>1767</v>
      </c>
      <c r="C1463" s="14" t="s">
        <v>252</v>
      </c>
      <c r="D1463">
        <v>6519</v>
      </c>
      <c r="H1463" s="15" t="s">
        <v>147</v>
      </c>
      <c r="I1463" s="15" t="s">
        <v>307</v>
      </c>
      <c r="J1463" s="15" t="s">
        <v>2253</v>
      </c>
      <c r="K1463" t="str">
        <f t="shared" si="22"/>
        <v>CARAGASURIGAO DEL NORTESISON</v>
      </c>
      <c r="L1463" s="38">
        <v>8404</v>
      </c>
      <c r="M1463" s="79" t="s">
        <v>864</v>
      </c>
    </row>
    <row r="1464" spans="1:13">
      <c r="A1464" s="13" t="s">
        <v>2885</v>
      </c>
      <c r="B1464" s="14" t="s">
        <v>1768</v>
      </c>
      <c r="C1464" s="14" t="s">
        <v>252</v>
      </c>
      <c r="D1464">
        <v>6525</v>
      </c>
      <c r="H1464" s="13" t="s">
        <v>149</v>
      </c>
      <c r="I1464" s="13" t="s">
        <v>323</v>
      </c>
      <c r="J1464" s="13" t="s">
        <v>2178</v>
      </c>
      <c r="K1464" t="str">
        <f t="shared" si="22"/>
        <v>AUTONOMOUS REGION IN MUSLIM MINDANAOTAWI-TAWISITANGKAI</v>
      </c>
      <c r="L1464" s="38">
        <v>7506</v>
      </c>
      <c r="M1464" s="14" t="s">
        <v>541</v>
      </c>
    </row>
    <row r="1465" spans="1:13">
      <c r="A1465" s="13" t="s">
        <v>3210</v>
      </c>
      <c r="B1465" s="14" t="s">
        <v>1760</v>
      </c>
      <c r="C1465" s="14" t="s">
        <v>252</v>
      </c>
      <c r="D1465">
        <v>6521</v>
      </c>
      <c r="H1465" s="15" t="s">
        <v>147</v>
      </c>
      <c r="I1465" s="15" t="s">
        <v>307</v>
      </c>
      <c r="J1465" s="15" t="s">
        <v>2479</v>
      </c>
      <c r="K1465" t="str">
        <f t="shared" si="22"/>
        <v>CARAGASURIGAO DEL NORTESOCORRO</v>
      </c>
      <c r="L1465" s="38">
        <v>8416</v>
      </c>
      <c r="M1465" s="79" t="s">
        <v>865</v>
      </c>
    </row>
    <row r="1466" spans="1:13">
      <c r="A1466" s="13" t="s">
        <v>3218</v>
      </c>
      <c r="B1466" s="14" t="s">
        <v>1769</v>
      </c>
      <c r="C1466" s="14" t="s">
        <v>252</v>
      </c>
      <c r="D1466">
        <v>6516</v>
      </c>
      <c r="H1466" s="15" t="s">
        <v>159</v>
      </c>
      <c r="I1466" s="15" t="s">
        <v>212</v>
      </c>
      <c r="J1466" s="15" t="s">
        <v>2479</v>
      </c>
      <c r="K1466" t="str">
        <f t="shared" si="22"/>
        <v>REGION 4B MIMAROPAORIENTAL MINDOROSOCORRO</v>
      </c>
      <c r="L1466" s="38">
        <v>5207</v>
      </c>
      <c r="M1466" s="79" t="s">
        <v>1243</v>
      </c>
    </row>
    <row r="1467" spans="1:13">
      <c r="A1467" s="13" t="s">
        <v>3219</v>
      </c>
      <c r="B1467" s="14" t="s">
        <v>1770</v>
      </c>
      <c r="C1467" s="14" t="s">
        <v>252</v>
      </c>
      <c r="D1467">
        <v>6534</v>
      </c>
      <c r="H1467" s="13" t="s">
        <v>159</v>
      </c>
      <c r="I1467" s="13" t="s">
        <v>213</v>
      </c>
      <c r="J1467" s="13" t="s">
        <v>2814</v>
      </c>
      <c r="K1467" t="str">
        <f t="shared" si="22"/>
        <v>REGION 4B MIMAROPAPALAWANSOFRONIO ESPAÑOLA</v>
      </c>
      <c r="L1467" s="38">
        <v>5324</v>
      </c>
      <c r="M1467" s="14" t="s">
        <v>1267</v>
      </c>
    </row>
    <row r="1468" spans="1:13">
      <c r="A1468" s="13" t="s">
        <v>3220</v>
      </c>
      <c r="B1468" s="14" t="s">
        <v>1771</v>
      </c>
      <c r="C1468" s="14" t="s">
        <v>252</v>
      </c>
      <c r="D1468">
        <v>6530</v>
      </c>
      <c r="H1468" s="15" t="s">
        <v>154</v>
      </c>
      <c r="I1468" s="15" t="s">
        <v>246</v>
      </c>
      <c r="J1468" s="15" t="s">
        <v>3137</v>
      </c>
      <c r="K1468" t="str">
        <f t="shared" si="22"/>
        <v>CENTRAL VISAYASCEBUSOGOD</v>
      </c>
      <c r="L1468" s="38">
        <v>6007</v>
      </c>
      <c r="M1468" s="79" t="s">
        <v>1670</v>
      </c>
    </row>
    <row r="1469" spans="1:13">
      <c r="A1469" s="13" t="s">
        <v>3221</v>
      </c>
      <c r="B1469" s="14" t="s">
        <v>1772</v>
      </c>
      <c r="C1469" s="14" t="s">
        <v>252</v>
      </c>
      <c r="D1469">
        <v>6529</v>
      </c>
      <c r="H1469" s="15" t="s">
        <v>155</v>
      </c>
      <c r="I1469" s="15" t="s">
        <v>261</v>
      </c>
      <c r="J1469" s="15" t="s">
        <v>3137</v>
      </c>
      <c r="K1469" t="str">
        <f t="shared" si="22"/>
        <v>EASTERN VISAYASSOUTHERN LEYTESOGOD</v>
      </c>
      <c r="L1469" s="38">
        <v>6606</v>
      </c>
      <c r="M1469" s="79" t="s">
        <v>1854</v>
      </c>
    </row>
    <row r="1470" spans="1:13">
      <c r="A1470" s="13" t="s">
        <v>3222</v>
      </c>
      <c r="B1470" s="14" t="s">
        <v>1773</v>
      </c>
      <c r="C1470" s="14" t="s">
        <v>252</v>
      </c>
      <c r="D1470">
        <v>6515</v>
      </c>
      <c r="H1470" s="13" t="s">
        <v>144</v>
      </c>
      <c r="I1470" s="13" t="s">
        <v>175</v>
      </c>
      <c r="J1470" s="13" t="s">
        <v>2539</v>
      </c>
      <c r="K1470" t="str">
        <f t="shared" si="22"/>
        <v>CAGAYAN VALLEYCAGAYANSOLANA</v>
      </c>
      <c r="L1470" s="38">
        <v>3503</v>
      </c>
      <c r="M1470" s="14" t="s">
        <v>936</v>
      </c>
    </row>
    <row r="1471" spans="1:13">
      <c r="A1471" s="13" t="s">
        <v>3223</v>
      </c>
      <c r="B1471" s="14" t="s">
        <v>1774</v>
      </c>
      <c r="C1471" s="14" t="s">
        <v>252</v>
      </c>
      <c r="D1471">
        <v>6505</v>
      </c>
      <c r="H1471" s="13" t="s">
        <v>144</v>
      </c>
      <c r="I1471" s="13" t="s">
        <v>177</v>
      </c>
      <c r="J1471" s="13" t="s">
        <v>2575</v>
      </c>
      <c r="K1471" t="str">
        <f t="shared" si="22"/>
        <v>CAGAYAN VALLEYNUEVA VIZCAYASOLANO</v>
      </c>
      <c r="L1471" s="38">
        <v>3709</v>
      </c>
      <c r="M1471" s="14" t="s">
        <v>982</v>
      </c>
    </row>
    <row r="1472" spans="1:13">
      <c r="A1472" s="13" t="s">
        <v>3224</v>
      </c>
      <c r="B1472" s="14" t="s">
        <v>1775</v>
      </c>
      <c r="C1472" s="14" t="s">
        <v>252</v>
      </c>
      <c r="D1472">
        <v>6524</v>
      </c>
      <c r="H1472" s="13" t="s">
        <v>143</v>
      </c>
      <c r="I1472" s="13" t="s">
        <v>164</v>
      </c>
      <c r="J1472" s="13" t="s">
        <v>2202</v>
      </c>
      <c r="K1472" t="str">
        <f t="shared" si="22"/>
        <v>ILOCOS REGIONILOCOS NORTESOLSONA</v>
      </c>
      <c r="L1472" s="38">
        <v>2910</v>
      </c>
      <c r="M1472" s="14" t="s">
        <v>566</v>
      </c>
    </row>
    <row r="1473" spans="1:13">
      <c r="A1473" s="13" t="s">
        <v>3225</v>
      </c>
      <c r="B1473" s="14" t="s">
        <v>1776</v>
      </c>
      <c r="C1473" s="14" t="s">
        <v>252</v>
      </c>
      <c r="D1473">
        <v>6523</v>
      </c>
      <c r="H1473" s="13" t="s">
        <v>156</v>
      </c>
      <c r="I1473" s="13" t="s">
        <v>267</v>
      </c>
      <c r="J1473" s="13" t="s">
        <v>3343</v>
      </c>
      <c r="K1473" t="str">
        <f t="shared" si="22"/>
        <v>ZAMBOANGA PENINSULAZAMBOANGA DEL SURSOMINOT</v>
      </c>
      <c r="L1473" s="38">
        <v>7022</v>
      </c>
      <c r="M1473" s="14" t="s">
        <v>1925</v>
      </c>
    </row>
    <row r="1474" spans="1:13">
      <c r="A1474" s="13" t="s">
        <v>3226</v>
      </c>
      <c r="B1474" s="14" t="s">
        <v>1777</v>
      </c>
      <c r="C1474" s="14" t="s">
        <v>252</v>
      </c>
      <c r="D1474">
        <v>6522</v>
      </c>
      <c r="H1474" s="13" t="s">
        <v>152</v>
      </c>
      <c r="I1474" s="13" t="s">
        <v>226</v>
      </c>
      <c r="J1474" s="13" t="s">
        <v>2947</v>
      </c>
      <c r="K1474" t="str">
        <f t="shared" si="22"/>
        <v>BICOL REGIONSORSOGONSORSOGON CITY</v>
      </c>
      <c r="L1474" s="38">
        <v>4700</v>
      </c>
      <c r="M1474" s="14" t="s">
        <v>1438</v>
      </c>
    </row>
    <row r="1475" spans="1:13">
      <c r="A1475" s="13" t="s">
        <v>3227</v>
      </c>
      <c r="B1475" s="14" t="s">
        <v>1778</v>
      </c>
      <c r="C1475" s="14" t="s">
        <v>252</v>
      </c>
      <c r="D1475">
        <v>6539</v>
      </c>
      <c r="H1475" s="13" t="s">
        <v>149</v>
      </c>
      <c r="I1475" s="13" t="s">
        <v>323</v>
      </c>
      <c r="J1475" s="13" t="s">
        <v>2179</v>
      </c>
      <c r="K1475" t="str">
        <f t="shared" ref="K1475:K1538" si="23">UPPER(TRIM(H1475)&amp;TRIM(I1475)&amp;TRIM(J1475))</f>
        <v>AUTONOMOUS REGION IN MUSLIM MINDANAOTAWI-TAWISOUTH UBIAN</v>
      </c>
      <c r="L1475" s="38">
        <v>7504</v>
      </c>
      <c r="M1475" s="14" t="s">
        <v>542</v>
      </c>
    </row>
    <row r="1476" spans="1:13">
      <c r="A1476" s="13" t="s">
        <v>3228</v>
      </c>
      <c r="B1476" s="14" t="s">
        <v>1779</v>
      </c>
      <c r="C1476" s="14" t="s">
        <v>252</v>
      </c>
      <c r="D1476">
        <v>6527</v>
      </c>
      <c r="H1476" s="13" t="s">
        <v>149</v>
      </c>
      <c r="I1476" s="13" t="s">
        <v>320</v>
      </c>
      <c r="J1476" s="13" t="s">
        <v>2138</v>
      </c>
      <c r="K1476" t="str">
        <f t="shared" si="23"/>
        <v>AUTONOMOUS REGION IN MUSLIM MINDANAOMAGUINDANAOSOUTH UPI</v>
      </c>
      <c r="L1476" s="38">
        <v>9603</v>
      </c>
      <c r="M1476" s="14" t="s">
        <v>500</v>
      </c>
    </row>
    <row r="1477" spans="1:13">
      <c r="A1477" s="13" t="s">
        <v>3229</v>
      </c>
      <c r="B1477" s="14" t="s">
        <v>1780</v>
      </c>
      <c r="C1477" s="14" t="s">
        <v>252</v>
      </c>
      <c r="D1477">
        <v>6511</v>
      </c>
      <c r="H1477" s="13" t="s">
        <v>143</v>
      </c>
      <c r="I1477" s="13" t="s">
        <v>167</v>
      </c>
      <c r="J1477" s="13" t="s">
        <v>2254</v>
      </c>
      <c r="K1477" t="str">
        <f t="shared" si="23"/>
        <v>ILOCOS REGIONPANGASINANSUAL</v>
      </c>
      <c r="L1477" s="38">
        <v>2403</v>
      </c>
      <c r="M1477" s="14" t="s">
        <v>626</v>
      </c>
    </row>
    <row r="1478" spans="1:13">
      <c r="A1478" s="13" t="s">
        <v>3230</v>
      </c>
      <c r="B1478" s="14" t="s">
        <v>1781</v>
      </c>
      <c r="C1478" s="14" t="s">
        <v>252</v>
      </c>
      <c r="D1478">
        <v>6506</v>
      </c>
      <c r="H1478" s="13" t="s">
        <v>151</v>
      </c>
      <c r="I1478" s="13" t="s">
        <v>193</v>
      </c>
      <c r="J1478" s="13" t="s">
        <v>2699</v>
      </c>
      <c r="K1478" t="str">
        <f t="shared" si="23"/>
        <v>CENTRAL LUZONZAMBALESSUBIC</v>
      </c>
      <c r="L1478" s="38">
        <v>2209</v>
      </c>
      <c r="M1478" s="14" t="s">
        <v>1125</v>
      </c>
    </row>
    <row r="1479" spans="1:13">
      <c r="A1479" s="13" t="s">
        <v>3231</v>
      </c>
      <c r="B1479" s="14" t="s">
        <v>1782</v>
      </c>
      <c r="C1479" s="14" t="s">
        <v>252</v>
      </c>
      <c r="D1479">
        <v>6531</v>
      </c>
      <c r="H1479" s="13" t="s">
        <v>143</v>
      </c>
      <c r="I1479" s="13" t="s">
        <v>166</v>
      </c>
      <c r="J1479" s="13" t="s">
        <v>2250</v>
      </c>
      <c r="K1479" t="str">
        <f t="shared" si="23"/>
        <v>ILOCOS REGIONLA UNIONSUDIPEN</v>
      </c>
      <c r="L1479" s="38">
        <v>2520</v>
      </c>
      <c r="M1479" s="14" t="s">
        <v>620</v>
      </c>
    </row>
    <row r="1480" spans="1:13">
      <c r="A1480" s="13" t="s">
        <v>2007</v>
      </c>
      <c r="B1480" s="14" t="s">
        <v>1783</v>
      </c>
      <c r="C1480" s="14" t="s">
        <v>252</v>
      </c>
      <c r="D1480">
        <v>6508</v>
      </c>
      <c r="H1480" s="13" t="s">
        <v>157</v>
      </c>
      <c r="I1480" s="13" t="s">
        <v>278</v>
      </c>
      <c r="J1480" s="13" t="s">
        <v>2366</v>
      </c>
      <c r="K1480" t="str">
        <f t="shared" si="23"/>
        <v>NORTHERN MINDANAOMISAMIS ORIENTALSUGBONGCOGON</v>
      </c>
      <c r="L1480" s="38">
        <v>9009</v>
      </c>
      <c r="M1480" s="14" t="s">
        <v>743</v>
      </c>
    </row>
    <row r="1481" spans="1:13">
      <c r="A1481" s="13" t="s">
        <v>3232</v>
      </c>
      <c r="B1481" s="14" t="s">
        <v>1784</v>
      </c>
      <c r="C1481" s="14" t="s">
        <v>252</v>
      </c>
      <c r="D1481">
        <v>6533</v>
      </c>
      <c r="H1481" s="13" t="s">
        <v>143</v>
      </c>
      <c r="I1481" s="13" t="s">
        <v>165</v>
      </c>
      <c r="J1481" s="13" t="s">
        <v>2232</v>
      </c>
      <c r="K1481" t="str">
        <f t="shared" si="23"/>
        <v>ILOCOS REGIONILOCOS SURSUGPON</v>
      </c>
      <c r="L1481" s="38">
        <v>2717</v>
      </c>
      <c r="M1481" s="14" t="s">
        <v>599</v>
      </c>
    </row>
    <row r="1482" spans="1:13">
      <c r="A1482" s="13" t="s">
        <v>3233</v>
      </c>
      <c r="B1482" s="14" t="s">
        <v>1785</v>
      </c>
      <c r="C1482" s="14" t="s">
        <v>252</v>
      </c>
      <c r="D1482">
        <v>6509</v>
      </c>
      <c r="H1482" s="13" t="s">
        <v>155</v>
      </c>
      <c r="I1482" s="13" t="s">
        <v>257</v>
      </c>
      <c r="J1482" s="13" t="s">
        <v>3208</v>
      </c>
      <c r="K1482" t="str">
        <f t="shared" si="23"/>
        <v>EASTERN VISAYASEASTERN SAMARSULAT</v>
      </c>
      <c r="L1482" s="38">
        <v>6815</v>
      </c>
      <c r="M1482" s="14" t="s">
        <v>1758</v>
      </c>
    </row>
    <row r="1483" spans="1:13">
      <c r="A1483" s="13" t="s">
        <v>3234</v>
      </c>
      <c r="B1483" s="14" t="s">
        <v>1786</v>
      </c>
      <c r="C1483" s="14" t="s">
        <v>252</v>
      </c>
      <c r="D1483">
        <v>6512</v>
      </c>
      <c r="H1483" s="13" t="s">
        <v>145</v>
      </c>
      <c r="I1483" s="13" t="s">
        <v>288</v>
      </c>
      <c r="J1483" s="13" t="s">
        <v>2413</v>
      </c>
      <c r="K1483" t="str">
        <f t="shared" si="23"/>
        <v>DAVAO REGIONDAVAO DEL SURSULOP</v>
      </c>
      <c r="L1483" s="38">
        <v>8009</v>
      </c>
      <c r="M1483" s="14" t="s">
        <v>796</v>
      </c>
    </row>
    <row r="1484" spans="1:13">
      <c r="A1484" s="13" t="s">
        <v>3235</v>
      </c>
      <c r="B1484" s="14" t="s">
        <v>1787</v>
      </c>
      <c r="C1484" s="14" t="s">
        <v>252</v>
      </c>
      <c r="D1484">
        <v>6532</v>
      </c>
      <c r="H1484" s="13" t="s">
        <v>149</v>
      </c>
      <c r="I1484" s="13" t="s">
        <v>319</v>
      </c>
      <c r="J1484" s="13" t="s">
        <v>2111</v>
      </c>
      <c r="K1484" t="str">
        <f t="shared" si="23"/>
        <v>AUTONOMOUS REGION IN MUSLIM MINDANAOLANAO DEL SURSULTAN DUMALONDONG</v>
      </c>
      <c r="L1484" s="38">
        <v>9706</v>
      </c>
      <c r="M1484" s="14" t="s">
        <v>473</v>
      </c>
    </row>
    <row r="1485" spans="1:13">
      <c r="A1485" s="13" t="s">
        <v>3236</v>
      </c>
      <c r="B1485" s="14" t="s">
        <v>1788</v>
      </c>
      <c r="C1485" s="14" t="s">
        <v>252</v>
      </c>
      <c r="D1485">
        <v>6526</v>
      </c>
      <c r="H1485" s="13" t="s">
        <v>149</v>
      </c>
      <c r="I1485" s="13" t="s">
        <v>320</v>
      </c>
      <c r="J1485" s="13" t="s">
        <v>299</v>
      </c>
      <c r="K1485" t="str">
        <f t="shared" si="23"/>
        <v>AUTONOMOUS REGION IN MUSLIM MINDANAOMAGUINDANAOSULTAN KUDARAT</v>
      </c>
      <c r="L1485" s="38">
        <v>9605</v>
      </c>
      <c r="M1485" s="14" t="s">
        <v>512</v>
      </c>
    </row>
    <row r="1486" spans="1:13">
      <c r="A1486" s="13" t="s">
        <v>3237</v>
      </c>
      <c r="B1486" s="14" t="s">
        <v>1789</v>
      </c>
      <c r="C1486" s="14" t="s">
        <v>252</v>
      </c>
      <c r="D1486">
        <v>6507</v>
      </c>
      <c r="H1486" s="13" t="s">
        <v>149</v>
      </c>
      <c r="I1486" s="13" t="s">
        <v>320</v>
      </c>
      <c r="J1486" s="13" t="s">
        <v>2151</v>
      </c>
      <c r="K1486" t="str">
        <f t="shared" si="23"/>
        <v>AUTONOMOUS REGION IN MUSLIM MINDANAOMAGUINDANAOSULTAN KUDARAT(NULING)</v>
      </c>
      <c r="L1486" s="38">
        <v>9605</v>
      </c>
      <c r="M1486" s="14" t="s">
        <v>4158</v>
      </c>
    </row>
    <row r="1487" spans="1:13">
      <c r="A1487" s="13" t="s">
        <v>3238</v>
      </c>
      <c r="B1487" s="14" t="s">
        <v>1790</v>
      </c>
      <c r="C1487" s="14" t="s">
        <v>252</v>
      </c>
      <c r="D1487">
        <v>6540</v>
      </c>
      <c r="H1487" s="13" t="s">
        <v>149</v>
      </c>
      <c r="I1487" s="13" t="s">
        <v>320</v>
      </c>
      <c r="J1487" s="13" t="s">
        <v>2146</v>
      </c>
      <c r="K1487" t="str">
        <f t="shared" si="23"/>
        <v>AUTONOMOUS REGION IN MUSLIM MINDANAOMAGUINDANAOSULTAN MASTURA</v>
      </c>
      <c r="L1487" s="38">
        <v>9636</v>
      </c>
      <c r="M1487" s="14" t="s">
        <v>4153</v>
      </c>
    </row>
    <row r="1488" spans="1:13">
      <c r="A1488" s="13" t="s">
        <v>3211</v>
      </c>
      <c r="B1488" s="14" t="s">
        <v>1761</v>
      </c>
      <c r="C1488" s="14" t="s">
        <v>252</v>
      </c>
      <c r="D1488">
        <v>6541</v>
      </c>
      <c r="H1488" s="13" t="s">
        <v>149</v>
      </c>
      <c r="I1488" s="13" t="s">
        <v>320</v>
      </c>
      <c r="J1488" s="13" t="s">
        <v>4181</v>
      </c>
      <c r="K1488" t="str">
        <f t="shared" si="23"/>
        <v>AUTONOMOUS REGION IN MUSLIM MINDANAOMAGUINDANAOSULTAN MASTURA</v>
      </c>
      <c r="L1488" s="38">
        <v>9636</v>
      </c>
      <c r="M1488" s="14" t="s">
        <v>513</v>
      </c>
    </row>
    <row r="1489" spans="1:13">
      <c r="A1489" s="13" t="s">
        <v>3239</v>
      </c>
      <c r="B1489" s="14" t="s">
        <v>1791</v>
      </c>
      <c r="C1489" s="14" t="s">
        <v>252</v>
      </c>
      <c r="D1489">
        <v>6501</v>
      </c>
      <c r="H1489" s="13" t="s">
        <v>157</v>
      </c>
      <c r="I1489" s="13" t="s">
        <v>277</v>
      </c>
      <c r="J1489" s="13" t="s">
        <v>2340</v>
      </c>
      <c r="K1489" t="str">
        <f t="shared" si="23"/>
        <v>NORTHERN MINDANAOLANAO DEL NORTESULTAN NAGA DIMAPORO</v>
      </c>
      <c r="L1489" s="38">
        <v>9223</v>
      </c>
      <c r="M1489" s="14" t="s">
        <v>716</v>
      </c>
    </row>
    <row r="1490" spans="1:13">
      <c r="A1490" s="13" t="s">
        <v>3240</v>
      </c>
      <c r="B1490" s="14" t="s">
        <v>1792</v>
      </c>
      <c r="C1490" s="14" t="s">
        <v>252</v>
      </c>
      <c r="D1490">
        <v>6538</v>
      </c>
      <c r="H1490" s="13" t="s">
        <v>149</v>
      </c>
      <c r="I1490" s="13" t="s">
        <v>320</v>
      </c>
      <c r="J1490" s="13" t="s">
        <v>2139</v>
      </c>
      <c r="K1490" t="str">
        <f t="shared" si="23"/>
        <v>AUTONOMOUS REGION IN MUSLIM MINDANAOMAGUINDANAOSULTAN SA BARONGIS</v>
      </c>
      <c r="L1490" s="38">
        <v>9611</v>
      </c>
      <c r="M1490" s="14" t="s">
        <v>501</v>
      </c>
    </row>
    <row r="1491" spans="1:13">
      <c r="A1491" s="13" t="s">
        <v>3241</v>
      </c>
      <c r="B1491" s="14" t="s">
        <v>1793</v>
      </c>
      <c r="C1491" s="14" t="s">
        <v>252</v>
      </c>
      <c r="D1491">
        <v>6514</v>
      </c>
      <c r="H1491" s="13" t="s">
        <v>149</v>
      </c>
      <c r="I1491" s="13" t="s">
        <v>320</v>
      </c>
      <c r="J1491" s="13" t="s">
        <v>4183</v>
      </c>
      <c r="K1491" t="str">
        <f t="shared" si="23"/>
        <v>AUTONOMOUS REGION IN MUSLIM MINDANAOMAGUINDANAOSULTAN SUMAGKA</v>
      </c>
      <c r="L1491" s="38">
        <v>9637</v>
      </c>
      <c r="M1491" s="14" t="s">
        <v>503</v>
      </c>
    </row>
    <row r="1492" spans="1:13">
      <c r="A1492" s="13" t="s">
        <v>2020</v>
      </c>
      <c r="B1492" s="14" t="s">
        <v>1794</v>
      </c>
      <c r="C1492" s="14" t="s">
        <v>252</v>
      </c>
      <c r="D1492">
        <v>6535</v>
      </c>
      <c r="H1492" s="13" t="s">
        <v>157</v>
      </c>
      <c r="I1492" s="13" t="s">
        <v>275</v>
      </c>
      <c r="J1492" s="13" t="s">
        <v>2315</v>
      </c>
      <c r="K1492" t="str">
        <f t="shared" si="23"/>
        <v>NORTHERN MINDANAOBUKIDNONSUMILAO</v>
      </c>
      <c r="L1492" s="38">
        <v>8701</v>
      </c>
      <c r="M1492" s="14" t="s">
        <v>690</v>
      </c>
    </row>
    <row r="1493" spans="1:13">
      <c r="A1493" s="13" t="s">
        <v>1968</v>
      </c>
      <c r="B1493" s="14" t="s">
        <v>1795</v>
      </c>
      <c r="C1493" s="14" t="s">
        <v>252</v>
      </c>
      <c r="D1493">
        <v>6518</v>
      </c>
      <c r="H1493" s="13" t="s">
        <v>149</v>
      </c>
      <c r="I1493" s="13" t="s">
        <v>318</v>
      </c>
      <c r="J1493" s="13" t="s">
        <v>2075</v>
      </c>
      <c r="K1493" t="str">
        <f t="shared" si="23"/>
        <v>AUTONOMOUS REGION IN MUSLIM MINDANAOBASILANSUMISIP</v>
      </c>
      <c r="L1493" s="38">
        <v>7305</v>
      </c>
      <c r="M1493" s="14" t="s">
        <v>437</v>
      </c>
    </row>
    <row r="1494" spans="1:13">
      <c r="A1494" s="13" t="s">
        <v>2574</v>
      </c>
      <c r="B1494" s="14" t="s">
        <v>1796</v>
      </c>
      <c r="C1494" s="14" t="s">
        <v>252</v>
      </c>
      <c r="D1494">
        <v>6513</v>
      </c>
      <c r="H1494" s="13" t="s">
        <v>146</v>
      </c>
      <c r="I1494" s="13" t="s">
        <v>298</v>
      </c>
      <c r="J1494" s="13" t="s">
        <v>2454</v>
      </c>
      <c r="K1494" t="str">
        <f t="shared" si="23"/>
        <v>SOCSARGENSOUTH COTABATOSURALLAH</v>
      </c>
      <c r="L1494" s="38">
        <v>9512</v>
      </c>
      <c r="M1494" s="14" t="s">
        <v>839</v>
      </c>
    </row>
    <row r="1495" spans="1:13">
      <c r="A1495" s="13" t="s">
        <v>3242</v>
      </c>
      <c r="B1495" s="14" t="s">
        <v>1797</v>
      </c>
      <c r="C1495" s="14" t="s">
        <v>252</v>
      </c>
      <c r="D1495">
        <v>6536</v>
      </c>
      <c r="H1495" s="13" t="s">
        <v>147</v>
      </c>
      <c r="I1495" s="13" t="s">
        <v>307</v>
      </c>
      <c r="J1495" s="13" t="s">
        <v>2481</v>
      </c>
      <c r="K1495" t="str">
        <f t="shared" si="23"/>
        <v>CARAGASURIGAO DEL NORTESURIGAO CITY</v>
      </c>
      <c r="L1495" s="38">
        <v>8400</v>
      </c>
      <c r="M1495" s="14" t="s">
        <v>868</v>
      </c>
    </row>
    <row r="1496" spans="1:13">
      <c r="A1496" s="13" t="s">
        <v>3243</v>
      </c>
      <c r="B1496" s="14" t="s">
        <v>1798</v>
      </c>
      <c r="C1496" s="14" t="s">
        <v>252</v>
      </c>
      <c r="D1496">
        <v>6504</v>
      </c>
      <c r="H1496" s="13" t="s">
        <v>143</v>
      </c>
      <c r="I1496" s="13" t="s">
        <v>165</v>
      </c>
      <c r="J1496" s="13" t="s">
        <v>2233</v>
      </c>
      <c r="K1496" t="str">
        <f t="shared" si="23"/>
        <v>ILOCOS REGIONILOCOS SURSUYO</v>
      </c>
      <c r="L1496" s="38">
        <v>2715</v>
      </c>
      <c r="M1496" s="14" t="s">
        <v>600</v>
      </c>
    </row>
    <row r="1497" spans="1:13">
      <c r="A1497" s="13" t="s">
        <v>3212</v>
      </c>
      <c r="B1497" s="14" t="s">
        <v>1762</v>
      </c>
      <c r="C1497" s="14" t="s">
        <v>252</v>
      </c>
      <c r="D1497">
        <v>6500</v>
      </c>
      <c r="H1497" s="13" t="s">
        <v>158</v>
      </c>
      <c r="I1497" s="13" t="s">
        <v>200</v>
      </c>
      <c r="J1497" s="13" t="s">
        <v>2719</v>
      </c>
      <c r="K1497" t="str">
        <f t="shared" si="23"/>
        <v>REGION 4A CALABARZONBATANGASTAAL</v>
      </c>
      <c r="L1497" s="38">
        <v>4208</v>
      </c>
      <c r="M1497" s="14" t="s">
        <v>1153</v>
      </c>
    </row>
    <row r="1498" spans="1:13">
      <c r="A1498" s="13" t="s">
        <v>3244</v>
      </c>
      <c r="B1498" s="14" t="s">
        <v>1799</v>
      </c>
      <c r="C1498" s="14" t="s">
        <v>252</v>
      </c>
      <c r="D1498">
        <v>6502</v>
      </c>
      <c r="H1498" s="13" t="s">
        <v>152</v>
      </c>
      <c r="I1498" s="13" t="s">
        <v>221</v>
      </c>
      <c r="J1498" s="13" t="s">
        <v>2855</v>
      </c>
      <c r="K1498" t="str">
        <f t="shared" si="23"/>
        <v>BICOL REGIONALBAYTABACO CITY</v>
      </c>
      <c r="L1498" s="38">
        <v>4511</v>
      </c>
      <c r="M1498" s="14" t="s">
        <v>1328</v>
      </c>
    </row>
    <row r="1499" spans="1:13">
      <c r="A1499" s="13" t="s">
        <v>3245</v>
      </c>
      <c r="B1499" s="14" t="s">
        <v>1800</v>
      </c>
      <c r="C1499" s="14" t="s">
        <v>252</v>
      </c>
      <c r="D1499">
        <v>6503</v>
      </c>
      <c r="H1499" s="13" t="s">
        <v>155</v>
      </c>
      <c r="I1499" s="13" t="s">
        <v>258</v>
      </c>
      <c r="J1499" s="13" t="s">
        <v>3242</v>
      </c>
      <c r="K1499" t="str">
        <f t="shared" si="23"/>
        <v>EASTERN VISAYASLEYTETABANGO</v>
      </c>
      <c r="L1499" s="38">
        <v>6536</v>
      </c>
      <c r="M1499" s="14" t="s">
        <v>1797</v>
      </c>
    </row>
    <row r="1500" spans="1:13">
      <c r="A1500" s="13" t="s">
        <v>3246</v>
      </c>
      <c r="B1500" s="14" t="s">
        <v>1801</v>
      </c>
      <c r="C1500" s="14" t="s">
        <v>252</v>
      </c>
      <c r="D1500">
        <v>6528</v>
      </c>
      <c r="H1500" s="13" t="s">
        <v>156</v>
      </c>
      <c r="I1500" s="13" t="s">
        <v>267</v>
      </c>
      <c r="J1500" s="13" t="s">
        <v>3344</v>
      </c>
      <c r="K1500" t="str">
        <f t="shared" si="23"/>
        <v>ZAMBOANGA PENINSULAZAMBOANGA DEL SURTABINA</v>
      </c>
      <c r="L1500" s="38">
        <v>7034</v>
      </c>
      <c r="M1500" s="14" t="s">
        <v>1926</v>
      </c>
    </row>
    <row r="1501" spans="1:13">
      <c r="A1501" s="13" t="s">
        <v>3247</v>
      </c>
      <c r="B1501" s="14" t="s">
        <v>1802</v>
      </c>
      <c r="C1501" s="14" t="s">
        <v>252</v>
      </c>
      <c r="D1501">
        <v>6537</v>
      </c>
      <c r="H1501" s="13" t="s">
        <v>154</v>
      </c>
      <c r="I1501" s="13" t="s">
        <v>246</v>
      </c>
      <c r="J1501" s="13" t="s">
        <v>3138</v>
      </c>
      <c r="K1501" t="str">
        <f t="shared" si="23"/>
        <v>CENTRAL VISAYASCEBUTABOGON</v>
      </c>
      <c r="L1501" s="38">
        <v>6009</v>
      </c>
      <c r="M1501" s="14" t="s">
        <v>1671</v>
      </c>
    </row>
    <row r="1502" spans="1:13">
      <c r="A1502" s="13" t="s">
        <v>3248</v>
      </c>
      <c r="B1502" s="14" t="s">
        <v>1803</v>
      </c>
      <c r="C1502" s="14" t="s">
        <v>253</v>
      </c>
      <c r="D1502">
        <v>6405</v>
      </c>
      <c r="H1502" s="13" t="s">
        <v>155</v>
      </c>
      <c r="I1502" s="13" t="s">
        <v>258</v>
      </c>
      <c r="J1502" s="13" t="s">
        <v>3243</v>
      </c>
      <c r="K1502" t="str">
        <f t="shared" si="23"/>
        <v>EASTERN VISAYASLEYTETABONTABON</v>
      </c>
      <c r="L1502" s="38">
        <v>6504</v>
      </c>
      <c r="M1502" s="14" t="s">
        <v>1798</v>
      </c>
    </row>
    <row r="1503" spans="1:13">
      <c r="A1503" s="13" t="s">
        <v>3249</v>
      </c>
      <c r="B1503" s="14" t="s">
        <v>1804</v>
      </c>
      <c r="C1503" s="14" t="s">
        <v>253</v>
      </c>
      <c r="D1503">
        <v>6410</v>
      </c>
      <c r="H1503" s="13" t="s">
        <v>149</v>
      </c>
      <c r="I1503" s="13" t="s">
        <v>318</v>
      </c>
      <c r="J1503" s="13" t="s">
        <v>2067</v>
      </c>
      <c r="K1503" t="str">
        <f t="shared" si="23"/>
        <v>AUTONOMOUS REGION IN MUSLIM MINDANAOBASILANTABUAN-LASA</v>
      </c>
      <c r="L1503" s="38">
        <v>7305</v>
      </c>
      <c r="M1503" s="14" t="s">
        <v>4152</v>
      </c>
    </row>
    <row r="1504" spans="1:13">
      <c r="A1504" s="13" t="s">
        <v>3250</v>
      </c>
      <c r="B1504" s="14" t="s">
        <v>1805</v>
      </c>
      <c r="C1504" s="14" t="s">
        <v>253</v>
      </c>
      <c r="D1504">
        <v>6401</v>
      </c>
      <c r="H1504" s="13" t="s">
        <v>154</v>
      </c>
      <c r="I1504" s="13" t="s">
        <v>246</v>
      </c>
      <c r="J1504" s="13" t="s">
        <v>3139</v>
      </c>
      <c r="K1504" t="str">
        <f t="shared" si="23"/>
        <v>CENTRAL VISAYASCEBUTABUELAN</v>
      </c>
      <c r="L1504" s="38">
        <v>6044</v>
      </c>
      <c r="M1504" s="14" t="s">
        <v>1672</v>
      </c>
    </row>
    <row r="1505" spans="1:13">
      <c r="A1505" s="13" t="s">
        <v>3251</v>
      </c>
      <c r="B1505" s="14" t="s">
        <v>1806</v>
      </c>
      <c r="C1505" s="14" t="s">
        <v>253</v>
      </c>
      <c r="D1505">
        <v>6408</v>
      </c>
      <c r="H1505" s="13" t="s">
        <v>150</v>
      </c>
      <c r="I1505" s="13" t="s">
        <v>335</v>
      </c>
      <c r="J1505" s="13" t="s">
        <v>2059</v>
      </c>
      <c r="K1505" t="str">
        <f t="shared" si="23"/>
        <v>CORDILLERA ADMINISTRATIVE REGIONKALINGATABUK CITY</v>
      </c>
      <c r="L1505" s="38">
        <v>3800</v>
      </c>
      <c r="M1505" s="14" t="s">
        <v>422</v>
      </c>
    </row>
    <row r="1506" spans="1:13">
      <c r="A1506" s="13" t="s">
        <v>2318</v>
      </c>
      <c r="B1506" s="14" t="s">
        <v>1807</v>
      </c>
      <c r="C1506" s="14" t="s">
        <v>253</v>
      </c>
      <c r="D1506">
        <v>6400</v>
      </c>
      <c r="H1506" s="13" t="s">
        <v>155</v>
      </c>
      <c r="I1506" s="13" t="s">
        <v>258</v>
      </c>
      <c r="J1506" s="13" t="s">
        <v>3212</v>
      </c>
      <c r="K1506" t="str">
        <f t="shared" si="23"/>
        <v>EASTERN VISAYASLEYTETACLOBAN CITY</v>
      </c>
      <c r="L1506" s="38">
        <v>6500</v>
      </c>
      <c r="M1506" s="14" t="s">
        <v>1762</v>
      </c>
    </row>
    <row r="1507" spans="1:13">
      <c r="A1507" s="13" t="s">
        <v>3252</v>
      </c>
      <c r="B1507" s="14" t="s">
        <v>1808</v>
      </c>
      <c r="C1507" s="14" t="s">
        <v>253</v>
      </c>
      <c r="D1507">
        <v>6418</v>
      </c>
      <c r="H1507" s="13" t="s">
        <v>146</v>
      </c>
      <c r="I1507" s="13" t="s">
        <v>299</v>
      </c>
      <c r="J1507" s="13" t="s">
        <v>2459</v>
      </c>
      <c r="K1507" t="str">
        <f t="shared" si="23"/>
        <v>SOCSARGENSULTAN KUDARATTACURONG CITY</v>
      </c>
      <c r="L1507" s="38">
        <v>9800</v>
      </c>
      <c r="M1507" s="14" t="s">
        <v>844</v>
      </c>
    </row>
    <row r="1508" spans="1:13">
      <c r="A1508" s="13" t="s">
        <v>3253</v>
      </c>
      <c r="B1508" s="14" t="s">
        <v>1809</v>
      </c>
      <c r="C1508" s="14" t="s">
        <v>253</v>
      </c>
      <c r="D1508">
        <v>6422</v>
      </c>
      <c r="H1508" s="13" t="s">
        <v>150</v>
      </c>
      <c r="I1508" s="13" t="s">
        <v>334</v>
      </c>
      <c r="J1508" s="13" t="s">
        <v>2058</v>
      </c>
      <c r="K1508" t="str">
        <f t="shared" si="23"/>
        <v>CORDILLERA ADMINISTRATIVE REGIONMOUNTAIN PROVINCETADIAN</v>
      </c>
      <c r="L1508" s="38">
        <v>2620</v>
      </c>
      <c r="M1508" s="14" t="s">
        <v>421</v>
      </c>
    </row>
    <row r="1509" spans="1:13">
      <c r="A1509" s="13" t="s">
        <v>3254</v>
      </c>
      <c r="B1509" s="14" t="s">
        <v>1810</v>
      </c>
      <c r="C1509" s="14" t="s">
        <v>253</v>
      </c>
      <c r="D1509">
        <v>6411</v>
      </c>
      <c r="H1509" s="13" t="s">
        <v>155</v>
      </c>
      <c r="I1509" s="13" t="s">
        <v>257</v>
      </c>
      <c r="J1509" s="13" t="s">
        <v>3209</v>
      </c>
      <c r="K1509" t="str">
        <f t="shared" si="23"/>
        <v>EASTERN VISAYASEASTERN SAMARTAFT</v>
      </c>
      <c r="L1509" s="38">
        <v>6816</v>
      </c>
      <c r="M1509" s="14" t="s">
        <v>1759</v>
      </c>
    </row>
    <row r="1510" spans="1:13">
      <c r="A1510" s="13" t="s">
        <v>3255</v>
      </c>
      <c r="B1510" s="14" t="s">
        <v>1811</v>
      </c>
      <c r="C1510" s="14" t="s">
        <v>253</v>
      </c>
      <c r="D1510">
        <v>6423</v>
      </c>
      <c r="H1510" s="13" t="s">
        <v>147</v>
      </c>
      <c r="I1510" s="13" t="s">
        <v>307</v>
      </c>
      <c r="J1510" s="13" t="s">
        <v>2480</v>
      </c>
      <c r="K1510" t="str">
        <f t="shared" si="23"/>
        <v>CARAGASURIGAO DEL NORTETAGANA-AN</v>
      </c>
      <c r="L1510" s="38">
        <v>8403</v>
      </c>
      <c r="M1510" s="14" t="s">
        <v>866</v>
      </c>
    </row>
    <row r="1511" spans="1:13">
      <c r="A1511" s="13" t="s">
        <v>3256</v>
      </c>
      <c r="B1511" s="14" t="s">
        <v>1812</v>
      </c>
      <c r="C1511" s="14" t="s">
        <v>253</v>
      </c>
      <c r="D1511">
        <v>6420</v>
      </c>
      <c r="H1511" s="13" t="s">
        <v>155</v>
      </c>
      <c r="I1511" s="13" t="s">
        <v>260</v>
      </c>
      <c r="J1511" s="13" t="s">
        <v>3286</v>
      </c>
      <c r="K1511" t="str">
        <f t="shared" si="23"/>
        <v>EASTERN VISAYASSAMARTAGAPUL-AN</v>
      </c>
      <c r="L1511" s="38">
        <v>6712</v>
      </c>
      <c r="M1511" s="14" t="s">
        <v>1851</v>
      </c>
    </row>
    <row r="1512" spans="1:13">
      <c r="A1512" s="13" t="s">
        <v>3257</v>
      </c>
      <c r="B1512" s="14" t="s">
        <v>1813</v>
      </c>
      <c r="C1512" s="14" t="s">
        <v>253</v>
      </c>
      <c r="D1512">
        <v>6404</v>
      </c>
      <c r="H1512" s="13" t="s">
        <v>158</v>
      </c>
      <c r="I1512" s="13" t="s">
        <v>201</v>
      </c>
      <c r="J1512" s="13" t="s">
        <v>2727</v>
      </c>
      <c r="K1512" t="str">
        <f t="shared" si="23"/>
        <v>REGION 4A CALABARZONCAVITETAGAYTAY CITY</v>
      </c>
      <c r="L1512" s="38">
        <v>4120</v>
      </c>
      <c r="M1512" s="14" t="s">
        <v>1161</v>
      </c>
    </row>
    <row r="1513" spans="1:13">
      <c r="A1513" s="13" t="s">
        <v>3258</v>
      </c>
      <c r="B1513" s="14" t="s">
        <v>1814</v>
      </c>
      <c r="C1513" s="14" t="s">
        <v>253</v>
      </c>
      <c r="D1513">
        <v>6403</v>
      </c>
      <c r="H1513" s="13" t="s">
        <v>154</v>
      </c>
      <c r="I1513" s="13" t="s">
        <v>245</v>
      </c>
      <c r="J1513" s="13" t="s">
        <v>3063</v>
      </c>
      <c r="K1513" t="str">
        <f t="shared" si="23"/>
        <v>CENTRAL VISAYASBOHOLTAGBILARAN CITY</v>
      </c>
      <c r="L1513" s="38">
        <v>6300</v>
      </c>
      <c r="M1513" s="14" t="s">
        <v>1574</v>
      </c>
    </row>
    <row r="1514" spans="1:13">
      <c r="A1514" s="13" t="s">
        <v>3259</v>
      </c>
      <c r="B1514" s="14" t="s">
        <v>1815</v>
      </c>
      <c r="C1514" s="14" t="s">
        <v>253</v>
      </c>
      <c r="D1514">
        <v>6412</v>
      </c>
      <c r="H1514" s="13" t="s">
        <v>147</v>
      </c>
      <c r="I1514" s="13" t="s">
        <v>308</v>
      </c>
      <c r="J1514" s="13" t="s">
        <v>2509</v>
      </c>
      <c r="K1514" t="str">
        <f t="shared" si="23"/>
        <v>CARAGASURIGAO DEL SURTAGBINA</v>
      </c>
      <c r="L1514" s="38">
        <v>8308</v>
      </c>
      <c r="M1514" s="14" t="s">
        <v>901</v>
      </c>
    </row>
    <row r="1515" spans="1:13">
      <c r="A1515" s="13" t="s">
        <v>3260</v>
      </c>
      <c r="B1515" s="14" t="s">
        <v>1816</v>
      </c>
      <c r="C1515" s="14" t="s">
        <v>253</v>
      </c>
      <c r="D1515">
        <v>6417</v>
      </c>
      <c r="H1515" s="13" t="s">
        <v>158</v>
      </c>
      <c r="I1515" s="13" t="s">
        <v>203</v>
      </c>
      <c r="J1515" s="13" t="s">
        <v>2819</v>
      </c>
      <c r="K1515" t="str">
        <f t="shared" si="23"/>
        <v>REGION 4A CALABARZONQUEZONTAGKAWAYAN</v>
      </c>
      <c r="L1515" s="38">
        <v>4321</v>
      </c>
      <c r="M1515" s="14" t="s">
        <v>1276</v>
      </c>
    </row>
    <row r="1516" spans="1:13">
      <c r="A1516" s="13" t="s">
        <v>3261</v>
      </c>
      <c r="B1516" s="14" t="s">
        <v>1817</v>
      </c>
      <c r="C1516" s="14" t="s">
        <v>253</v>
      </c>
      <c r="D1516">
        <v>6421</v>
      </c>
      <c r="H1516" s="13" t="s">
        <v>147</v>
      </c>
      <c r="I1516" s="13" t="s">
        <v>308</v>
      </c>
      <c r="J1516" s="13" t="s">
        <v>2510</v>
      </c>
      <c r="K1516" t="str">
        <f t="shared" si="23"/>
        <v>CARAGASURIGAO DEL SURTAGO</v>
      </c>
      <c r="L1516" s="38">
        <v>8302</v>
      </c>
      <c r="M1516" s="14" t="s">
        <v>902</v>
      </c>
    </row>
    <row r="1517" spans="1:13">
      <c r="A1517" s="13" t="s">
        <v>3262</v>
      </c>
      <c r="B1517" s="14" t="s">
        <v>1818</v>
      </c>
      <c r="C1517" s="14" t="s">
        <v>253</v>
      </c>
      <c r="D1517">
        <v>6413</v>
      </c>
      <c r="H1517" s="15" t="s">
        <v>157</v>
      </c>
      <c r="I1517" s="15" t="s">
        <v>278</v>
      </c>
      <c r="J1517" s="15" t="s">
        <v>2341</v>
      </c>
      <c r="K1517" t="str">
        <f t="shared" si="23"/>
        <v>NORTHERN MINDANAOMISAMIS ORIENTALTAGOLOAN</v>
      </c>
      <c r="L1517" s="38">
        <v>9001</v>
      </c>
      <c r="M1517" s="79" t="s">
        <v>744</v>
      </c>
    </row>
    <row r="1518" spans="1:13">
      <c r="A1518" s="13" t="s">
        <v>2246</v>
      </c>
      <c r="B1518" s="14" t="s">
        <v>1819</v>
      </c>
      <c r="C1518" s="14" t="s">
        <v>253</v>
      </c>
      <c r="D1518">
        <v>6416</v>
      </c>
      <c r="H1518" s="15" t="s">
        <v>157</v>
      </c>
      <c r="I1518" s="15" t="s">
        <v>277</v>
      </c>
      <c r="J1518" s="15" t="s">
        <v>2341</v>
      </c>
      <c r="K1518" t="str">
        <f t="shared" si="23"/>
        <v>NORTHERN MINDANAOLANAO DEL NORTETAGOLOAN</v>
      </c>
      <c r="L1518" s="38">
        <v>9222</v>
      </c>
      <c r="M1518" s="79" t="s">
        <v>717</v>
      </c>
    </row>
    <row r="1519" spans="1:13">
      <c r="A1519" s="13" t="s">
        <v>2631</v>
      </c>
      <c r="B1519" s="14" t="s">
        <v>1820</v>
      </c>
      <c r="C1519" s="14" t="s">
        <v>253</v>
      </c>
      <c r="D1519">
        <v>6407</v>
      </c>
      <c r="H1519" s="13" t="s">
        <v>149</v>
      </c>
      <c r="I1519" s="13" t="s">
        <v>319</v>
      </c>
      <c r="J1519" s="13" t="s">
        <v>2113</v>
      </c>
      <c r="K1519" t="str">
        <f t="shared" si="23"/>
        <v>AUTONOMOUS REGION IN MUSLIM MINDANAOLANAO DEL SURTAGOLOAN II</v>
      </c>
      <c r="L1519" s="38">
        <v>9321</v>
      </c>
      <c r="M1519" s="14" t="s">
        <v>475</v>
      </c>
    </row>
    <row r="1520" spans="1:13">
      <c r="A1520" s="13" t="s">
        <v>2020</v>
      </c>
      <c r="B1520" s="14" t="s">
        <v>1821</v>
      </c>
      <c r="C1520" s="14" t="s">
        <v>253</v>
      </c>
      <c r="D1520">
        <v>6409</v>
      </c>
      <c r="H1520" s="13" t="s">
        <v>143</v>
      </c>
      <c r="I1520" s="13" t="s">
        <v>165</v>
      </c>
      <c r="J1520" s="13" t="s">
        <v>2234</v>
      </c>
      <c r="K1520" t="str">
        <f t="shared" si="23"/>
        <v>ILOCOS REGIONILOCOS SURTAGUDIN</v>
      </c>
      <c r="L1520" s="38">
        <v>2714</v>
      </c>
      <c r="M1520" s="14" t="s">
        <v>601</v>
      </c>
    </row>
    <row r="1521" spans="1:13">
      <c r="A1521" s="13" t="s">
        <v>2476</v>
      </c>
      <c r="B1521" s="14" t="s">
        <v>1822</v>
      </c>
      <c r="C1521" s="14" t="s">
        <v>253</v>
      </c>
      <c r="D1521">
        <v>6402</v>
      </c>
      <c r="H1521" s="13" t="s">
        <v>148</v>
      </c>
      <c r="I1521" s="13" t="s">
        <v>312</v>
      </c>
      <c r="J1521" s="13" t="s">
        <v>1991</v>
      </c>
      <c r="K1521" t="str">
        <f t="shared" si="23"/>
        <v>NATIONAL CAPITAL REGIONMETRO MANILATAGUIG</v>
      </c>
      <c r="L1521" s="38">
        <v>1630</v>
      </c>
      <c r="M1521" s="14" t="s">
        <v>351</v>
      </c>
    </row>
    <row r="1522" spans="1:13">
      <c r="A1522" s="13" t="s">
        <v>3263</v>
      </c>
      <c r="B1522" s="14" t="s">
        <v>1823</v>
      </c>
      <c r="C1522" s="14" t="s">
        <v>253</v>
      </c>
      <c r="D1522">
        <v>6415</v>
      </c>
      <c r="H1522" s="13" t="s">
        <v>145</v>
      </c>
      <c r="I1522" s="13" t="s">
        <v>287</v>
      </c>
      <c r="J1522" s="13" t="s">
        <v>2398</v>
      </c>
      <c r="K1522" t="str">
        <f t="shared" si="23"/>
        <v>DAVAO REGIONDAVAO DEL NORTETAGUM CITY</v>
      </c>
      <c r="L1522" s="38">
        <v>8100</v>
      </c>
      <c r="M1522" s="14" t="s">
        <v>777</v>
      </c>
    </row>
    <row r="1523" spans="1:13">
      <c r="A1523" s="13" t="s">
        <v>2223</v>
      </c>
      <c r="B1523" s="14" t="s">
        <v>1824</v>
      </c>
      <c r="C1523" s="14" t="s">
        <v>253</v>
      </c>
      <c r="D1523">
        <v>6419</v>
      </c>
      <c r="H1523" s="13" t="s">
        <v>147</v>
      </c>
      <c r="I1523" s="13" t="s">
        <v>310</v>
      </c>
      <c r="J1523" s="13" t="s">
        <v>3181</v>
      </c>
      <c r="K1523" t="str">
        <f t="shared" si="23"/>
        <v>CARAGAAGUSAN DEL SURTALACOGON</v>
      </c>
      <c r="L1523" s="38">
        <v>8510</v>
      </c>
      <c r="M1523" s="14" t="s">
        <v>4170</v>
      </c>
    </row>
    <row r="1524" spans="1:13">
      <c r="A1524" s="13" t="s">
        <v>3264</v>
      </c>
      <c r="B1524" s="14" t="s">
        <v>1825</v>
      </c>
      <c r="C1524" s="14" t="s">
        <v>253</v>
      </c>
      <c r="D1524">
        <v>6414</v>
      </c>
      <c r="H1524" s="13" t="s">
        <v>145</v>
      </c>
      <c r="I1524" s="13" t="s">
        <v>287</v>
      </c>
      <c r="J1524" s="13" t="s">
        <v>2404</v>
      </c>
      <c r="K1524" t="str">
        <f t="shared" si="23"/>
        <v>DAVAO REGIONDAVAO DEL NORTETALAINGOD</v>
      </c>
      <c r="L1524" s="38">
        <v>8100</v>
      </c>
      <c r="M1524" s="14" t="s">
        <v>785</v>
      </c>
    </row>
    <row r="1525" spans="1:13">
      <c r="A1525" s="13" t="s">
        <v>2687</v>
      </c>
      <c r="B1525" s="14" t="s">
        <v>1826</v>
      </c>
      <c r="C1525" s="14" t="s">
        <v>253</v>
      </c>
      <c r="D1525">
        <v>6406</v>
      </c>
      <c r="H1525" s="13" t="s">
        <v>157</v>
      </c>
      <c r="I1525" s="13" t="s">
        <v>275</v>
      </c>
      <c r="J1525" s="13" t="s">
        <v>2316</v>
      </c>
      <c r="K1525" t="str">
        <f t="shared" si="23"/>
        <v>NORTHERN MINDANAOBUKIDNONTALAKAG</v>
      </c>
      <c r="L1525" s="38">
        <v>8708</v>
      </c>
      <c r="M1525" s="14" t="s">
        <v>691</v>
      </c>
    </row>
    <row r="1526" spans="1:13">
      <c r="A1526" s="13" t="s">
        <v>3270</v>
      </c>
      <c r="B1526" s="14" t="s">
        <v>1832</v>
      </c>
      <c r="C1526" s="14" t="s">
        <v>254</v>
      </c>
      <c r="D1526">
        <v>6724</v>
      </c>
      <c r="H1526" s="13" t="s">
        <v>155</v>
      </c>
      <c r="I1526" s="13" t="s">
        <v>260</v>
      </c>
      <c r="J1526" s="13" t="s">
        <v>3287</v>
      </c>
      <c r="K1526" t="str">
        <f t="shared" si="23"/>
        <v>EASTERN VISAYASSAMARTALALORA</v>
      </c>
      <c r="L1526" s="38">
        <v>6719</v>
      </c>
      <c r="M1526" s="14" t="s">
        <v>1852</v>
      </c>
    </row>
    <row r="1527" spans="1:13">
      <c r="A1527" s="13" t="s">
        <v>3271</v>
      </c>
      <c r="B1527" s="14" t="s">
        <v>1833</v>
      </c>
      <c r="C1527" s="14" t="s">
        <v>254</v>
      </c>
      <c r="D1527">
        <v>6720</v>
      </c>
      <c r="H1527" s="13" t="s">
        <v>151</v>
      </c>
      <c r="I1527" s="13" t="s">
        <v>190</v>
      </c>
      <c r="J1527" s="13" t="s">
        <v>2644</v>
      </c>
      <c r="K1527" t="str">
        <f t="shared" si="23"/>
        <v>CENTRAL LUZONNUEVA ECIJATALAVERA</v>
      </c>
      <c r="L1527" s="38">
        <v>3114</v>
      </c>
      <c r="M1527" s="14" t="s">
        <v>1061</v>
      </c>
    </row>
    <row r="1528" spans="1:13">
      <c r="A1528" s="13" t="s">
        <v>3269</v>
      </c>
      <c r="B1528" s="14" t="s">
        <v>1831</v>
      </c>
      <c r="C1528" s="14" t="s">
        <v>254</v>
      </c>
      <c r="D1528">
        <v>6710</v>
      </c>
      <c r="H1528" s="13" t="s">
        <v>149</v>
      </c>
      <c r="I1528" s="13" t="s">
        <v>320</v>
      </c>
      <c r="J1528" s="13" t="s">
        <v>2140</v>
      </c>
      <c r="K1528" t="str">
        <f t="shared" si="23"/>
        <v>AUTONOMOUS REGION IN MUSLIM MINDANAOMAGUINDANAOTALAYAN</v>
      </c>
      <c r="L1528" s="38">
        <v>9612</v>
      </c>
      <c r="M1528" s="14" t="s">
        <v>502</v>
      </c>
    </row>
    <row r="1529" spans="1:13">
      <c r="A1529" s="13" t="s">
        <v>3272</v>
      </c>
      <c r="B1529" s="14" t="s">
        <v>1834</v>
      </c>
      <c r="C1529" s="14" t="s">
        <v>254</v>
      </c>
      <c r="D1529">
        <v>6715</v>
      </c>
      <c r="H1529" s="13" t="s">
        <v>154</v>
      </c>
      <c r="I1529" s="13" t="s">
        <v>245</v>
      </c>
      <c r="J1529" s="13" t="s">
        <v>3095</v>
      </c>
      <c r="K1529" t="str">
        <f t="shared" si="23"/>
        <v>CENTRAL VISAYASBOHOLTALIBON</v>
      </c>
      <c r="L1529" s="38">
        <v>6325</v>
      </c>
      <c r="M1529" s="14" t="s">
        <v>1617</v>
      </c>
    </row>
    <row r="1530" spans="1:13">
      <c r="A1530" s="13" t="s">
        <v>3268</v>
      </c>
      <c r="B1530" s="14" t="s">
        <v>1830</v>
      </c>
      <c r="C1530" s="14" t="s">
        <v>254</v>
      </c>
      <c r="D1530">
        <v>6700</v>
      </c>
      <c r="H1530" s="13" t="s">
        <v>149</v>
      </c>
      <c r="I1530" s="13" t="s">
        <v>322</v>
      </c>
      <c r="J1530" s="13" t="s">
        <v>2168</v>
      </c>
      <c r="K1530" t="str">
        <f t="shared" si="23"/>
        <v>AUTONOMOUS REGION IN MUSLIM MINDANAOSULUTALIPAO</v>
      </c>
      <c r="L1530" s="38">
        <v>7403</v>
      </c>
      <c r="M1530" s="14" t="s">
        <v>531</v>
      </c>
    </row>
    <row r="1531" spans="1:13">
      <c r="A1531" s="13" t="s">
        <v>3273</v>
      </c>
      <c r="B1531" s="14" t="s">
        <v>1835</v>
      </c>
      <c r="C1531" s="14" t="s">
        <v>254</v>
      </c>
      <c r="D1531">
        <v>6722</v>
      </c>
      <c r="H1531" s="15" t="s">
        <v>152</v>
      </c>
      <c r="I1531" s="15" t="s">
        <v>222</v>
      </c>
      <c r="J1531" s="15" t="s">
        <v>2720</v>
      </c>
      <c r="K1531" t="str">
        <f t="shared" si="23"/>
        <v>BICOL REGIONCAMARINES NORTETALISAY</v>
      </c>
      <c r="L1531" s="38">
        <v>4602</v>
      </c>
      <c r="M1531" s="79" t="s">
        <v>1355</v>
      </c>
    </row>
    <row r="1532" spans="1:13">
      <c r="A1532" s="13" t="s">
        <v>3274</v>
      </c>
      <c r="B1532" s="14" t="s">
        <v>1836</v>
      </c>
      <c r="C1532" s="14" t="s">
        <v>254</v>
      </c>
      <c r="D1532">
        <v>6706</v>
      </c>
      <c r="H1532" s="15" t="s">
        <v>158</v>
      </c>
      <c r="I1532" s="15" t="s">
        <v>200</v>
      </c>
      <c r="J1532" s="15" t="s">
        <v>2720</v>
      </c>
      <c r="K1532" t="str">
        <f t="shared" si="23"/>
        <v>REGION 4A CALABARZONBATANGASTALISAY</v>
      </c>
      <c r="L1532" s="38">
        <v>4220</v>
      </c>
      <c r="M1532" s="79" t="s">
        <v>1154</v>
      </c>
    </row>
    <row r="1533" spans="1:13">
      <c r="A1533" s="13" t="s">
        <v>3275</v>
      </c>
      <c r="B1533" s="14" t="s">
        <v>1837</v>
      </c>
      <c r="C1533" s="14" t="s">
        <v>254</v>
      </c>
      <c r="D1533">
        <v>6713</v>
      </c>
      <c r="H1533" s="15" t="s">
        <v>153</v>
      </c>
      <c r="I1533" s="15" t="s">
        <v>239</v>
      </c>
      <c r="J1533" s="15" t="s">
        <v>3037</v>
      </c>
      <c r="K1533" t="str">
        <f t="shared" si="23"/>
        <v>WESTERN VISAYASNEGROS OCCIDENTALTALISAY CITY</v>
      </c>
      <c r="L1533" s="38">
        <v>6115</v>
      </c>
      <c r="M1533" s="79" t="s">
        <v>1544</v>
      </c>
    </row>
    <row r="1534" spans="1:13">
      <c r="A1534" s="13" t="s">
        <v>3276</v>
      </c>
      <c r="B1534" s="14" t="s">
        <v>1838</v>
      </c>
      <c r="C1534" s="14" t="s">
        <v>254</v>
      </c>
      <c r="D1534">
        <v>6701</v>
      </c>
      <c r="H1534" s="15" t="s">
        <v>154</v>
      </c>
      <c r="I1534" s="15" t="s">
        <v>246</v>
      </c>
      <c r="J1534" s="15" t="s">
        <v>3037</v>
      </c>
      <c r="K1534" t="str">
        <f t="shared" si="23"/>
        <v>CENTRAL VISAYASCEBUTALISAY CITY</v>
      </c>
      <c r="L1534" s="38">
        <v>6045</v>
      </c>
      <c r="M1534" s="79" t="s">
        <v>1628</v>
      </c>
    </row>
    <row r="1535" spans="1:13">
      <c r="A1535" s="13" t="s">
        <v>3277</v>
      </c>
      <c r="B1535" s="14" t="s">
        <v>1839</v>
      </c>
      <c r="C1535" s="14" t="s">
        <v>254</v>
      </c>
      <c r="D1535">
        <v>6721</v>
      </c>
      <c r="H1535" s="13" t="s">
        <v>157</v>
      </c>
      <c r="I1535" s="13" t="s">
        <v>278</v>
      </c>
      <c r="J1535" s="13" t="s">
        <v>2367</v>
      </c>
      <c r="K1535" t="str">
        <f t="shared" si="23"/>
        <v>NORTHERN MINDANAOMISAMIS ORIENTALTALISAYAN</v>
      </c>
      <c r="L1535" s="38">
        <v>9012</v>
      </c>
      <c r="M1535" s="14" t="s">
        <v>745</v>
      </c>
    </row>
    <row r="1536" spans="1:13">
      <c r="A1536" s="13" t="s">
        <v>3278</v>
      </c>
      <c r="B1536" s="14" t="s">
        <v>1840</v>
      </c>
      <c r="C1536" s="14" t="s">
        <v>254</v>
      </c>
      <c r="D1536">
        <v>6708</v>
      </c>
      <c r="H1536" s="13" t="s">
        <v>151</v>
      </c>
      <c r="I1536" s="13" t="s">
        <v>190</v>
      </c>
      <c r="J1536" s="13" t="s">
        <v>2645</v>
      </c>
      <c r="K1536" t="str">
        <f t="shared" si="23"/>
        <v>CENTRAL LUZONNUEVA ECIJATALUGTUG</v>
      </c>
      <c r="L1536" s="38">
        <v>3118</v>
      </c>
      <c r="M1536" s="14" t="s">
        <v>1062</v>
      </c>
    </row>
    <row r="1537" spans="1:13">
      <c r="A1537" s="13" t="s">
        <v>3279</v>
      </c>
      <c r="B1537" s="14" t="s">
        <v>1841</v>
      </c>
      <c r="C1537" s="14" t="s">
        <v>254</v>
      </c>
      <c r="D1537">
        <v>6702</v>
      </c>
      <c r="H1537" s="13" t="s">
        <v>156</v>
      </c>
      <c r="I1537" s="13" t="s">
        <v>268</v>
      </c>
      <c r="J1537" s="13" t="s">
        <v>3369</v>
      </c>
      <c r="K1537" t="str">
        <f t="shared" si="23"/>
        <v>ZAMBOANGA PENINSULAZAMBOANGA SIBUGAYTALUSAN</v>
      </c>
      <c r="L1537" s="38">
        <v>7012</v>
      </c>
      <c r="M1537" s="14" t="s">
        <v>1954</v>
      </c>
    </row>
    <row r="1538" spans="1:13">
      <c r="A1538" s="13" t="s">
        <v>3280</v>
      </c>
      <c r="B1538" s="14" t="s">
        <v>1842</v>
      </c>
      <c r="C1538" s="14" t="s">
        <v>254</v>
      </c>
      <c r="D1538">
        <v>6705</v>
      </c>
      <c r="H1538" s="13" t="s">
        <v>156</v>
      </c>
      <c r="I1538" s="13" t="s">
        <v>267</v>
      </c>
      <c r="J1538" s="13" t="s">
        <v>3345</v>
      </c>
      <c r="K1538" t="str">
        <f t="shared" si="23"/>
        <v>ZAMBOANGA PENINSULAZAMBOANGA DEL SURTAMBULIG</v>
      </c>
      <c r="L1538" s="38">
        <v>7025</v>
      </c>
      <c r="M1538" s="14" t="s">
        <v>1927</v>
      </c>
    </row>
    <row r="1539" spans="1:13">
      <c r="A1539" s="13" t="s">
        <v>3281</v>
      </c>
      <c r="B1539" s="14" t="s">
        <v>1843</v>
      </c>
      <c r="C1539" s="14" t="s">
        <v>254</v>
      </c>
      <c r="D1539">
        <v>6716</v>
      </c>
      <c r="H1539" s="15" t="s">
        <v>146</v>
      </c>
      <c r="I1539" s="15" t="s">
        <v>298</v>
      </c>
      <c r="J1539" s="15" t="s">
        <v>2456</v>
      </c>
      <c r="K1539" t="str">
        <f t="shared" ref="K1539:K1602" si="24">UPPER(TRIM(H1539)&amp;TRIM(I1539)&amp;TRIM(J1539))</f>
        <v>SOCSARGENSOUTH COTABATOTAMPAKAN</v>
      </c>
      <c r="L1539" s="38">
        <v>9507</v>
      </c>
      <c r="M1539" s="79" t="s">
        <v>841</v>
      </c>
    </row>
    <row r="1540" spans="1:13">
      <c r="A1540" s="13" t="s">
        <v>3282</v>
      </c>
      <c r="B1540" s="14" t="s">
        <v>1844</v>
      </c>
      <c r="C1540" s="14" t="s">
        <v>254</v>
      </c>
      <c r="D1540">
        <v>6707</v>
      </c>
      <c r="H1540" s="15" t="s">
        <v>149</v>
      </c>
      <c r="I1540" s="15" t="s">
        <v>319</v>
      </c>
      <c r="J1540" s="15" t="s">
        <v>2114</v>
      </c>
      <c r="K1540" t="str">
        <f t="shared" si="24"/>
        <v>AUTONOMOUS REGION IN MUSLIM MINDANAOLANAO DEL SURTAMPARAN</v>
      </c>
      <c r="L1540" s="38">
        <v>9704</v>
      </c>
      <c r="M1540" s="79" t="s">
        <v>476</v>
      </c>
    </row>
    <row r="1541" spans="1:13">
      <c r="A1541" s="13" t="s">
        <v>3283</v>
      </c>
      <c r="B1541" s="14" t="s">
        <v>1845</v>
      </c>
      <c r="C1541" s="14" t="s">
        <v>254</v>
      </c>
      <c r="D1541">
        <v>6723</v>
      </c>
      <c r="H1541" s="13" t="s">
        <v>156</v>
      </c>
      <c r="I1541" s="13" t="s">
        <v>266</v>
      </c>
      <c r="J1541" s="13" t="s">
        <v>3313</v>
      </c>
      <c r="K1541" t="str">
        <f t="shared" si="24"/>
        <v>ZAMBOANGA PENINSULAZAMBOANGA DEL NORTETAMPILISAN</v>
      </c>
      <c r="L1541" s="38">
        <v>7116</v>
      </c>
      <c r="M1541" s="14" t="s">
        <v>1889</v>
      </c>
    </row>
    <row r="1542" spans="1:13">
      <c r="A1542" s="13" t="s">
        <v>4186</v>
      </c>
      <c r="B1542" s="14" t="s">
        <v>1846</v>
      </c>
      <c r="C1542" s="14" t="s">
        <v>254</v>
      </c>
      <c r="D1542">
        <v>6723</v>
      </c>
      <c r="H1542" s="13" t="s">
        <v>155</v>
      </c>
      <c r="I1542" s="13" t="s">
        <v>258</v>
      </c>
      <c r="J1542" s="13" t="s">
        <v>3244</v>
      </c>
      <c r="K1542" t="str">
        <f t="shared" si="24"/>
        <v>EASTERN VISAYASLEYTETANAUAN</v>
      </c>
      <c r="L1542" s="38">
        <v>6502</v>
      </c>
      <c r="M1542" s="14" t="s">
        <v>1799</v>
      </c>
    </row>
    <row r="1543" spans="1:13">
      <c r="A1543" s="13" t="s">
        <v>3284</v>
      </c>
      <c r="B1543" s="14" t="s">
        <v>1847</v>
      </c>
      <c r="C1543" s="14" t="s">
        <v>254</v>
      </c>
      <c r="D1543">
        <v>6714</v>
      </c>
      <c r="H1543" s="13" t="s">
        <v>158</v>
      </c>
      <c r="I1543" s="13" t="s">
        <v>200</v>
      </c>
      <c r="J1543" s="13" t="s">
        <v>2706</v>
      </c>
      <c r="K1543" t="str">
        <f t="shared" si="24"/>
        <v>REGION 4A CALABARZONBATANGASTANAUAN CITY</v>
      </c>
      <c r="L1543" s="38">
        <v>4232</v>
      </c>
      <c r="M1543" s="14" t="s">
        <v>1132</v>
      </c>
    </row>
    <row r="1544" spans="1:13">
      <c r="A1544" s="13" t="s">
        <v>3285</v>
      </c>
      <c r="B1544" s="14" t="s">
        <v>1848</v>
      </c>
      <c r="C1544" s="14" t="s">
        <v>254</v>
      </c>
      <c r="D1544">
        <v>6709</v>
      </c>
      <c r="H1544" s="13" t="s">
        <v>158</v>
      </c>
      <c r="I1544" s="13" t="s">
        <v>204</v>
      </c>
      <c r="J1544" s="13" t="s">
        <v>3305</v>
      </c>
      <c r="K1544" t="str">
        <f t="shared" si="24"/>
        <v>REGION 4A CALABARZONRIZALTANAY</v>
      </c>
      <c r="L1544" s="38">
        <v>1980</v>
      </c>
      <c r="M1544" s="14" t="s">
        <v>1879</v>
      </c>
    </row>
    <row r="1545" spans="1:13">
      <c r="A1545" s="13" t="s">
        <v>2663</v>
      </c>
      <c r="B1545" s="14" t="s">
        <v>1849</v>
      </c>
      <c r="C1545" s="14" t="s">
        <v>254</v>
      </c>
      <c r="D1545">
        <v>6718</v>
      </c>
      <c r="H1545" s="13" t="s">
        <v>147</v>
      </c>
      <c r="I1545" s="13" t="s">
        <v>308</v>
      </c>
      <c r="J1545" s="13" t="s">
        <v>2495</v>
      </c>
      <c r="K1545" t="str">
        <f t="shared" si="24"/>
        <v>CARAGASURIGAO DEL SURTANDAG CITY</v>
      </c>
      <c r="L1545" s="38">
        <v>8300</v>
      </c>
      <c r="M1545" s="14" t="s">
        <v>885</v>
      </c>
    </row>
    <row r="1546" spans="1:13">
      <c r="A1546" s="13" t="s">
        <v>2453</v>
      </c>
      <c r="B1546" s="14" t="s">
        <v>1850</v>
      </c>
      <c r="C1546" s="14" t="s">
        <v>254</v>
      </c>
      <c r="D1546">
        <v>6711</v>
      </c>
      <c r="H1546" s="13" t="s">
        <v>149</v>
      </c>
      <c r="I1546" s="13" t="s">
        <v>323</v>
      </c>
      <c r="J1546" s="13" t="s">
        <v>2180</v>
      </c>
      <c r="K1546" t="str">
        <f t="shared" si="24"/>
        <v>AUTONOMOUS REGION IN MUSLIM MINDANAOTAWI-TAWITANDUBAS</v>
      </c>
      <c r="L1546" s="38">
        <v>7502</v>
      </c>
      <c r="M1546" s="14" t="s">
        <v>543</v>
      </c>
    </row>
    <row r="1547" spans="1:13">
      <c r="A1547" s="13" t="s">
        <v>3286</v>
      </c>
      <c r="B1547" s="14" t="s">
        <v>1851</v>
      </c>
      <c r="C1547" s="14" t="s">
        <v>254</v>
      </c>
      <c r="D1547">
        <v>6712</v>
      </c>
      <c r="H1547" s="13" t="s">
        <v>153</v>
      </c>
      <c r="I1547" s="13" t="s">
        <v>234</v>
      </c>
      <c r="J1547" s="13" t="s">
        <v>2963</v>
      </c>
      <c r="K1547" t="str">
        <f t="shared" si="24"/>
        <v>WESTERN VISAYASAKLANTANGALAN</v>
      </c>
      <c r="L1547" s="38">
        <v>5612</v>
      </c>
      <c r="M1547" s="14" t="s">
        <v>1457</v>
      </c>
    </row>
    <row r="1548" spans="1:13">
      <c r="A1548" s="13" t="s">
        <v>3287</v>
      </c>
      <c r="B1548" s="14" t="s">
        <v>1852</v>
      </c>
      <c r="C1548" s="14" t="s">
        <v>254</v>
      </c>
      <c r="D1548">
        <v>6719</v>
      </c>
      <c r="H1548" s="13" t="s">
        <v>157</v>
      </c>
      <c r="I1548" s="13" t="s">
        <v>277</v>
      </c>
      <c r="J1548" s="13" t="s">
        <v>2342</v>
      </c>
      <c r="K1548" t="str">
        <f t="shared" si="24"/>
        <v>NORTHERN MINDANAOLANAO DEL NORTETANGCAL</v>
      </c>
      <c r="L1548" s="38">
        <v>9220</v>
      </c>
      <c r="M1548" s="14" t="s">
        <v>718</v>
      </c>
    </row>
    <row r="1549" spans="1:13">
      <c r="A1549" s="13" t="s">
        <v>3265</v>
      </c>
      <c r="B1549" s="14" t="s">
        <v>1827</v>
      </c>
      <c r="C1549" s="14" t="s">
        <v>254</v>
      </c>
      <c r="D1549">
        <v>6704</v>
      </c>
      <c r="H1549" s="13" t="s">
        <v>157</v>
      </c>
      <c r="I1549" s="13" t="s">
        <v>279</v>
      </c>
      <c r="J1549" s="13" t="s">
        <v>2371</v>
      </c>
      <c r="K1549" t="str">
        <f t="shared" si="24"/>
        <v>NORTHERN MINDANAOMISAMIS OCCIDENTALTANGUB CITY</v>
      </c>
      <c r="L1549" s="38">
        <v>7214</v>
      </c>
      <c r="M1549" s="14" t="s">
        <v>749</v>
      </c>
    </row>
    <row r="1550" spans="1:13">
      <c r="A1550" s="13" t="s">
        <v>3266</v>
      </c>
      <c r="B1550" s="14" t="s">
        <v>1828</v>
      </c>
      <c r="C1550" s="14" t="s">
        <v>254</v>
      </c>
      <c r="D1550">
        <v>6717</v>
      </c>
      <c r="H1550" s="13" t="s">
        <v>154</v>
      </c>
      <c r="I1550" s="13" t="s">
        <v>247</v>
      </c>
      <c r="J1550" s="13" t="s">
        <v>3145</v>
      </c>
      <c r="K1550" t="str">
        <f t="shared" si="24"/>
        <v>CENTRAL VISAYASNEGROS ORIENTALTANJAY</v>
      </c>
      <c r="L1550" s="38">
        <v>6204</v>
      </c>
      <c r="M1550" s="14" t="s">
        <v>1680</v>
      </c>
    </row>
    <row r="1551" spans="1:13">
      <c r="A1551" s="13" t="s">
        <v>3267</v>
      </c>
      <c r="B1551" s="14" t="s">
        <v>1829</v>
      </c>
      <c r="C1551" s="14" t="s">
        <v>254</v>
      </c>
      <c r="D1551">
        <v>6725</v>
      </c>
      <c r="H1551" s="13" t="s">
        <v>146</v>
      </c>
      <c r="I1551" s="13" t="s">
        <v>298</v>
      </c>
      <c r="J1551" s="13" t="s">
        <v>2457</v>
      </c>
      <c r="K1551" t="str">
        <f t="shared" si="24"/>
        <v>SOCSARGENSOUTH COTABATOTANTANGAN</v>
      </c>
      <c r="L1551" s="38">
        <v>9510</v>
      </c>
      <c r="M1551" s="14" t="s">
        <v>842</v>
      </c>
    </row>
    <row r="1552" spans="1:13">
      <c r="A1552" s="13" t="s">
        <v>3296</v>
      </c>
      <c r="B1552" s="14" t="s">
        <v>1867</v>
      </c>
      <c r="C1552" s="14" t="s">
        <v>255</v>
      </c>
      <c r="D1552">
        <v>6610</v>
      </c>
      <c r="H1552" s="13" t="s">
        <v>150</v>
      </c>
      <c r="I1552" s="13" t="s">
        <v>335</v>
      </c>
      <c r="J1552" s="13" t="s">
        <v>2065</v>
      </c>
      <c r="K1552" t="str">
        <f t="shared" si="24"/>
        <v>CORDILLERA ADMINISTRATIVE REGIONKALINGATANUDAN</v>
      </c>
      <c r="L1552" s="38">
        <v>3805</v>
      </c>
      <c r="M1552" s="14" t="s">
        <v>428</v>
      </c>
    </row>
    <row r="1553" spans="1:13">
      <c r="A1553" s="13" t="s">
        <v>2052</v>
      </c>
      <c r="B1553" s="14" t="s">
        <v>1868</v>
      </c>
      <c r="C1553" s="14" t="s">
        <v>255</v>
      </c>
      <c r="D1553">
        <v>6604</v>
      </c>
      <c r="H1553" s="13" t="s">
        <v>158</v>
      </c>
      <c r="I1553" s="13" t="s">
        <v>201</v>
      </c>
      <c r="J1553" s="13" t="s">
        <v>2746</v>
      </c>
      <c r="K1553" t="str">
        <f t="shared" si="24"/>
        <v>REGION 4A CALABARZONCAVITETANZA</v>
      </c>
      <c r="L1553" s="38">
        <v>4108</v>
      </c>
      <c r="M1553" s="14" t="s">
        <v>1181</v>
      </c>
    </row>
    <row r="1554" spans="1:13">
      <c r="A1554" s="13" t="s">
        <v>3297</v>
      </c>
      <c r="B1554" s="14" t="s">
        <v>1869</v>
      </c>
      <c r="C1554" s="14" t="s">
        <v>255</v>
      </c>
      <c r="D1554">
        <v>6608</v>
      </c>
      <c r="H1554" s="13" t="s">
        <v>153</v>
      </c>
      <c r="I1554" s="13" t="s">
        <v>236</v>
      </c>
      <c r="J1554" s="13" t="s">
        <v>2992</v>
      </c>
      <c r="K1554" t="str">
        <f t="shared" si="24"/>
        <v>WESTERN VISAYASCAPIZTAPAZ</v>
      </c>
      <c r="L1554" s="38">
        <v>5814</v>
      </c>
      <c r="M1554" s="14" t="s">
        <v>1492</v>
      </c>
    </row>
    <row r="1555" spans="1:13">
      <c r="A1555" s="13" t="s">
        <v>3298</v>
      </c>
      <c r="B1555" s="14" t="s">
        <v>1870</v>
      </c>
      <c r="C1555" s="14" t="s">
        <v>255</v>
      </c>
      <c r="D1555">
        <v>6609</v>
      </c>
      <c r="H1555" s="13" t="s">
        <v>149</v>
      </c>
      <c r="I1555" s="13" t="s">
        <v>322</v>
      </c>
      <c r="J1555" s="13" t="s">
        <v>2169</v>
      </c>
      <c r="K1555" t="str">
        <f t="shared" si="24"/>
        <v>AUTONOMOUS REGION IN MUSLIM MINDANAOSULUTAPUL</v>
      </c>
      <c r="L1555" s="38">
        <v>7410</v>
      </c>
      <c r="M1555" s="14" t="s">
        <v>532</v>
      </c>
    </row>
    <row r="1556" spans="1:13">
      <c r="A1556" s="13" t="s">
        <v>3299</v>
      </c>
      <c r="B1556" s="14" t="s">
        <v>1871</v>
      </c>
      <c r="C1556" s="14" t="s">
        <v>255</v>
      </c>
      <c r="D1556">
        <v>6615</v>
      </c>
      <c r="H1556" s="13" t="s">
        <v>149</v>
      </c>
      <c r="I1556" s="13" t="s">
        <v>319</v>
      </c>
      <c r="J1556" s="13" t="s">
        <v>2115</v>
      </c>
      <c r="K1556" t="str">
        <f t="shared" si="24"/>
        <v>AUTONOMOUS REGION IN MUSLIM MINDANAOLANAO DEL SURTARAKA</v>
      </c>
      <c r="L1556" s="38">
        <v>9712</v>
      </c>
      <c r="M1556" s="14" t="s">
        <v>477</v>
      </c>
    </row>
    <row r="1557" spans="1:13">
      <c r="A1557" s="13" t="s">
        <v>3124</v>
      </c>
      <c r="B1557" s="14" t="s">
        <v>1856</v>
      </c>
      <c r="C1557" s="14" t="s">
        <v>255</v>
      </c>
      <c r="D1557">
        <v>6612</v>
      </c>
      <c r="H1557" s="13" t="s">
        <v>155</v>
      </c>
      <c r="I1557" s="13" t="s">
        <v>260</v>
      </c>
      <c r="J1557" s="13" t="s">
        <v>3265</v>
      </c>
      <c r="K1557" t="str">
        <f t="shared" si="24"/>
        <v>EASTERN VISAYASSAMARTARANGNAN</v>
      </c>
      <c r="L1557" s="38">
        <v>6704</v>
      </c>
      <c r="M1557" s="14" t="s">
        <v>1827</v>
      </c>
    </row>
    <row r="1558" spans="1:13">
      <c r="A1558" s="13" t="s">
        <v>3290</v>
      </c>
      <c r="B1558" s="14" t="s">
        <v>1857</v>
      </c>
      <c r="C1558" s="14" t="s">
        <v>255</v>
      </c>
      <c r="D1558">
        <v>6618</v>
      </c>
      <c r="H1558" s="13" t="s">
        <v>151</v>
      </c>
      <c r="I1558" s="13" t="s">
        <v>192</v>
      </c>
      <c r="J1558" s="13" t="s">
        <v>2674</v>
      </c>
      <c r="K1558" t="str">
        <f t="shared" si="24"/>
        <v>CENTRAL LUZONTARLACTARLAC CITY</v>
      </c>
      <c r="L1558" s="38">
        <v>2300</v>
      </c>
      <c r="M1558" s="14" t="s">
        <v>1094</v>
      </c>
    </row>
    <row r="1559" spans="1:13">
      <c r="A1559" s="13" t="s">
        <v>3295</v>
      </c>
      <c r="B1559" s="14" t="s">
        <v>1866</v>
      </c>
      <c r="C1559" s="14" t="s">
        <v>255</v>
      </c>
      <c r="D1559">
        <v>6600</v>
      </c>
      <c r="H1559" s="13" t="s">
        <v>145</v>
      </c>
      <c r="I1559" s="13" t="s">
        <v>289</v>
      </c>
      <c r="J1559" s="13" t="s">
        <v>2421</v>
      </c>
      <c r="K1559" t="str">
        <f t="shared" si="24"/>
        <v>DAVAO REGIONDAVAO ORIENTALTARRAGONA</v>
      </c>
      <c r="L1559" s="38">
        <v>8201</v>
      </c>
      <c r="M1559" s="14" t="s">
        <v>806</v>
      </c>
    </row>
    <row r="1560" spans="1:13">
      <c r="A1560" s="13" t="s">
        <v>3291</v>
      </c>
      <c r="B1560" s="14" t="s">
        <v>1858</v>
      </c>
      <c r="C1560" s="14" t="s">
        <v>255</v>
      </c>
      <c r="D1560">
        <v>6601</v>
      </c>
      <c r="H1560" s="13" t="s">
        <v>158</v>
      </c>
      <c r="I1560" s="13" t="s">
        <v>203</v>
      </c>
      <c r="J1560" s="13" t="s">
        <v>2823</v>
      </c>
      <c r="K1560" t="str">
        <f t="shared" si="24"/>
        <v>REGION 4A CALABARZONQUEZONTAYABAS CITY</v>
      </c>
      <c r="L1560" s="38">
        <v>4327</v>
      </c>
      <c r="M1560" s="14" t="s">
        <v>1280</v>
      </c>
    </row>
    <row r="1561" spans="1:13">
      <c r="A1561" s="13" t="s">
        <v>2309</v>
      </c>
      <c r="B1561" s="14" t="s">
        <v>1859</v>
      </c>
      <c r="C1561" s="14" t="s">
        <v>255</v>
      </c>
      <c r="D1561">
        <v>6603</v>
      </c>
      <c r="H1561" s="13" t="s">
        <v>154</v>
      </c>
      <c r="I1561" s="13" t="s">
        <v>247</v>
      </c>
      <c r="J1561" s="13" t="s">
        <v>3158</v>
      </c>
      <c r="K1561" t="str">
        <f t="shared" si="24"/>
        <v>CENTRAL VISAYASNEGROS ORIENTALTAYASAN</v>
      </c>
      <c r="L1561" s="38">
        <v>6211</v>
      </c>
      <c r="M1561" s="14" t="s">
        <v>1696</v>
      </c>
    </row>
    <row r="1562" spans="1:13">
      <c r="A1562" s="13" t="s">
        <v>2830</v>
      </c>
      <c r="B1562" s="14" t="s">
        <v>1860</v>
      </c>
      <c r="C1562" s="14" t="s">
        <v>255</v>
      </c>
      <c r="D1562">
        <v>6601</v>
      </c>
      <c r="H1562" s="13" t="s">
        <v>158</v>
      </c>
      <c r="I1562" s="13" t="s">
        <v>200</v>
      </c>
      <c r="J1562" s="13" t="s">
        <v>2721</v>
      </c>
      <c r="K1562" t="str">
        <f t="shared" si="24"/>
        <v>REGION 4A CALABARZONBATANGASTAYSAN</v>
      </c>
      <c r="L1562" s="38">
        <v>4228</v>
      </c>
      <c r="M1562" s="14" t="s">
        <v>1155</v>
      </c>
    </row>
    <row r="1563" spans="1:13">
      <c r="A1563" s="13" t="s">
        <v>3292</v>
      </c>
      <c r="B1563" s="14" t="s">
        <v>1861</v>
      </c>
      <c r="C1563" s="14" t="s">
        <v>255</v>
      </c>
      <c r="D1563">
        <v>6614</v>
      </c>
      <c r="H1563" s="15" t="s">
        <v>158</v>
      </c>
      <c r="I1563" s="15" t="s">
        <v>204</v>
      </c>
      <c r="J1563" s="15" t="s">
        <v>2815</v>
      </c>
      <c r="K1563" t="str">
        <f t="shared" si="24"/>
        <v>REGION 4A CALABARZONRIZALTAYTAY</v>
      </c>
      <c r="L1563" s="38">
        <v>1920</v>
      </c>
      <c r="M1563" s="79" t="s">
        <v>1880</v>
      </c>
    </row>
    <row r="1564" spans="1:13">
      <c r="A1564" s="13" t="s">
        <v>3293</v>
      </c>
      <c r="B1564" s="14" t="s">
        <v>1862</v>
      </c>
      <c r="C1564" s="14" t="s">
        <v>255</v>
      </c>
      <c r="D1564">
        <v>6616</v>
      </c>
      <c r="H1564" s="15" t="s">
        <v>159</v>
      </c>
      <c r="I1564" s="15" t="s">
        <v>213</v>
      </c>
      <c r="J1564" s="15" t="s">
        <v>2815</v>
      </c>
      <c r="K1564" t="str">
        <f t="shared" si="24"/>
        <v>REGION 4B MIMAROPAPALAWANTAYTAY</v>
      </c>
      <c r="L1564" s="38">
        <v>5312</v>
      </c>
      <c r="M1564" s="79" t="s">
        <v>1268</v>
      </c>
    </row>
    <row r="1565" spans="1:13">
      <c r="A1565" s="13" t="s">
        <v>2493</v>
      </c>
      <c r="B1565" s="14" t="s">
        <v>1863</v>
      </c>
      <c r="C1565" s="14" t="s">
        <v>255</v>
      </c>
      <c r="D1565">
        <v>6613</v>
      </c>
      <c r="H1565" s="13" t="s">
        <v>143</v>
      </c>
      <c r="I1565" s="13" t="s">
        <v>167</v>
      </c>
      <c r="J1565" s="13" t="s">
        <v>2255</v>
      </c>
      <c r="K1565" t="str">
        <f t="shared" si="24"/>
        <v>ILOCOS REGIONPANGASINANTAYUG</v>
      </c>
      <c r="L1565" s="38">
        <v>2445</v>
      </c>
      <c r="M1565" s="14" t="s">
        <v>627</v>
      </c>
    </row>
    <row r="1566" spans="1:13">
      <c r="A1566" s="13" t="s">
        <v>1990</v>
      </c>
      <c r="B1566" s="14" t="s">
        <v>1864</v>
      </c>
      <c r="C1566" s="14" t="s">
        <v>255</v>
      </c>
      <c r="D1566">
        <v>6611</v>
      </c>
      <c r="H1566" s="13" t="s">
        <v>150</v>
      </c>
      <c r="I1566" s="13" t="s">
        <v>331</v>
      </c>
      <c r="J1566" s="13" t="s">
        <v>2022</v>
      </c>
      <c r="K1566" t="str">
        <f t="shared" si="24"/>
        <v>CORDILLERA ADMINISTRATIVE REGIONABRATAYUM</v>
      </c>
      <c r="L1566" s="38">
        <v>2803</v>
      </c>
      <c r="M1566" s="14" t="s">
        <v>383</v>
      </c>
    </row>
    <row r="1567" spans="1:13">
      <c r="A1567" s="13" t="s">
        <v>3294</v>
      </c>
      <c r="B1567" s="14" t="s">
        <v>1865</v>
      </c>
      <c r="C1567" s="14" t="s">
        <v>255</v>
      </c>
      <c r="D1567">
        <v>6617</v>
      </c>
      <c r="H1567" s="13" t="s">
        <v>146</v>
      </c>
      <c r="I1567" s="13" t="s">
        <v>298</v>
      </c>
      <c r="J1567" s="13" t="s">
        <v>2455</v>
      </c>
      <c r="K1567" t="str">
        <f t="shared" si="24"/>
        <v>SOCSARGENSOUTH COTABATOT'BOLI</v>
      </c>
      <c r="L1567" s="38">
        <v>9513</v>
      </c>
      <c r="M1567" s="14" t="s">
        <v>840</v>
      </c>
    </row>
    <row r="1568" spans="1:13">
      <c r="A1568" s="30" t="s">
        <v>3288</v>
      </c>
      <c r="B1568" s="31" t="s">
        <v>1853</v>
      </c>
      <c r="C1568" s="31" t="s">
        <v>255</v>
      </c>
      <c r="D1568" s="32">
        <v>6607</v>
      </c>
      <c r="H1568" s="13" t="s">
        <v>158</v>
      </c>
      <c r="I1568" s="13" t="s">
        <v>204</v>
      </c>
      <c r="J1568" s="13" t="s">
        <v>3306</v>
      </c>
      <c r="K1568" t="str">
        <f t="shared" si="24"/>
        <v>REGION 4A CALABARZONRIZALTERESA</v>
      </c>
      <c r="L1568" s="38">
        <v>1880</v>
      </c>
      <c r="M1568" s="14" t="s">
        <v>1881</v>
      </c>
    </row>
    <row r="1569" spans="1:13">
      <c r="A1569" s="13" t="s">
        <v>3137</v>
      </c>
      <c r="B1569" s="14" t="s">
        <v>1854</v>
      </c>
      <c r="C1569" s="14" t="s">
        <v>255</v>
      </c>
      <c r="D1569">
        <v>6606</v>
      </c>
      <c r="H1569" s="13" t="s">
        <v>158</v>
      </c>
      <c r="I1569" s="13" t="s">
        <v>201</v>
      </c>
      <c r="J1569" s="13" t="s">
        <v>2747</v>
      </c>
      <c r="K1569" t="str">
        <f t="shared" si="24"/>
        <v>REGION 4A CALABARZONCAVITETERNATE</v>
      </c>
      <c r="L1569" s="38">
        <v>4111</v>
      </c>
      <c r="M1569" s="14" t="s">
        <v>1182</v>
      </c>
    </row>
    <row r="1570" spans="1:13">
      <c r="A1570" s="13" t="s">
        <v>3289</v>
      </c>
      <c r="B1570" s="14" t="s">
        <v>1855</v>
      </c>
      <c r="C1570" s="14" t="s">
        <v>255</v>
      </c>
      <c r="D1570">
        <v>6605</v>
      </c>
      <c r="H1570" s="13" t="s">
        <v>158</v>
      </c>
      <c r="I1570" s="13" t="s">
        <v>203</v>
      </c>
      <c r="J1570" s="13" t="s">
        <v>2820</v>
      </c>
      <c r="K1570" t="str">
        <f t="shared" si="24"/>
        <v>REGION 4A CALABARZONQUEZONTIAONG</v>
      </c>
      <c r="L1570" s="38">
        <v>4325</v>
      </c>
      <c r="M1570" s="14" t="s">
        <v>1277</v>
      </c>
    </row>
    <row r="1571" spans="1:13">
      <c r="A1571" s="13" t="s">
        <v>3308</v>
      </c>
      <c r="B1571" s="14" t="s">
        <v>1883</v>
      </c>
      <c r="C1571" s="14" t="s">
        <v>199</v>
      </c>
      <c r="D1571">
        <v>1930</v>
      </c>
      <c r="H1571" s="13" t="s">
        <v>153</v>
      </c>
      <c r="I1571" s="13" t="s">
        <v>235</v>
      </c>
      <c r="J1571" s="13" t="s">
        <v>2975</v>
      </c>
      <c r="K1571" t="str">
        <f t="shared" si="24"/>
        <v>WESTERN VISAYASANTIQUETIBIAO</v>
      </c>
      <c r="L1571" s="38">
        <v>5707</v>
      </c>
      <c r="M1571" s="14" t="s">
        <v>1473</v>
      </c>
    </row>
    <row r="1572" spans="1:13">
      <c r="A1572" s="13" t="s">
        <v>3307</v>
      </c>
      <c r="B1572" s="14" t="s">
        <v>1882</v>
      </c>
      <c r="C1572" s="14" t="s">
        <v>199</v>
      </c>
      <c r="D1572">
        <v>1870</v>
      </c>
      <c r="H1572" s="13" t="s">
        <v>152</v>
      </c>
      <c r="I1572" s="13" t="s">
        <v>223</v>
      </c>
      <c r="J1572" s="13" t="s">
        <v>2913</v>
      </c>
      <c r="K1572" t="str">
        <f t="shared" si="24"/>
        <v>BICOL REGIONCAMARINES SURTIGAON</v>
      </c>
      <c r="L1572" s="38">
        <v>4420</v>
      </c>
      <c r="M1572" s="14" t="s">
        <v>1392</v>
      </c>
    </row>
    <row r="1573" spans="1:13">
      <c r="A1573" s="13" t="s">
        <v>2916</v>
      </c>
      <c r="B1573" s="14" t="s">
        <v>1884</v>
      </c>
      <c r="C1573" s="14" t="s">
        <v>199</v>
      </c>
      <c r="D1573">
        <v>1970</v>
      </c>
      <c r="H1573" s="13" t="s">
        <v>156</v>
      </c>
      <c r="I1573" s="13" t="s">
        <v>267</v>
      </c>
      <c r="J1573" s="13" t="s">
        <v>3346</v>
      </c>
      <c r="K1573" t="str">
        <f t="shared" si="24"/>
        <v>ZAMBOANGA PENINSULAZAMBOANGA DEL SURTIGBAO</v>
      </c>
      <c r="L1573" s="38">
        <v>7043</v>
      </c>
      <c r="M1573" s="14" t="s">
        <v>1928</v>
      </c>
    </row>
    <row r="1574" spans="1:13">
      <c r="A1574" s="13" t="s">
        <v>3309</v>
      </c>
      <c r="B1574" s="14" t="s">
        <v>1885</v>
      </c>
      <c r="C1574" s="14" t="s">
        <v>199</v>
      </c>
      <c r="D1574">
        <v>1940</v>
      </c>
      <c r="H1574" s="13" t="s">
        <v>153</v>
      </c>
      <c r="I1574" s="13" t="s">
        <v>238</v>
      </c>
      <c r="J1574" s="13" t="s">
        <v>3032</v>
      </c>
      <c r="K1574" t="str">
        <f t="shared" si="24"/>
        <v>WESTERN VISAYASILOILOTIGBAUAN</v>
      </c>
      <c r="L1574" s="38">
        <v>5021</v>
      </c>
      <c r="M1574" s="14" t="s">
        <v>1539</v>
      </c>
    </row>
    <row r="1575" spans="1:13">
      <c r="A1575" s="13" t="s">
        <v>3300</v>
      </c>
      <c r="B1575" s="14" t="s">
        <v>1872</v>
      </c>
      <c r="C1575" s="14" t="s">
        <v>199</v>
      </c>
      <c r="D1575">
        <v>1900</v>
      </c>
      <c r="H1575" s="13" t="s">
        <v>152</v>
      </c>
      <c r="I1575" s="13" t="s">
        <v>223</v>
      </c>
      <c r="J1575" s="13" t="s">
        <v>2914</v>
      </c>
      <c r="K1575" t="str">
        <f t="shared" si="24"/>
        <v>BICOL REGIONCAMARINES SURTINAMBAC</v>
      </c>
      <c r="L1575" s="38">
        <v>4426</v>
      </c>
      <c r="M1575" s="14" t="s">
        <v>1393</v>
      </c>
    </row>
    <row r="1576" spans="1:13">
      <c r="A1576" s="13" t="s">
        <v>3301</v>
      </c>
      <c r="B1576" s="14" t="s">
        <v>1873</v>
      </c>
      <c r="C1576" s="14" t="s">
        <v>199</v>
      </c>
      <c r="D1576">
        <v>1950</v>
      </c>
      <c r="H1576" s="13" t="s">
        <v>150</v>
      </c>
      <c r="I1576" s="13" t="s">
        <v>331</v>
      </c>
      <c r="J1576" s="13" t="s">
        <v>2023</v>
      </c>
      <c r="K1576" t="str">
        <f t="shared" si="24"/>
        <v>CORDILLERA ADMINISTRATIVE REGIONABRATINEG</v>
      </c>
      <c r="L1576" s="38">
        <v>2822</v>
      </c>
      <c r="M1576" s="14" t="s">
        <v>384</v>
      </c>
    </row>
    <row r="1577" spans="1:13">
      <c r="A1577" s="13" t="s">
        <v>3302</v>
      </c>
      <c r="B1577" s="14" t="s">
        <v>1874</v>
      </c>
      <c r="C1577" s="14" t="s">
        <v>199</v>
      </c>
      <c r="D1577">
        <v>1990</v>
      </c>
      <c r="H1577" s="13" t="s">
        <v>150</v>
      </c>
      <c r="I1577" s="13" t="s">
        <v>335</v>
      </c>
      <c r="J1577" s="13" t="s">
        <v>2066</v>
      </c>
      <c r="K1577" t="str">
        <f t="shared" si="24"/>
        <v>CORDILLERA ADMINISTRATIVE REGIONKALINGATINGLAYAN</v>
      </c>
      <c r="L1577" s="38">
        <v>3804</v>
      </c>
      <c r="M1577" s="14" t="s">
        <v>429</v>
      </c>
    </row>
    <row r="1578" spans="1:13">
      <c r="A1578" s="13" t="s">
        <v>2600</v>
      </c>
      <c r="B1578" s="14" t="s">
        <v>1875</v>
      </c>
      <c r="C1578" s="14" t="s">
        <v>199</v>
      </c>
      <c r="D1578">
        <v>1960</v>
      </c>
      <c r="H1578" s="13" t="s">
        <v>158</v>
      </c>
      <c r="I1578" s="13" t="s">
        <v>200</v>
      </c>
      <c r="J1578" s="13" t="s">
        <v>2722</v>
      </c>
      <c r="K1578" t="str">
        <f t="shared" si="24"/>
        <v>REGION 4A CALABARZONBATANGASTINGLOY</v>
      </c>
      <c r="L1578" s="38">
        <v>4203</v>
      </c>
      <c r="M1578" s="14" t="s">
        <v>1156</v>
      </c>
    </row>
    <row r="1579" spans="1:13">
      <c r="A1579" s="13" t="s">
        <v>3303</v>
      </c>
      <c r="B1579" s="14" t="s">
        <v>1876</v>
      </c>
      <c r="C1579" s="14" t="s">
        <v>199</v>
      </c>
      <c r="D1579">
        <v>1910</v>
      </c>
      <c r="H1579" s="13" t="s">
        <v>150</v>
      </c>
      <c r="I1579" s="13" t="s">
        <v>333</v>
      </c>
      <c r="J1579" s="13" t="s">
        <v>2049</v>
      </c>
      <c r="K1579" t="str">
        <f t="shared" si="24"/>
        <v>CORDILLERA ADMINISTRATIVE REGIONIFUGAOTINOC</v>
      </c>
      <c r="L1579" s="38">
        <v>3609</v>
      </c>
      <c r="M1579" s="14" t="s">
        <v>411</v>
      </c>
    </row>
    <row r="1580" spans="1:13">
      <c r="A1580" s="13" t="s">
        <v>3304</v>
      </c>
      <c r="B1580" s="14" t="s">
        <v>1877</v>
      </c>
      <c r="C1580" s="14" t="s">
        <v>199</v>
      </c>
      <c r="D1580">
        <v>1860</v>
      </c>
      <c r="H1580" s="13" t="s">
        <v>149</v>
      </c>
      <c r="I1580" s="13" t="s">
        <v>318</v>
      </c>
      <c r="J1580" s="13" t="s">
        <v>2076</v>
      </c>
      <c r="K1580" t="str">
        <f t="shared" si="24"/>
        <v>AUTONOMOUS REGION IN MUSLIM MINDANAOBASILANTIPO-TIPO</v>
      </c>
      <c r="L1580" s="38">
        <v>7304</v>
      </c>
      <c r="M1580" s="14" t="s">
        <v>438</v>
      </c>
    </row>
    <row r="1581" spans="1:13">
      <c r="A1581" s="13" t="s">
        <v>2565</v>
      </c>
      <c r="B1581" s="14" t="s">
        <v>1878</v>
      </c>
      <c r="C1581" s="14" t="s">
        <v>199</v>
      </c>
      <c r="D1581">
        <v>1850</v>
      </c>
      <c r="H1581" s="13" t="s">
        <v>156</v>
      </c>
      <c r="I1581" s="13" t="s">
        <v>268</v>
      </c>
      <c r="J1581" s="13" t="s">
        <v>3370</v>
      </c>
      <c r="K1581" t="str">
        <f t="shared" si="24"/>
        <v>ZAMBOANGA PENINSULAZAMBOANGA SIBUGAYTITAY</v>
      </c>
      <c r="L1581" s="38">
        <v>7003</v>
      </c>
      <c r="M1581" s="14" t="s">
        <v>1955</v>
      </c>
    </row>
    <row r="1582" spans="1:13">
      <c r="A1582" s="13" t="s">
        <v>3305</v>
      </c>
      <c r="B1582" s="14" t="s">
        <v>1879</v>
      </c>
      <c r="C1582" s="14" t="s">
        <v>199</v>
      </c>
      <c r="D1582">
        <v>1980</v>
      </c>
      <c r="H1582" s="13" t="s">
        <v>152</v>
      </c>
      <c r="I1582" s="13" t="s">
        <v>221</v>
      </c>
      <c r="J1582" s="13" t="s">
        <v>2870</v>
      </c>
      <c r="K1582" t="str">
        <f t="shared" si="24"/>
        <v>BICOL REGIONALBAYTIWI</v>
      </c>
      <c r="L1582" s="38">
        <v>4513</v>
      </c>
      <c r="M1582" s="14" t="s">
        <v>1344</v>
      </c>
    </row>
    <row r="1583" spans="1:13">
      <c r="A1583" s="13" t="s">
        <v>2815</v>
      </c>
      <c r="B1583" s="14" t="s">
        <v>1880</v>
      </c>
      <c r="C1583" s="14" t="s">
        <v>199</v>
      </c>
      <c r="D1583">
        <v>1920</v>
      </c>
      <c r="H1583" s="13" t="s">
        <v>153</v>
      </c>
      <c r="I1583" s="13" t="s">
        <v>235</v>
      </c>
      <c r="J1583" s="13" t="s">
        <v>2976</v>
      </c>
      <c r="K1583" t="str">
        <f t="shared" si="24"/>
        <v>WESTERN VISAYASANTIQUETOBIAS FORNIER</v>
      </c>
      <c r="L1583" s="38">
        <v>5716</v>
      </c>
      <c r="M1583" s="14" t="s">
        <v>1474</v>
      </c>
    </row>
    <row r="1584" spans="1:13">
      <c r="A1584" s="13" t="s">
        <v>3306</v>
      </c>
      <c r="B1584" s="14" t="s">
        <v>1881</v>
      </c>
      <c r="C1584" s="14" t="s">
        <v>199</v>
      </c>
      <c r="D1584">
        <v>1880</v>
      </c>
      <c r="H1584" s="13" t="s">
        <v>153</v>
      </c>
      <c r="I1584" s="13" t="s">
        <v>239</v>
      </c>
      <c r="J1584" s="13" t="s">
        <v>3053</v>
      </c>
      <c r="K1584" t="str">
        <f t="shared" si="24"/>
        <v>WESTERN VISAYASNEGROS OCCIDENTALTOBOSO</v>
      </c>
      <c r="L1584" s="38">
        <v>6125</v>
      </c>
      <c r="M1584" s="14" t="s">
        <v>1563</v>
      </c>
    </row>
    <row r="1585" spans="1:13">
      <c r="A1585" s="13" t="s">
        <v>3334</v>
      </c>
      <c r="B1585" s="14" t="s">
        <v>1912</v>
      </c>
      <c r="C1585" s="14" t="s">
        <v>263</v>
      </c>
      <c r="D1585">
        <v>7125</v>
      </c>
      <c r="H1585" s="13" t="s">
        <v>154</v>
      </c>
      <c r="I1585" s="13" t="s">
        <v>246</v>
      </c>
      <c r="J1585" s="13" t="s">
        <v>3106</v>
      </c>
      <c r="K1585" t="str">
        <f t="shared" si="24"/>
        <v>CENTRAL VISAYASCEBUTOLEDO CITY</v>
      </c>
      <c r="L1585" s="38">
        <v>6038</v>
      </c>
      <c r="M1585" s="14" t="s">
        <v>1629</v>
      </c>
    </row>
    <row r="1586" spans="1:13">
      <c r="A1586" s="13" t="s">
        <v>3323</v>
      </c>
      <c r="B1586" s="14" t="s">
        <v>1900</v>
      </c>
      <c r="C1586" s="14" t="s">
        <v>263</v>
      </c>
      <c r="D1586">
        <v>7123</v>
      </c>
      <c r="H1586" s="13" t="s">
        <v>155</v>
      </c>
      <c r="I1586" s="13" t="s">
        <v>258</v>
      </c>
      <c r="J1586" s="13" t="s">
        <v>3245</v>
      </c>
      <c r="K1586" t="str">
        <f t="shared" si="24"/>
        <v>EASTERN VISAYASLEYTETOLOSA</v>
      </c>
      <c r="L1586" s="38">
        <v>6503</v>
      </c>
      <c r="M1586" s="14" t="s">
        <v>1800</v>
      </c>
    </row>
    <row r="1587" spans="1:13">
      <c r="A1587" s="13" t="s">
        <v>3332</v>
      </c>
      <c r="B1587" s="14" t="s">
        <v>1910</v>
      </c>
      <c r="C1587" s="14" t="s">
        <v>263</v>
      </c>
      <c r="D1587">
        <v>7101</v>
      </c>
      <c r="H1587" s="13" t="s">
        <v>155</v>
      </c>
      <c r="I1587" s="13" t="s">
        <v>261</v>
      </c>
      <c r="J1587" s="13" t="s">
        <v>3289</v>
      </c>
      <c r="K1587" t="str">
        <f t="shared" si="24"/>
        <v>EASTERN VISAYASSOUTHERN LEYTETOMAS OPPUS</v>
      </c>
      <c r="L1587" s="38">
        <v>6605</v>
      </c>
      <c r="M1587" s="14" t="s">
        <v>1855</v>
      </c>
    </row>
    <row r="1588" spans="1:13">
      <c r="A1588" s="13" t="s">
        <v>3333</v>
      </c>
      <c r="B1588" s="14" t="s">
        <v>1911</v>
      </c>
      <c r="C1588" s="14" t="s">
        <v>263</v>
      </c>
      <c r="D1588">
        <v>7100</v>
      </c>
      <c r="H1588" s="13" t="s">
        <v>148</v>
      </c>
      <c r="I1588" s="13" t="s">
        <v>312</v>
      </c>
      <c r="J1588" s="13" t="s">
        <v>1962</v>
      </c>
      <c r="K1588" t="str">
        <f t="shared" si="24"/>
        <v>NATIONAL CAPITAL REGIONMETRO MANILATONDO I / II</v>
      </c>
      <c r="L1588" s="38" t="s">
        <v>4202</v>
      </c>
      <c r="M1588" s="14" t="s">
        <v>4150</v>
      </c>
    </row>
    <row r="1589" spans="1:13">
      <c r="A1589" s="13" t="s">
        <v>3324</v>
      </c>
      <c r="B1589" s="14" t="s">
        <v>1901</v>
      </c>
      <c r="C1589" s="14" t="s">
        <v>263</v>
      </c>
      <c r="D1589">
        <v>7126</v>
      </c>
      <c r="H1589" s="13" t="s">
        <v>149</v>
      </c>
      <c r="I1589" s="13" t="s">
        <v>322</v>
      </c>
      <c r="J1589" s="13" t="s">
        <v>2170</v>
      </c>
      <c r="K1589" t="str">
        <f t="shared" si="24"/>
        <v>AUTONOMOUS REGION IN MUSLIM MINDANAOSULUTONGKIL</v>
      </c>
      <c r="L1589" s="38">
        <v>7406</v>
      </c>
      <c r="M1589" s="14" t="s">
        <v>533</v>
      </c>
    </row>
    <row r="1590" spans="1:13">
      <c r="A1590" s="13" t="s">
        <v>3325</v>
      </c>
      <c r="B1590" s="14" t="s">
        <v>1902</v>
      </c>
      <c r="C1590" s="14" t="s">
        <v>263</v>
      </c>
      <c r="D1590">
        <v>7118</v>
      </c>
      <c r="H1590" s="13" t="s">
        <v>159</v>
      </c>
      <c r="I1590" s="13" t="s">
        <v>210</v>
      </c>
      <c r="J1590" s="13" t="s">
        <v>2778</v>
      </c>
      <c r="K1590" t="str">
        <f t="shared" si="24"/>
        <v>REGION 4B MIMAROPAMARINDUQUETORRIJOS</v>
      </c>
      <c r="L1590" s="38">
        <v>4903</v>
      </c>
      <c r="M1590" s="14" t="s">
        <v>1218</v>
      </c>
    </row>
    <row r="1591" spans="1:13">
      <c r="A1591" s="13" t="s">
        <v>3326</v>
      </c>
      <c r="B1591" s="14" t="s">
        <v>1903</v>
      </c>
      <c r="C1591" s="14" t="s">
        <v>263</v>
      </c>
      <c r="D1591">
        <v>7111</v>
      </c>
      <c r="H1591" s="13" t="s">
        <v>158</v>
      </c>
      <c r="I1591" s="13" t="s">
        <v>201</v>
      </c>
      <c r="J1591" s="13" t="s">
        <v>2728</v>
      </c>
      <c r="K1591" t="str">
        <f t="shared" si="24"/>
        <v>REGION 4A CALABARZONCAVITETRECE MARTIRES CITY</v>
      </c>
      <c r="L1591" s="38">
        <v>4109</v>
      </c>
      <c r="M1591" s="14" t="s">
        <v>1162</v>
      </c>
    </row>
    <row r="1592" spans="1:13">
      <c r="A1592" s="13" t="s">
        <v>3327</v>
      </c>
      <c r="B1592" s="14" t="s">
        <v>1904</v>
      </c>
      <c r="C1592" s="14" t="s">
        <v>263</v>
      </c>
      <c r="D1592">
        <v>7124</v>
      </c>
      <c r="H1592" s="13" t="s">
        <v>147</v>
      </c>
      <c r="I1592" s="13" t="s">
        <v>310</v>
      </c>
      <c r="J1592" s="13" t="s">
        <v>3179</v>
      </c>
      <c r="K1592" t="str">
        <f t="shared" si="24"/>
        <v>CARAGAAGUSAN DEL SURTRENTO</v>
      </c>
      <c r="L1592" s="38">
        <v>8505</v>
      </c>
      <c r="M1592" s="14" t="s">
        <v>4168</v>
      </c>
    </row>
    <row r="1593" spans="1:13">
      <c r="A1593" s="13" t="s">
        <v>3328</v>
      </c>
      <c r="B1593" s="14" t="s">
        <v>1905</v>
      </c>
      <c r="C1593" s="14" t="s">
        <v>263</v>
      </c>
      <c r="D1593">
        <v>7109</v>
      </c>
      <c r="H1593" s="13" t="s">
        <v>154</v>
      </c>
      <c r="I1593" s="13" t="s">
        <v>245</v>
      </c>
      <c r="J1593" s="13" t="s">
        <v>3096</v>
      </c>
      <c r="K1593" t="str">
        <f t="shared" si="24"/>
        <v>CENTRAL VISAYASBOHOLTRINIDAD</v>
      </c>
      <c r="L1593" s="38">
        <v>6324</v>
      </c>
      <c r="M1593" s="14" t="s">
        <v>1618</v>
      </c>
    </row>
    <row r="1594" spans="1:13">
      <c r="A1594" s="13" t="s">
        <v>3153</v>
      </c>
      <c r="B1594" s="14" t="s">
        <v>1906</v>
      </c>
      <c r="C1594" s="14" t="s">
        <v>263</v>
      </c>
      <c r="D1594">
        <v>7119</v>
      </c>
      <c r="H1594" s="13" t="s">
        <v>144</v>
      </c>
      <c r="I1594" s="13" t="s">
        <v>175</v>
      </c>
      <c r="J1594" s="13" t="s">
        <v>2540</v>
      </c>
      <c r="K1594" t="str">
        <f t="shared" si="24"/>
        <v>CAGAYAN VALLEYCAGAYANTUAO</v>
      </c>
      <c r="L1594" s="38">
        <v>3528</v>
      </c>
      <c r="M1594" s="14" t="s">
        <v>937</v>
      </c>
    </row>
    <row r="1595" spans="1:13">
      <c r="A1595" s="13" t="s">
        <v>3329</v>
      </c>
      <c r="B1595" s="14" t="s">
        <v>1907</v>
      </c>
      <c r="C1595" s="14" t="s">
        <v>263</v>
      </c>
      <c r="D1595">
        <v>7117</v>
      </c>
      <c r="H1595" s="13" t="s">
        <v>150</v>
      </c>
      <c r="I1595" s="13" t="s">
        <v>332</v>
      </c>
      <c r="J1595" s="13" t="s">
        <v>2038</v>
      </c>
      <c r="K1595" t="str">
        <f t="shared" si="24"/>
        <v>CORDILLERA ADMINISTRATIVE REGIONBENGUETTUBA</v>
      </c>
      <c r="L1595" s="38">
        <v>2603</v>
      </c>
      <c r="M1595" s="14" t="s">
        <v>399</v>
      </c>
    </row>
    <row r="1596" spans="1:13">
      <c r="A1596" s="13" t="s">
        <v>3330</v>
      </c>
      <c r="B1596" s="14" t="s">
        <v>1908</v>
      </c>
      <c r="C1596" s="14" t="s">
        <v>263</v>
      </c>
      <c r="D1596">
        <v>7115</v>
      </c>
      <c r="H1596" s="13" t="s">
        <v>147</v>
      </c>
      <c r="I1596" s="13" t="s">
        <v>306</v>
      </c>
      <c r="J1596" s="13" t="s">
        <v>2477</v>
      </c>
      <c r="K1596" t="str">
        <f t="shared" si="24"/>
        <v>CARAGADINAGAT ISLANDSTUBAJON</v>
      </c>
      <c r="L1596" s="38">
        <v>8426</v>
      </c>
      <c r="M1596" s="14" t="s">
        <v>862</v>
      </c>
    </row>
    <row r="1597" spans="1:13">
      <c r="A1597" s="13" t="s">
        <v>3331</v>
      </c>
      <c r="B1597" s="14" t="s">
        <v>1909</v>
      </c>
      <c r="C1597" s="14" t="s">
        <v>263</v>
      </c>
      <c r="D1597">
        <v>7110</v>
      </c>
      <c r="H1597" s="13" t="s">
        <v>143</v>
      </c>
      <c r="I1597" s="13" t="s">
        <v>166</v>
      </c>
      <c r="J1597" s="13" t="s">
        <v>2251</v>
      </c>
      <c r="K1597" t="str">
        <f t="shared" si="24"/>
        <v>ILOCOS REGIONLA UNIONTUBAO</v>
      </c>
      <c r="L1597" s="38">
        <v>2509</v>
      </c>
      <c r="M1597" s="14" t="s">
        <v>621</v>
      </c>
    </row>
    <row r="1598" spans="1:13">
      <c r="A1598" s="13" t="s">
        <v>3314</v>
      </c>
      <c r="B1598" s="14" t="s">
        <v>1890</v>
      </c>
      <c r="C1598" s="14" t="s">
        <v>263</v>
      </c>
      <c r="D1598">
        <v>7107</v>
      </c>
      <c r="H1598" s="13" t="s">
        <v>149</v>
      </c>
      <c r="I1598" s="13" t="s">
        <v>319</v>
      </c>
      <c r="J1598" s="13" t="s">
        <v>2116</v>
      </c>
      <c r="K1598" t="str">
        <f t="shared" si="24"/>
        <v>AUTONOMOUS REGION IN MUSLIM MINDANAOLANAO DEL SURTUBARAN</v>
      </c>
      <c r="L1598" s="38">
        <v>9304</v>
      </c>
      <c r="M1598" s="14" t="s">
        <v>478</v>
      </c>
    </row>
    <row r="1599" spans="1:13">
      <c r="A1599" s="13" t="s">
        <v>3315</v>
      </c>
      <c r="B1599" s="14" t="s">
        <v>1891</v>
      </c>
      <c r="C1599" s="14" t="s">
        <v>263</v>
      </c>
      <c r="D1599">
        <v>7105</v>
      </c>
      <c r="H1599" s="13" t="s">
        <v>147</v>
      </c>
      <c r="I1599" s="13" t="s">
        <v>309</v>
      </c>
      <c r="J1599" s="13" t="s">
        <v>3173</v>
      </c>
      <c r="K1599" t="str">
        <f t="shared" si="24"/>
        <v>CARAGAAGUSAN DEL NORTETUBAY</v>
      </c>
      <c r="L1599" s="38">
        <v>8606</v>
      </c>
      <c r="M1599" s="14" t="s">
        <v>1717</v>
      </c>
    </row>
    <row r="1600" spans="1:13">
      <c r="A1600" s="13" t="s">
        <v>3316</v>
      </c>
      <c r="B1600" s="14" t="s">
        <v>1892</v>
      </c>
      <c r="C1600" s="14" t="s">
        <v>263</v>
      </c>
      <c r="D1600">
        <v>7106</v>
      </c>
      <c r="H1600" s="13" t="s">
        <v>154</v>
      </c>
      <c r="I1600" s="13" t="s">
        <v>245</v>
      </c>
      <c r="J1600" s="13" t="s">
        <v>3097</v>
      </c>
      <c r="K1600" t="str">
        <f t="shared" si="24"/>
        <v>CENTRAL VISAYASBOHOLTUBIGON</v>
      </c>
      <c r="L1600" s="38">
        <v>6329</v>
      </c>
      <c r="M1600" s="14" t="s">
        <v>1619</v>
      </c>
    </row>
    <row r="1601" spans="1:13">
      <c r="A1601" s="13" t="s">
        <v>3317</v>
      </c>
      <c r="B1601" s="14" t="s">
        <v>1893</v>
      </c>
      <c r="C1601" s="14" t="s">
        <v>263</v>
      </c>
      <c r="D1601">
        <v>7102</v>
      </c>
      <c r="H1601" s="13" t="s">
        <v>150</v>
      </c>
      <c r="I1601" s="13" t="s">
        <v>332</v>
      </c>
      <c r="J1601" s="13" t="s">
        <v>2039</v>
      </c>
      <c r="K1601" t="str">
        <f t="shared" si="24"/>
        <v>CORDILLERA ADMINISTRATIVE REGIONBENGUETTUBLAY</v>
      </c>
      <c r="L1601" s="38">
        <v>2615</v>
      </c>
      <c r="M1601" s="14" t="s">
        <v>400</v>
      </c>
    </row>
    <row r="1602" spans="1:13">
      <c r="A1602" s="13" t="s">
        <v>2064</v>
      </c>
      <c r="B1602" s="14" t="s">
        <v>1894</v>
      </c>
      <c r="C1602" s="14" t="s">
        <v>263</v>
      </c>
      <c r="D1602">
        <v>7104</v>
      </c>
      <c r="H1602" s="13" t="s">
        <v>150</v>
      </c>
      <c r="I1602" s="13" t="s">
        <v>331</v>
      </c>
      <c r="J1602" s="13" t="s">
        <v>2024</v>
      </c>
      <c r="K1602" t="str">
        <f t="shared" si="24"/>
        <v>CORDILLERA ADMINISTRATIVE REGIONABRATUBO</v>
      </c>
      <c r="L1602" s="38">
        <v>2814</v>
      </c>
      <c r="M1602" s="14" t="s">
        <v>385</v>
      </c>
    </row>
    <row r="1603" spans="1:13">
      <c r="A1603" s="13" t="s">
        <v>3318</v>
      </c>
      <c r="B1603" s="14" t="s">
        <v>1895</v>
      </c>
      <c r="C1603" s="14" t="s">
        <v>263</v>
      </c>
      <c r="D1603">
        <v>7114</v>
      </c>
      <c r="H1603" s="15" t="s">
        <v>157</v>
      </c>
      <c r="I1603" s="15" t="s">
        <v>277</v>
      </c>
      <c r="J1603" s="15" t="s">
        <v>2343</v>
      </c>
      <c r="K1603" t="str">
        <f t="shared" ref="K1603:K1660" si="25">UPPER(TRIM(H1603)&amp;TRIM(I1603)&amp;TRIM(J1603))</f>
        <v>NORTHERN MINDANAOLANAO DEL NORTETUBOD</v>
      </c>
      <c r="L1603" s="38">
        <v>9209</v>
      </c>
      <c r="M1603" s="79" t="s">
        <v>719</v>
      </c>
    </row>
    <row r="1604" spans="1:13">
      <c r="A1604" s="13" t="s">
        <v>3319</v>
      </c>
      <c r="B1604" s="14" t="s">
        <v>1896</v>
      </c>
      <c r="C1604" s="14" t="s">
        <v>263</v>
      </c>
      <c r="D1604">
        <v>7108</v>
      </c>
      <c r="H1604" s="15" t="s">
        <v>147</v>
      </c>
      <c r="I1604" s="15" t="s">
        <v>307</v>
      </c>
      <c r="J1604" s="15" t="s">
        <v>2343</v>
      </c>
      <c r="K1604" t="str">
        <f t="shared" si="25"/>
        <v>CARAGASURIGAO DEL NORTETUBOD</v>
      </c>
      <c r="L1604" s="38">
        <v>8406</v>
      </c>
      <c r="M1604" s="79" t="s">
        <v>867</v>
      </c>
    </row>
    <row r="1605" spans="1:13">
      <c r="A1605" s="13" t="s">
        <v>3320</v>
      </c>
      <c r="B1605" s="14" t="s">
        <v>1897</v>
      </c>
      <c r="C1605" s="14" t="s">
        <v>263</v>
      </c>
      <c r="D1605">
        <v>7113</v>
      </c>
      <c r="H1605" s="13" t="s">
        <v>153</v>
      </c>
      <c r="I1605" s="13" t="s">
        <v>238</v>
      </c>
      <c r="J1605" s="13" t="s">
        <v>3033</v>
      </c>
      <c r="K1605" t="str">
        <f t="shared" si="25"/>
        <v>WESTERN VISAYASILOILOTUBUNGAN</v>
      </c>
      <c r="L1605" s="38">
        <v>5027</v>
      </c>
      <c r="M1605" s="14" t="s">
        <v>1540</v>
      </c>
    </row>
    <row r="1606" spans="1:13">
      <c r="A1606" s="13" t="s">
        <v>3321</v>
      </c>
      <c r="B1606" s="14" t="s">
        <v>1898</v>
      </c>
      <c r="C1606" s="14" t="s">
        <v>263</v>
      </c>
      <c r="D1606">
        <v>7122</v>
      </c>
      <c r="H1606" s="15" t="s">
        <v>149</v>
      </c>
      <c r="I1606" s="15" t="s">
        <v>318</v>
      </c>
      <c r="J1606" s="15" t="s">
        <v>2077</v>
      </c>
      <c r="K1606" t="str">
        <f t="shared" si="25"/>
        <v>AUTONOMOUS REGION IN MUSLIM MINDANAOBASILANTUBURAN</v>
      </c>
      <c r="L1606" s="44">
        <v>7306</v>
      </c>
      <c r="M1606" s="79" t="s">
        <v>439</v>
      </c>
    </row>
    <row r="1607" spans="1:13">
      <c r="A1607" s="13" t="s">
        <v>3322</v>
      </c>
      <c r="B1607" s="14" t="s">
        <v>1899</v>
      </c>
      <c r="C1607" s="14" t="s">
        <v>263</v>
      </c>
      <c r="D1607">
        <v>7103</v>
      </c>
      <c r="H1607" s="37" t="s">
        <v>154</v>
      </c>
      <c r="I1607" s="37" t="s">
        <v>246</v>
      </c>
      <c r="J1607" s="37" t="s">
        <v>2077</v>
      </c>
      <c r="K1607" t="str">
        <f t="shared" si="25"/>
        <v>CENTRAL VISAYASCEBUTUBURAN</v>
      </c>
      <c r="L1607" s="45">
        <v>6043</v>
      </c>
      <c r="M1607" s="81" t="s">
        <v>1673</v>
      </c>
    </row>
    <row r="1608" spans="1:13">
      <c r="A1608" s="13" t="s">
        <v>3310</v>
      </c>
      <c r="B1608" s="14" t="s">
        <v>1886</v>
      </c>
      <c r="C1608" s="14" t="s">
        <v>263</v>
      </c>
      <c r="D1608">
        <v>7112</v>
      </c>
      <c r="H1608" s="15" t="s">
        <v>157</v>
      </c>
      <c r="I1608" s="15" t="s">
        <v>279</v>
      </c>
      <c r="J1608" s="15" t="s">
        <v>2385</v>
      </c>
      <c r="K1608" t="str">
        <f t="shared" si="25"/>
        <v>NORTHERN MINDANAOMISAMIS OCCIDENTALTUDELA</v>
      </c>
      <c r="L1608" s="38">
        <v>7202</v>
      </c>
      <c r="M1608" s="79" t="s">
        <v>763</v>
      </c>
    </row>
    <row r="1609" spans="1:13">
      <c r="A1609" s="13" t="s">
        <v>3311</v>
      </c>
      <c r="B1609" s="14" t="s">
        <v>1887</v>
      </c>
      <c r="C1609" s="14" t="s">
        <v>263</v>
      </c>
      <c r="D1609">
        <v>7120</v>
      </c>
      <c r="H1609" s="15" t="s">
        <v>154</v>
      </c>
      <c r="I1609" s="15" t="s">
        <v>246</v>
      </c>
      <c r="J1609" s="15" t="s">
        <v>2385</v>
      </c>
      <c r="K1609" t="str">
        <f t="shared" si="25"/>
        <v>CENTRAL VISAYASCEBUTUDELA</v>
      </c>
      <c r="L1609" s="38">
        <v>6051</v>
      </c>
      <c r="M1609" s="79" t="s">
        <v>1674</v>
      </c>
    </row>
    <row r="1610" spans="1:13">
      <c r="A1610" s="13" t="s">
        <v>3312</v>
      </c>
      <c r="B1610" s="14" t="s">
        <v>1888</v>
      </c>
      <c r="C1610" s="14" t="s">
        <v>263</v>
      </c>
      <c r="D1610">
        <v>7121</v>
      </c>
      <c r="H1610" s="13" t="s">
        <v>149</v>
      </c>
      <c r="I1610" s="13" t="s">
        <v>319</v>
      </c>
      <c r="J1610" s="13" t="s">
        <v>2117</v>
      </c>
      <c r="K1610" t="str">
        <f t="shared" si="25"/>
        <v>AUTONOMOUS REGION IN MUSLIM MINDANAOLANAO DEL SURTUGAYA</v>
      </c>
      <c r="L1610" s="38">
        <v>9317</v>
      </c>
      <c r="M1610" s="14" t="s">
        <v>479</v>
      </c>
    </row>
    <row r="1611" spans="1:13">
      <c r="A1611" s="13" t="s">
        <v>3313</v>
      </c>
      <c r="B1611" s="14" t="s">
        <v>1889</v>
      </c>
      <c r="C1611" s="14" t="s">
        <v>263</v>
      </c>
      <c r="D1611">
        <v>7116</v>
      </c>
      <c r="H1611" s="13" t="s">
        <v>144</v>
      </c>
      <c r="I1611" s="13" t="s">
        <v>175</v>
      </c>
      <c r="J1611" s="13" t="s">
        <v>2517</v>
      </c>
      <c r="K1611" t="str">
        <f t="shared" si="25"/>
        <v>CAGAYAN VALLEYCAGAYANTUGUEGARAO CITY</v>
      </c>
      <c r="L1611" s="38">
        <v>3500</v>
      </c>
      <c r="M1611" s="14" t="s">
        <v>909</v>
      </c>
    </row>
    <row r="1612" spans="1:13">
      <c r="A1612" s="13" t="s">
        <v>2545</v>
      </c>
      <c r="B1612" s="14" t="s">
        <v>1915</v>
      </c>
      <c r="C1612" s="14" t="s">
        <v>264</v>
      </c>
      <c r="D1612">
        <v>7020</v>
      </c>
      <c r="H1612" s="13" t="s">
        <v>156</v>
      </c>
      <c r="I1612" s="13" t="s">
        <v>267</v>
      </c>
      <c r="J1612" s="13" t="s">
        <v>3356</v>
      </c>
      <c r="K1612" t="str">
        <f t="shared" si="25"/>
        <v>ZAMBOANGA PENINSULAZAMBOANGA DEL SURTUKURAN</v>
      </c>
      <c r="L1612" s="38">
        <v>7019</v>
      </c>
      <c r="M1612" s="14" t="s">
        <v>1939</v>
      </c>
    </row>
    <row r="1613" spans="1:13">
      <c r="A1613" s="13" t="s">
        <v>3337</v>
      </c>
      <c r="B1613" s="14" t="s">
        <v>1916</v>
      </c>
      <c r="C1613" s="14" t="s">
        <v>264</v>
      </c>
      <c r="D1613">
        <v>7011</v>
      </c>
      <c r="H1613" s="13" t="s">
        <v>146</v>
      </c>
      <c r="I1613" s="13" t="s">
        <v>296</v>
      </c>
      <c r="J1613" s="13" t="s">
        <v>2439</v>
      </c>
      <c r="K1613" t="str">
        <f t="shared" si="25"/>
        <v>SOCSARGENCOTABATOTULUNAN</v>
      </c>
      <c r="L1613" s="38">
        <v>9403</v>
      </c>
      <c r="M1613" s="14" t="s">
        <v>824</v>
      </c>
    </row>
    <row r="1614" spans="1:13">
      <c r="A1614" s="13" t="s">
        <v>3338</v>
      </c>
      <c r="B1614" s="14" t="s">
        <v>1917</v>
      </c>
      <c r="C1614" s="14" t="s">
        <v>264</v>
      </c>
      <c r="D1614">
        <v>7032</v>
      </c>
      <c r="H1614" s="13" t="s">
        <v>144</v>
      </c>
      <c r="I1614" s="13" t="s">
        <v>176</v>
      </c>
      <c r="J1614" s="13" t="s">
        <v>2567</v>
      </c>
      <c r="K1614" t="str">
        <f t="shared" si="25"/>
        <v>CAGAYAN VALLEYISABELATUMAUINI</v>
      </c>
      <c r="L1614" s="38">
        <v>3325</v>
      </c>
      <c r="M1614" s="14" t="s">
        <v>974</v>
      </c>
    </row>
    <row r="1615" spans="1:13">
      <c r="A1615" s="13" t="s">
        <v>3339</v>
      </c>
      <c r="B1615" s="14" t="s">
        <v>1918</v>
      </c>
      <c r="C1615" s="14" t="s">
        <v>264</v>
      </c>
      <c r="D1615">
        <v>7030</v>
      </c>
      <c r="H1615" s="13" t="s">
        <v>155</v>
      </c>
      <c r="I1615" s="13" t="s">
        <v>258</v>
      </c>
      <c r="J1615" s="13" t="s">
        <v>3246</v>
      </c>
      <c r="K1615" t="str">
        <f t="shared" si="25"/>
        <v>EASTERN VISAYASLEYTETUNGA</v>
      </c>
      <c r="L1615" s="38">
        <v>6528</v>
      </c>
      <c r="M1615" s="14" t="s">
        <v>1801</v>
      </c>
    </row>
    <row r="1616" spans="1:13">
      <c r="A1616" s="13" t="s">
        <v>3347</v>
      </c>
      <c r="B1616" s="14" t="s">
        <v>1929</v>
      </c>
      <c r="C1616" s="14" t="s">
        <v>264</v>
      </c>
      <c r="D1616">
        <v>7015</v>
      </c>
      <c r="H1616" s="13" t="s">
        <v>156</v>
      </c>
      <c r="I1616" s="13" t="s">
        <v>268</v>
      </c>
      <c r="J1616" s="13" t="s">
        <v>3371</v>
      </c>
      <c r="K1616" t="str">
        <f t="shared" si="25"/>
        <v>ZAMBOANGA PENINSULAZAMBOANGA SIBUGAYTUNGAWAN</v>
      </c>
      <c r="L1616" s="38">
        <v>7018</v>
      </c>
      <c r="M1616" s="14" t="s">
        <v>1956</v>
      </c>
    </row>
    <row r="1617" spans="1:13">
      <c r="A1617" s="13" t="s">
        <v>3348</v>
      </c>
      <c r="B1617" s="14" t="s">
        <v>1930</v>
      </c>
      <c r="C1617" s="14" t="s">
        <v>264</v>
      </c>
      <c r="D1617">
        <v>7028</v>
      </c>
      <c r="H1617" s="13" t="s">
        <v>146</v>
      </c>
      <c r="I1617" s="13" t="s">
        <v>298</v>
      </c>
      <c r="J1617" s="13" t="s">
        <v>2458</v>
      </c>
      <c r="K1617" t="str">
        <f t="shared" si="25"/>
        <v>SOCSARGENSOUTH COTABATOTUPI</v>
      </c>
      <c r="L1617" s="38">
        <v>9505</v>
      </c>
      <c r="M1617" s="14" t="s">
        <v>843</v>
      </c>
    </row>
    <row r="1618" spans="1:13">
      <c r="A1618" s="13" t="s">
        <v>3349</v>
      </c>
      <c r="B1618" s="14" t="s">
        <v>1931</v>
      </c>
      <c r="C1618" s="14" t="s">
        <v>264</v>
      </c>
      <c r="D1618">
        <v>7042</v>
      </c>
      <c r="H1618" s="13" t="s">
        <v>149</v>
      </c>
      <c r="I1618" s="13" t="s">
        <v>323</v>
      </c>
      <c r="J1618" s="13" t="s">
        <v>2181</v>
      </c>
      <c r="K1618" t="str">
        <f t="shared" si="25"/>
        <v>AUTONOMOUS REGION IN MUSLIM MINDANAOTAWI-TAWITURTLE ISLANDS</v>
      </c>
      <c r="L1618" s="38">
        <v>7507</v>
      </c>
      <c r="M1618" s="14" t="s">
        <v>544</v>
      </c>
    </row>
    <row r="1619" spans="1:13">
      <c r="A1619" s="13" t="s">
        <v>3350</v>
      </c>
      <c r="B1619" s="14" t="s">
        <v>1932</v>
      </c>
      <c r="C1619" s="14" t="s">
        <v>264</v>
      </c>
      <c r="D1619">
        <v>7027</v>
      </c>
      <c r="H1619" s="13" t="s">
        <v>158</v>
      </c>
      <c r="I1619" s="13" t="s">
        <v>200</v>
      </c>
      <c r="J1619" s="13" t="s">
        <v>2723</v>
      </c>
      <c r="K1619" t="str">
        <f t="shared" si="25"/>
        <v>REGION 4A CALABARZONBATANGASTUY</v>
      </c>
      <c r="L1619" s="38">
        <v>4214</v>
      </c>
      <c r="M1619" s="14" t="s">
        <v>1157</v>
      </c>
    </row>
    <row r="1620" spans="1:13">
      <c r="A1620" s="13" t="s">
        <v>3351</v>
      </c>
      <c r="B1620" s="14" t="s">
        <v>1933</v>
      </c>
      <c r="C1620" s="14" t="s">
        <v>264</v>
      </c>
      <c r="D1620">
        <v>7013</v>
      </c>
      <c r="H1620" s="13" t="s">
        <v>154</v>
      </c>
      <c r="I1620" s="13" t="s">
        <v>245</v>
      </c>
      <c r="J1620" s="13" t="s">
        <v>3098</v>
      </c>
      <c r="K1620" t="str">
        <f t="shared" si="25"/>
        <v>CENTRAL VISAYASBOHOLUBAY</v>
      </c>
      <c r="L1620" s="38">
        <v>6315</v>
      </c>
      <c r="M1620" s="14" t="s">
        <v>1620</v>
      </c>
    </row>
    <row r="1621" spans="1:13">
      <c r="A1621" s="13" t="s">
        <v>3352</v>
      </c>
      <c r="B1621" s="14" t="s">
        <v>1934</v>
      </c>
      <c r="C1621" s="14" t="s">
        <v>264</v>
      </c>
      <c r="D1621">
        <v>7017</v>
      </c>
      <c r="H1621" s="13" t="s">
        <v>143</v>
      </c>
      <c r="I1621" s="13" t="s">
        <v>167</v>
      </c>
      <c r="J1621" s="13" t="s">
        <v>2256</v>
      </c>
      <c r="K1621" t="str">
        <f t="shared" si="25"/>
        <v>ILOCOS REGIONPANGASINANUMINGAN</v>
      </c>
      <c r="L1621" s="38">
        <v>2443</v>
      </c>
      <c r="M1621" s="14" t="s">
        <v>628</v>
      </c>
    </row>
    <row r="1622" spans="1:13">
      <c r="A1622" s="13" t="s">
        <v>3353</v>
      </c>
      <c r="B1622" s="14" t="s">
        <v>1935</v>
      </c>
      <c r="C1622" s="14" t="s">
        <v>264</v>
      </c>
      <c r="D1622">
        <v>7014</v>
      </c>
      <c r="H1622" s="13" t="s">
        <v>149</v>
      </c>
      <c r="I1622" s="13" t="s">
        <v>318</v>
      </c>
      <c r="J1622" s="13" t="s">
        <v>2078</v>
      </c>
      <c r="K1622" t="str">
        <f t="shared" si="25"/>
        <v>AUTONOMOUS REGION IN MUSLIM MINDANAOBASILANUNGKAYA PUKAN</v>
      </c>
      <c r="L1622" s="38">
        <v>7304</v>
      </c>
      <c r="M1622" s="14" t="s">
        <v>440</v>
      </c>
    </row>
    <row r="1623" spans="1:13">
      <c r="A1623" s="13" t="s">
        <v>3354</v>
      </c>
      <c r="B1623" s="14" t="s">
        <v>1936</v>
      </c>
      <c r="C1623" s="14" t="s">
        <v>264</v>
      </c>
      <c r="D1623">
        <v>7037</v>
      </c>
      <c r="H1623" s="13" t="s">
        <v>158</v>
      </c>
      <c r="I1623" s="13" t="s">
        <v>203</v>
      </c>
      <c r="J1623" s="13" t="s">
        <v>2821</v>
      </c>
      <c r="K1623" t="str">
        <f t="shared" si="25"/>
        <v>REGION 4A CALABARZONQUEZONUNISAN</v>
      </c>
      <c r="L1623" s="38">
        <v>4305</v>
      </c>
      <c r="M1623" s="14" t="s">
        <v>1278</v>
      </c>
    </row>
    <row r="1624" spans="1:13">
      <c r="A1624" s="13" t="s">
        <v>3355</v>
      </c>
      <c r="B1624" s="14" t="s">
        <v>1937</v>
      </c>
      <c r="C1624" s="14" t="s">
        <v>264</v>
      </c>
      <c r="D1624">
        <v>7026</v>
      </c>
      <c r="H1624" s="15" t="s">
        <v>149</v>
      </c>
      <c r="I1624" s="15" t="s">
        <v>320</v>
      </c>
      <c r="J1624" s="15" t="s">
        <v>2147</v>
      </c>
      <c r="K1624" t="str">
        <f t="shared" si="25"/>
        <v>AUTONOMOUS REGION IN MUSLIM MINDANAOMAGUINDANAOUPI</v>
      </c>
      <c r="L1624" s="38">
        <v>9602</v>
      </c>
      <c r="M1624" s="79" t="s">
        <v>4155</v>
      </c>
    </row>
    <row r="1625" spans="1:13">
      <c r="A1625" s="13" t="s">
        <v>4188</v>
      </c>
      <c r="B1625" s="14" t="s">
        <v>1938</v>
      </c>
      <c r="C1625" s="14" t="s">
        <v>264</v>
      </c>
      <c r="D1625">
        <v>7035</v>
      </c>
      <c r="H1625" s="15" t="s">
        <v>149</v>
      </c>
      <c r="I1625" s="15" t="s">
        <v>320</v>
      </c>
      <c r="J1625" s="15" t="s">
        <v>4182</v>
      </c>
      <c r="K1625" t="str">
        <f t="shared" si="25"/>
        <v>AUTONOMOUS REGION IN MUSLIM MINDANAOMAGUINDANAOUPI</v>
      </c>
      <c r="L1625" s="38">
        <v>9602</v>
      </c>
      <c r="M1625" s="79" t="s">
        <v>514</v>
      </c>
    </row>
    <row r="1626" spans="1:13">
      <c r="A1626" s="13" t="s">
        <v>3340</v>
      </c>
      <c r="B1626" s="14" t="s">
        <v>1919</v>
      </c>
      <c r="C1626" s="14" t="s">
        <v>264</v>
      </c>
      <c r="D1626">
        <v>7021</v>
      </c>
      <c r="H1626" s="13" t="s">
        <v>143</v>
      </c>
      <c r="I1626" s="13" t="s">
        <v>167</v>
      </c>
      <c r="J1626" s="13" t="s">
        <v>2257</v>
      </c>
      <c r="K1626" t="str">
        <f t="shared" si="25"/>
        <v>ILOCOS REGIONPANGASINANURBIZTONDO</v>
      </c>
      <c r="L1626" s="38">
        <v>2414</v>
      </c>
      <c r="M1626" s="14" t="s">
        <v>629</v>
      </c>
    </row>
    <row r="1627" spans="1:13">
      <c r="A1627" s="13" t="s">
        <v>3341</v>
      </c>
      <c r="B1627" s="14" t="s">
        <v>1920</v>
      </c>
      <c r="C1627" s="14" t="s">
        <v>264</v>
      </c>
      <c r="D1627">
        <v>7023</v>
      </c>
      <c r="H1627" s="13" t="s">
        <v>143</v>
      </c>
      <c r="I1627" s="13" t="s">
        <v>167</v>
      </c>
      <c r="J1627" s="13" t="s">
        <v>2289</v>
      </c>
      <c r="K1627" t="str">
        <f t="shared" si="25"/>
        <v>ILOCOS REGIONPANGASINANURDANETA CITY</v>
      </c>
      <c r="L1627" s="38">
        <v>2428</v>
      </c>
      <c r="M1627" s="14" t="s">
        <v>664</v>
      </c>
    </row>
    <row r="1628" spans="1:13">
      <c r="A1628" s="13" t="s">
        <v>3335</v>
      </c>
      <c r="B1628" s="14" t="s">
        <v>1913</v>
      </c>
      <c r="C1628" s="14" t="s">
        <v>264</v>
      </c>
      <c r="D1628">
        <v>7016</v>
      </c>
      <c r="H1628" s="13" t="s">
        <v>152</v>
      </c>
      <c r="I1628" s="13" t="s">
        <v>225</v>
      </c>
      <c r="J1628" s="13" t="s">
        <v>2937</v>
      </c>
      <c r="K1628" t="str">
        <f t="shared" si="25"/>
        <v>BICOL REGIONMASBATEUSON</v>
      </c>
      <c r="L1628" s="38">
        <v>5402</v>
      </c>
      <c r="M1628" s="14" t="s">
        <v>1425</v>
      </c>
    </row>
    <row r="1629" spans="1:13">
      <c r="A1629" s="13" t="s">
        <v>2835</v>
      </c>
      <c r="B1629" s="14" t="s">
        <v>1921</v>
      </c>
      <c r="C1629" s="14" t="s">
        <v>264</v>
      </c>
      <c r="D1629">
        <v>7033</v>
      </c>
      <c r="H1629" s="13" t="s">
        <v>144</v>
      </c>
      <c r="I1629" s="13" t="s">
        <v>174</v>
      </c>
      <c r="J1629" s="13" t="s">
        <v>2512</v>
      </c>
      <c r="K1629" t="str">
        <f t="shared" si="25"/>
        <v>CAGAYAN VALLEYBATANESUYUGAN</v>
      </c>
      <c r="L1629" s="38">
        <v>3903</v>
      </c>
      <c r="M1629" s="14" t="s">
        <v>904</v>
      </c>
    </row>
    <row r="1630" spans="1:13">
      <c r="A1630" s="13" t="s">
        <v>3342</v>
      </c>
      <c r="B1630" s="14" t="s">
        <v>1922</v>
      </c>
      <c r="C1630" s="14" t="s">
        <v>264</v>
      </c>
      <c r="D1630">
        <v>7024</v>
      </c>
      <c r="H1630" s="13" t="s">
        <v>153</v>
      </c>
      <c r="I1630" s="13" t="s">
        <v>235</v>
      </c>
      <c r="J1630" s="13" t="s">
        <v>2977</v>
      </c>
      <c r="K1630" t="str">
        <f t="shared" si="25"/>
        <v>WESTERN VISAYASANTIQUEVALDERRAMA</v>
      </c>
      <c r="L1630" s="38">
        <v>5703</v>
      </c>
      <c r="M1630" s="14" t="s">
        <v>1475</v>
      </c>
    </row>
    <row r="1631" spans="1:13">
      <c r="A1631" s="13" t="s">
        <v>1968</v>
      </c>
      <c r="B1631" s="14" t="s">
        <v>1923</v>
      </c>
      <c r="C1631" s="14" t="s">
        <v>264</v>
      </c>
      <c r="D1631">
        <v>7029</v>
      </c>
      <c r="H1631" s="15" t="s">
        <v>154</v>
      </c>
      <c r="I1631" s="15" t="s">
        <v>245</v>
      </c>
      <c r="J1631" s="15" t="s">
        <v>3099</v>
      </c>
      <c r="K1631" t="str">
        <f t="shared" si="25"/>
        <v>CENTRAL VISAYASBOHOLVALENCIA</v>
      </c>
      <c r="L1631" s="38">
        <v>6306</v>
      </c>
      <c r="M1631" s="79" t="s">
        <v>1621</v>
      </c>
    </row>
    <row r="1632" spans="1:13">
      <c r="A1632" s="13" t="s">
        <v>2566</v>
      </c>
      <c r="B1632" s="14" t="s">
        <v>1924</v>
      </c>
      <c r="C1632" s="14" t="s">
        <v>264</v>
      </c>
      <c r="D1632">
        <v>7031</v>
      </c>
      <c r="H1632" s="15" t="s">
        <v>154</v>
      </c>
      <c r="I1632" s="15" t="s">
        <v>247</v>
      </c>
      <c r="J1632" s="15" t="s">
        <v>3099</v>
      </c>
      <c r="K1632" t="str">
        <f t="shared" si="25"/>
        <v>CENTRAL VISAYASNEGROS ORIENTALVALENCIA</v>
      </c>
      <c r="L1632" s="38">
        <v>6215</v>
      </c>
      <c r="M1632" s="79" t="s">
        <v>1697</v>
      </c>
    </row>
    <row r="1633" spans="1:13">
      <c r="A1633" s="13" t="s">
        <v>3343</v>
      </c>
      <c r="B1633" s="14" t="s">
        <v>1925</v>
      </c>
      <c r="C1633" s="14" t="s">
        <v>264</v>
      </c>
      <c r="D1633">
        <v>7022</v>
      </c>
      <c r="H1633" s="13" t="s">
        <v>157</v>
      </c>
      <c r="I1633" s="13" t="s">
        <v>275</v>
      </c>
      <c r="J1633" s="13" t="s">
        <v>2296</v>
      </c>
      <c r="K1633" t="str">
        <f t="shared" si="25"/>
        <v>NORTHERN MINDANAOBUKIDNONVALENCIA CITY</v>
      </c>
      <c r="L1633" s="38">
        <v>8709</v>
      </c>
      <c r="M1633" s="14" t="s">
        <v>671</v>
      </c>
    </row>
    <row r="1634" spans="1:13">
      <c r="A1634" s="13" t="s">
        <v>3344</v>
      </c>
      <c r="B1634" s="14" t="s">
        <v>1926</v>
      </c>
      <c r="C1634" s="14" t="s">
        <v>264</v>
      </c>
      <c r="D1634">
        <v>7034</v>
      </c>
      <c r="H1634" s="13" t="s">
        <v>148</v>
      </c>
      <c r="I1634" s="13" t="s">
        <v>312</v>
      </c>
      <c r="J1634" s="13" t="s">
        <v>1992</v>
      </c>
      <c r="K1634" t="str">
        <f t="shared" si="25"/>
        <v>NATIONAL CAPITAL REGIONMETRO MANILAVALENZUELA</v>
      </c>
      <c r="L1634" s="38">
        <v>1440</v>
      </c>
      <c r="M1634" s="14" t="s">
        <v>352</v>
      </c>
    </row>
    <row r="1635" spans="1:13">
      <c r="A1635" s="13" t="s">
        <v>3345</v>
      </c>
      <c r="B1635" s="14" t="s">
        <v>1927</v>
      </c>
      <c r="C1635" s="14" t="s">
        <v>264</v>
      </c>
      <c r="D1635">
        <v>7025</v>
      </c>
      <c r="H1635" s="13" t="s">
        <v>153</v>
      </c>
      <c r="I1635" s="13" t="s">
        <v>239</v>
      </c>
      <c r="J1635" s="13" t="s">
        <v>3054</v>
      </c>
      <c r="K1635" t="str">
        <f t="shared" si="25"/>
        <v>WESTERN VISAYASNEGROS OCCIDENTALVALLADOLID</v>
      </c>
      <c r="L1635" s="38">
        <v>6103</v>
      </c>
      <c r="M1635" s="14" t="s">
        <v>1564</v>
      </c>
    </row>
    <row r="1636" spans="1:13">
      <c r="A1636" s="13" t="s">
        <v>3346</v>
      </c>
      <c r="B1636" s="14" t="s">
        <v>1928</v>
      </c>
      <c r="C1636" s="14" t="s">
        <v>264</v>
      </c>
      <c r="D1636">
        <v>7043</v>
      </c>
      <c r="H1636" s="13" t="s">
        <v>154</v>
      </c>
      <c r="I1636" s="13" t="s">
        <v>247</v>
      </c>
      <c r="J1636" s="13" t="s">
        <v>3159</v>
      </c>
      <c r="K1636" t="str">
        <f t="shared" si="25"/>
        <v>CENTRAL VISAYASNEGROS ORIENTALVALLEHERMOSO</v>
      </c>
      <c r="L1636" s="38">
        <v>6224</v>
      </c>
      <c r="M1636" s="14" t="s">
        <v>1698</v>
      </c>
    </row>
    <row r="1637" spans="1:13">
      <c r="A1637" s="13" t="s">
        <v>3356</v>
      </c>
      <c r="B1637" s="14" t="s">
        <v>1939</v>
      </c>
      <c r="C1637" s="14" t="s">
        <v>264</v>
      </c>
      <c r="D1637">
        <v>7019</v>
      </c>
      <c r="H1637" s="13" t="s">
        <v>147</v>
      </c>
      <c r="I1637" s="13" t="s">
        <v>310</v>
      </c>
      <c r="J1637" s="13" t="s">
        <v>3180</v>
      </c>
      <c r="K1637" t="str">
        <f t="shared" si="25"/>
        <v>CARAGAAGUSAN DEL SURVERUELA</v>
      </c>
      <c r="L1637" s="38">
        <v>8509</v>
      </c>
      <c r="M1637" s="14" t="s">
        <v>4169</v>
      </c>
    </row>
    <row r="1638" spans="1:13">
      <c r="A1638" s="13" t="s">
        <v>4187</v>
      </c>
      <c r="B1638" s="14" t="s">
        <v>1940</v>
      </c>
      <c r="C1638" s="14" t="s">
        <v>264</v>
      </c>
      <c r="D1638">
        <v>7036</v>
      </c>
      <c r="H1638" s="13" t="s">
        <v>156</v>
      </c>
      <c r="I1638" s="13" t="s">
        <v>267</v>
      </c>
      <c r="J1638" s="13" t="s">
        <v>4187</v>
      </c>
      <c r="K1638" t="str">
        <f t="shared" si="25"/>
        <v>ZAMBOANGA PENINSULAZAMBOANGA DEL SURVICENCIO SAGUN</v>
      </c>
      <c r="L1638" s="38">
        <v>7036</v>
      </c>
      <c r="M1638" s="14" t="s">
        <v>1940</v>
      </c>
    </row>
    <row r="1639" spans="1:13">
      <c r="A1639" s="13" t="s">
        <v>3336</v>
      </c>
      <c r="B1639" s="14" t="s">
        <v>1914</v>
      </c>
      <c r="C1639" s="14" t="s">
        <v>264</v>
      </c>
      <c r="D1639">
        <v>7000</v>
      </c>
      <c r="H1639" s="15" t="s">
        <v>151</v>
      </c>
      <c r="I1639" s="15" t="s">
        <v>192</v>
      </c>
      <c r="J1639" s="15" t="s">
        <v>2687</v>
      </c>
      <c r="K1639" t="str">
        <f t="shared" si="25"/>
        <v>CENTRAL LUZONTARLACVICTORIA</v>
      </c>
      <c r="L1639" s="38">
        <v>2313</v>
      </c>
      <c r="M1639" s="79" t="s">
        <v>1111</v>
      </c>
    </row>
    <row r="1640" spans="1:13">
      <c r="A1640" s="13" t="s">
        <v>2543</v>
      </c>
      <c r="B1640" s="14" t="s">
        <v>1941</v>
      </c>
      <c r="C1640" s="14" t="s">
        <v>265</v>
      </c>
      <c r="D1640">
        <v>7040</v>
      </c>
      <c r="H1640" s="15" t="s">
        <v>155</v>
      </c>
      <c r="I1640" s="15" t="s">
        <v>259</v>
      </c>
      <c r="J1640" s="15" t="s">
        <v>2687</v>
      </c>
      <c r="K1640" t="str">
        <f t="shared" si="25"/>
        <v>EASTERN VISAYASNORTHERN SAMARVICTORIA</v>
      </c>
      <c r="L1640" s="38">
        <v>6406</v>
      </c>
      <c r="M1640" s="79" t="s">
        <v>1826</v>
      </c>
    </row>
    <row r="1641" spans="1:13">
      <c r="A1641" s="13" t="s">
        <v>3357</v>
      </c>
      <c r="B1641" s="14" t="s">
        <v>1942</v>
      </c>
      <c r="C1641" s="14" t="s">
        <v>265</v>
      </c>
      <c r="D1641">
        <v>7009</v>
      </c>
      <c r="H1641" s="15" t="s">
        <v>158</v>
      </c>
      <c r="I1641" s="15" t="s">
        <v>202</v>
      </c>
      <c r="J1641" s="15" t="s">
        <v>2687</v>
      </c>
      <c r="K1641" t="str">
        <f t="shared" si="25"/>
        <v>REGION 4A CALABARZONLAGUNAVICTORIA</v>
      </c>
      <c r="L1641" s="38">
        <v>4011</v>
      </c>
      <c r="M1641" s="79" t="s">
        <v>1212</v>
      </c>
    </row>
    <row r="1642" spans="1:13">
      <c r="A1642" s="13" t="s">
        <v>3358</v>
      </c>
      <c r="B1642" s="14" t="s">
        <v>1943</v>
      </c>
      <c r="C1642" s="14" t="s">
        <v>265</v>
      </c>
      <c r="D1642">
        <v>7039</v>
      </c>
      <c r="H1642" s="15" t="s">
        <v>159</v>
      </c>
      <c r="I1642" s="15" t="s">
        <v>212</v>
      </c>
      <c r="J1642" s="15" t="s">
        <v>2687</v>
      </c>
      <c r="K1642" t="str">
        <f t="shared" si="25"/>
        <v>REGION 4B MIMAROPAORIENTAL MINDOROVICTORIA</v>
      </c>
      <c r="L1642" s="38">
        <v>5205</v>
      </c>
      <c r="M1642" s="79" t="s">
        <v>1244</v>
      </c>
    </row>
    <row r="1643" spans="1:13">
      <c r="A1643" s="13" t="s">
        <v>3359</v>
      </c>
      <c r="B1643" s="14" t="s">
        <v>1944</v>
      </c>
      <c r="C1643" s="14" t="s">
        <v>265</v>
      </c>
      <c r="D1643">
        <v>7007</v>
      </c>
      <c r="H1643" s="13" t="s">
        <v>153</v>
      </c>
      <c r="I1643" s="13" t="s">
        <v>239</v>
      </c>
      <c r="J1643" s="13" t="s">
        <v>3038</v>
      </c>
      <c r="K1643" t="str">
        <f t="shared" si="25"/>
        <v>WESTERN VISAYASNEGROS OCCIDENTALVICTORIAS CITY</v>
      </c>
      <c r="L1643" s="38">
        <v>6119</v>
      </c>
      <c r="M1643" s="14" t="s">
        <v>1545</v>
      </c>
    </row>
    <row r="1644" spans="1:13">
      <c r="A1644" s="13" t="s">
        <v>3360</v>
      </c>
      <c r="B1644" s="14" t="s">
        <v>1945</v>
      </c>
      <c r="C1644" s="14" t="s">
        <v>265</v>
      </c>
      <c r="D1644">
        <v>7001</v>
      </c>
      <c r="H1644" s="13" t="s">
        <v>152</v>
      </c>
      <c r="I1644" s="13" t="s">
        <v>224</v>
      </c>
      <c r="J1644" s="13" t="s">
        <v>2921</v>
      </c>
      <c r="K1644" t="str">
        <f t="shared" si="25"/>
        <v>BICOL REGIONCATANDUANESVIGA</v>
      </c>
      <c r="L1644" s="38">
        <v>4805</v>
      </c>
      <c r="M1644" s="14" t="s">
        <v>1403</v>
      </c>
    </row>
    <row r="1645" spans="1:13">
      <c r="A1645" s="13" t="s">
        <v>3361</v>
      </c>
      <c r="B1645" s="14" t="s">
        <v>1946</v>
      </c>
      <c r="C1645" s="14" t="s">
        <v>265</v>
      </c>
      <c r="D1645">
        <v>7005</v>
      </c>
      <c r="H1645" s="13" t="s">
        <v>143</v>
      </c>
      <c r="I1645" s="13" t="s">
        <v>165</v>
      </c>
      <c r="J1645" s="13" t="s">
        <v>2205</v>
      </c>
      <c r="K1645" t="str">
        <f t="shared" si="25"/>
        <v>ILOCOS REGIONILOCOS SURVIGAN CITY</v>
      </c>
      <c r="L1645" s="38">
        <v>2700</v>
      </c>
      <c r="M1645" s="14" t="s">
        <v>569</v>
      </c>
    </row>
    <row r="1646" spans="1:13">
      <c r="A1646" s="13" t="s">
        <v>3362</v>
      </c>
      <c r="B1646" s="14" t="s">
        <v>1947</v>
      </c>
      <c r="C1646" s="14" t="s">
        <v>265</v>
      </c>
      <c r="D1646">
        <v>7010</v>
      </c>
      <c r="H1646" s="13" t="s">
        <v>155</v>
      </c>
      <c r="I1646" s="13" t="s">
        <v>258</v>
      </c>
      <c r="J1646" s="13" t="s">
        <v>3247</v>
      </c>
      <c r="K1646" t="str">
        <f t="shared" si="25"/>
        <v>EASTERN VISAYASLEYTEVILLABA</v>
      </c>
      <c r="L1646" s="38">
        <v>6537</v>
      </c>
      <c r="M1646" s="14" t="s">
        <v>1802</v>
      </c>
    </row>
    <row r="1647" spans="1:13">
      <c r="A1647" s="13" t="s">
        <v>3363</v>
      </c>
      <c r="B1647" s="14" t="s">
        <v>1948</v>
      </c>
      <c r="C1647" s="14" t="s">
        <v>265</v>
      </c>
      <c r="D1647">
        <v>7038</v>
      </c>
      <c r="H1647" s="13" t="s">
        <v>157</v>
      </c>
      <c r="I1647" s="13" t="s">
        <v>278</v>
      </c>
      <c r="J1647" s="13" t="s">
        <v>2368</v>
      </c>
      <c r="K1647" t="str">
        <f t="shared" si="25"/>
        <v>NORTHERN MINDANAOMISAMIS ORIENTALVILLANUEVA</v>
      </c>
      <c r="L1647" s="38">
        <v>9002</v>
      </c>
      <c r="M1647" s="14" t="s">
        <v>746</v>
      </c>
    </row>
    <row r="1648" spans="1:13">
      <c r="A1648" s="13" t="s">
        <v>3364</v>
      </c>
      <c r="B1648" s="14" t="s">
        <v>1949</v>
      </c>
      <c r="C1648" s="14" t="s">
        <v>265</v>
      </c>
      <c r="D1648">
        <v>7004</v>
      </c>
      <c r="H1648" s="13" t="s">
        <v>155</v>
      </c>
      <c r="I1648" s="13" t="s">
        <v>260</v>
      </c>
      <c r="J1648" s="13" t="s">
        <v>3266</v>
      </c>
      <c r="K1648" t="str">
        <f t="shared" si="25"/>
        <v>EASTERN VISAYASSAMARVILLAREAL</v>
      </c>
      <c r="L1648" s="38">
        <v>6717</v>
      </c>
      <c r="M1648" s="14" t="s">
        <v>1828</v>
      </c>
    </row>
    <row r="1649" spans="1:13">
      <c r="A1649" s="13" t="s">
        <v>3365</v>
      </c>
      <c r="B1649" s="14" t="s">
        <v>1950</v>
      </c>
      <c r="C1649" s="14" t="s">
        <v>265</v>
      </c>
      <c r="D1649">
        <v>7041</v>
      </c>
      <c r="H1649" s="13" t="s">
        <v>143</v>
      </c>
      <c r="I1649" s="13" t="s">
        <v>167</v>
      </c>
      <c r="J1649" s="13" t="s">
        <v>2258</v>
      </c>
      <c r="K1649" t="str">
        <f t="shared" si="25"/>
        <v>ILOCOS REGIONPANGASINANVILLASIS</v>
      </c>
      <c r="L1649" s="38">
        <v>2427</v>
      </c>
      <c r="M1649" s="14" t="s">
        <v>630</v>
      </c>
    </row>
    <row r="1650" spans="1:13">
      <c r="A1650" s="13" t="s">
        <v>3366</v>
      </c>
      <c r="B1650" s="14" t="s">
        <v>1951</v>
      </c>
      <c r="C1650" s="14" t="s">
        <v>265</v>
      </c>
      <c r="D1650">
        <v>7008</v>
      </c>
      <c r="H1650" s="13" t="s">
        <v>144</v>
      </c>
      <c r="I1650" s="13" t="s">
        <v>177</v>
      </c>
      <c r="J1650" s="13" t="s">
        <v>2576</v>
      </c>
      <c r="K1650" t="str">
        <f t="shared" si="25"/>
        <v>CAGAYAN VALLEYNUEVA VIZCAYAVILLAVERDE</v>
      </c>
      <c r="L1650" s="38">
        <v>3710</v>
      </c>
      <c r="M1650" s="14" t="s">
        <v>983</v>
      </c>
    </row>
    <row r="1651" spans="1:13">
      <c r="A1651" s="13" t="s">
        <v>3367</v>
      </c>
      <c r="B1651" s="14" t="s">
        <v>1952</v>
      </c>
      <c r="C1651" s="14" t="s">
        <v>265</v>
      </c>
      <c r="D1651">
        <v>7002</v>
      </c>
      <c r="H1651" s="13" t="s">
        <v>150</v>
      </c>
      <c r="I1651" s="13" t="s">
        <v>331</v>
      </c>
      <c r="J1651" s="13" t="s">
        <v>2025</v>
      </c>
      <c r="K1651" t="str">
        <f t="shared" si="25"/>
        <v>CORDILLERA ADMINISTRATIVE REGIONABRAVILLAVICIOSA</v>
      </c>
      <c r="L1651" s="38">
        <v>2811</v>
      </c>
      <c r="M1651" s="14" t="s">
        <v>386</v>
      </c>
    </row>
    <row r="1652" spans="1:13">
      <c r="A1652" s="13" t="s">
        <v>3368</v>
      </c>
      <c r="B1652" s="14" t="s">
        <v>1953</v>
      </c>
      <c r="C1652" s="14" t="s">
        <v>265</v>
      </c>
      <c r="D1652">
        <v>7006</v>
      </c>
      <c r="H1652" s="13" t="s">
        <v>143</v>
      </c>
      <c r="I1652" s="13" t="s">
        <v>164</v>
      </c>
      <c r="J1652" s="13" t="s">
        <v>2203</v>
      </c>
      <c r="K1652" t="str">
        <f t="shared" si="25"/>
        <v>ILOCOS REGIONILOCOS NORTEVINTAR</v>
      </c>
      <c r="L1652" s="38">
        <v>2915</v>
      </c>
      <c r="M1652" s="14" t="s">
        <v>567</v>
      </c>
    </row>
    <row r="1653" spans="1:13">
      <c r="A1653" s="13" t="s">
        <v>3369</v>
      </c>
      <c r="B1653" s="14" t="s">
        <v>1954</v>
      </c>
      <c r="C1653" s="14" t="s">
        <v>265</v>
      </c>
      <c r="D1653">
        <v>7012</v>
      </c>
      <c r="H1653" s="13" t="s">
        <v>152</v>
      </c>
      <c r="I1653" s="13" t="s">
        <v>222</v>
      </c>
      <c r="J1653" s="13" t="s">
        <v>2880</v>
      </c>
      <c r="K1653" t="str">
        <f t="shared" si="25"/>
        <v>BICOL REGIONCAMARINES NORTEVINZONS</v>
      </c>
      <c r="L1653" s="38">
        <v>4603</v>
      </c>
      <c r="M1653" s="14" t="s">
        <v>1356</v>
      </c>
    </row>
    <row r="1654" spans="1:13">
      <c r="A1654" s="13" t="s">
        <v>3370</v>
      </c>
      <c r="B1654" s="14" t="s">
        <v>1955</v>
      </c>
      <c r="C1654" s="14" t="s">
        <v>265</v>
      </c>
      <c r="D1654">
        <v>7003</v>
      </c>
      <c r="H1654" s="13" t="s">
        <v>152</v>
      </c>
      <c r="I1654" s="13" t="s">
        <v>224</v>
      </c>
      <c r="J1654" s="13" t="s">
        <v>2922</v>
      </c>
      <c r="K1654" t="str">
        <f t="shared" si="25"/>
        <v>BICOL REGIONCATANDUANESVIRAC</v>
      </c>
      <c r="L1654" s="38">
        <v>4800</v>
      </c>
      <c r="M1654" s="14" t="s">
        <v>1404</v>
      </c>
    </row>
    <row r="1655" spans="1:13">
      <c r="A1655" s="13" t="s">
        <v>3371</v>
      </c>
      <c r="B1655" s="14" t="s">
        <v>1956</v>
      </c>
      <c r="C1655" s="14" t="s">
        <v>265</v>
      </c>
      <c r="D1655">
        <v>7018</v>
      </c>
      <c r="H1655" s="13" t="s">
        <v>149</v>
      </c>
      <c r="I1655" s="13" t="s">
        <v>319</v>
      </c>
      <c r="J1655" s="13" t="s">
        <v>2118</v>
      </c>
      <c r="K1655" t="str">
        <f t="shared" si="25"/>
        <v>AUTONOMOUS REGION IN MUSLIM MINDANAOLANAO DEL SURWAO</v>
      </c>
      <c r="L1655" s="38">
        <v>9716</v>
      </c>
      <c r="M1655" s="14" t="s">
        <v>480</v>
      </c>
    </row>
    <row r="1656" spans="1:13">
      <c r="A1656" s="13" t="s">
        <v>3375</v>
      </c>
      <c r="B1656" s="14" t="s">
        <v>1960</v>
      </c>
      <c r="C1656" s="14" t="s">
        <v>285</v>
      </c>
      <c r="D1656">
        <v>8013</v>
      </c>
      <c r="H1656" s="13" t="s">
        <v>156</v>
      </c>
      <c r="I1656" s="13" t="s">
        <v>267</v>
      </c>
      <c r="J1656" s="13" t="s">
        <v>3336</v>
      </c>
      <c r="K1656" t="str">
        <f t="shared" si="25"/>
        <v>ZAMBOANGA PENINSULAZAMBOANGA DEL SURZAMBOANGA CITY</v>
      </c>
      <c r="L1656" s="38">
        <v>7000</v>
      </c>
      <c r="M1656" s="14" t="s">
        <v>1914</v>
      </c>
    </row>
    <row r="1657" spans="1:13">
      <c r="A1657" s="13" t="s">
        <v>3376</v>
      </c>
      <c r="B1657" s="14" t="s">
        <v>1961</v>
      </c>
      <c r="C1657" s="14" t="s">
        <v>285</v>
      </c>
      <c r="D1657">
        <v>8014</v>
      </c>
      <c r="H1657" s="13" t="s">
        <v>154</v>
      </c>
      <c r="I1657" s="13" t="s">
        <v>247</v>
      </c>
      <c r="J1657" s="13" t="s">
        <v>3160</v>
      </c>
      <c r="K1657" t="str">
        <f t="shared" si="25"/>
        <v>CENTRAL VISAYASNEGROS ORIENTALZAMBOANGUITA</v>
      </c>
      <c r="L1657" s="38">
        <v>6218</v>
      </c>
      <c r="M1657" s="14" t="s">
        <v>1699</v>
      </c>
    </row>
    <row r="1658" spans="1:13">
      <c r="A1658" s="13" t="s">
        <v>3374</v>
      </c>
      <c r="B1658" s="14" t="s">
        <v>1959</v>
      </c>
      <c r="C1658" s="14" t="s">
        <v>285</v>
      </c>
      <c r="D1658">
        <v>8012</v>
      </c>
      <c r="H1658" s="13" t="s">
        <v>151</v>
      </c>
      <c r="I1658" s="13" t="s">
        <v>190</v>
      </c>
      <c r="J1658" s="13" t="s">
        <v>2646</v>
      </c>
      <c r="K1658" t="str">
        <f t="shared" si="25"/>
        <v>CENTRAL LUZONNUEVA ECIJAZARAGOZA</v>
      </c>
      <c r="L1658" s="38">
        <v>3110</v>
      </c>
      <c r="M1658" s="14" t="s">
        <v>1063</v>
      </c>
    </row>
    <row r="1659" spans="1:13">
      <c r="A1659" s="13" t="s">
        <v>3372</v>
      </c>
      <c r="B1659" s="14" t="s">
        <v>1957</v>
      </c>
      <c r="C1659" s="14" t="s">
        <v>285</v>
      </c>
      <c r="D1659">
        <v>8011</v>
      </c>
      <c r="H1659" s="13" t="s">
        <v>153</v>
      </c>
      <c r="I1659" s="13" t="s">
        <v>238</v>
      </c>
      <c r="J1659" s="13" t="s">
        <v>3034</v>
      </c>
      <c r="K1659" t="str">
        <f t="shared" si="25"/>
        <v>WESTERN VISAYASILOILOZARRAGA</v>
      </c>
      <c r="L1659" s="38">
        <v>5004</v>
      </c>
      <c r="M1659" s="14" t="s">
        <v>1541</v>
      </c>
    </row>
    <row r="1660" spans="1:13">
      <c r="A1660" s="13" t="s">
        <v>3373</v>
      </c>
      <c r="B1660" s="14" t="s">
        <v>1958</v>
      </c>
      <c r="C1660" s="14" t="s">
        <v>285</v>
      </c>
      <c r="D1660">
        <v>8015</v>
      </c>
      <c r="H1660" s="13" t="s">
        <v>155</v>
      </c>
      <c r="I1660" s="13" t="s">
        <v>260</v>
      </c>
      <c r="J1660" s="13" t="s">
        <v>3267</v>
      </c>
      <c r="K1660" t="str">
        <f t="shared" si="25"/>
        <v>EASTERN VISAYASSAMARZUMARRAGA</v>
      </c>
      <c r="L1660" s="38">
        <v>6725</v>
      </c>
      <c r="M1660" s="14" t="s">
        <v>1829</v>
      </c>
    </row>
  </sheetData>
  <sortState xmlns:xlrd2="http://schemas.microsoft.com/office/spreadsheetml/2017/richdata2" ref="A2:D1660">
    <sortCondition ref="C2:C1660"/>
    <sortCondition ref="A2:A1660"/>
  </sortState>
  <mergeCells count="1">
    <mergeCell ref="A1:C1"/>
  </mergeCells>
  <conditionalFormatting sqref="A1:A1048576">
    <cfRule type="duplicateValues" dxfId="1" priority="2"/>
  </conditionalFormatting>
  <conditionalFormatting sqref="J1:J1048576">
    <cfRule type="duplicateValues" dxfId="0"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K248"/>
  <sheetViews>
    <sheetView workbookViewId="0">
      <selection activeCell="D27" sqref="D27"/>
    </sheetView>
  </sheetViews>
  <sheetFormatPr defaultColWidth="8.85546875" defaultRowHeight="15"/>
  <cols>
    <col min="2" max="3" width="9.42578125" customWidth="1"/>
    <col min="4" max="4" width="49.42578125" bestFit="1" customWidth="1"/>
    <col min="5" max="5" width="9" customWidth="1"/>
    <col min="11" max="11" width="10.5703125" customWidth="1"/>
  </cols>
  <sheetData>
    <row r="1" spans="1:11">
      <c r="A1" s="98" t="s">
        <v>3414</v>
      </c>
      <c r="B1" s="98"/>
      <c r="D1" s="98" t="s">
        <v>3415</v>
      </c>
      <c r="E1" s="98"/>
      <c r="G1" s="98" t="s">
        <v>3416</v>
      </c>
      <c r="H1" s="98"/>
      <c r="J1" s="98" t="s">
        <v>3424</v>
      </c>
      <c r="K1" s="98"/>
    </row>
    <row r="2" spans="1:11">
      <c r="D2" t="s">
        <v>120</v>
      </c>
      <c r="E2" t="s">
        <v>51</v>
      </c>
      <c r="G2" t="s">
        <v>3418</v>
      </c>
      <c r="H2" t="s">
        <v>3417</v>
      </c>
      <c r="J2" t="s">
        <v>3420</v>
      </c>
      <c r="K2">
        <v>0</v>
      </c>
    </row>
    <row r="3" spans="1:11">
      <c r="A3" t="s">
        <v>3408</v>
      </c>
      <c r="B3" t="s">
        <v>3403</v>
      </c>
      <c r="D3" t="s">
        <v>3542</v>
      </c>
      <c r="E3" t="s">
        <v>3543</v>
      </c>
      <c r="G3" t="s">
        <v>3419</v>
      </c>
      <c r="H3" t="s">
        <v>3413</v>
      </c>
      <c r="J3" t="s">
        <v>3421</v>
      </c>
      <c r="K3">
        <v>1</v>
      </c>
    </row>
    <row r="4" spans="1:11">
      <c r="A4" t="s">
        <v>3409</v>
      </c>
      <c r="B4" t="s">
        <v>3404</v>
      </c>
      <c r="D4" t="s">
        <v>3558</v>
      </c>
      <c r="E4" t="s">
        <v>3559</v>
      </c>
      <c r="J4" t="s">
        <v>3422</v>
      </c>
      <c r="K4">
        <v>2</v>
      </c>
    </row>
    <row r="5" spans="1:11">
      <c r="A5" t="s">
        <v>3410</v>
      </c>
      <c r="B5" t="s">
        <v>3405</v>
      </c>
      <c r="D5" t="s">
        <v>76</v>
      </c>
      <c r="E5" t="s">
        <v>1</v>
      </c>
      <c r="J5" t="s">
        <v>3423</v>
      </c>
      <c r="K5">
        <v>3</v>
      </c>
    </row>
    <row r="6" spans="1:11">
      <c r="A6" t="s">
        <v>3411</v>
      </c>
      <c r="B6" t="s">
        <v>3406</v>
      </c>
      <c r="D6" t="s">
        <v>3625</v>
      </c>
      <c r="E6" t="s">
        <v>3626</v>
      </c>
    </row>
    <row r="7" spans="1:11">
      <c r="A7" t="s">
        <v>3412</v>
      </c>
      <c r="B7" t="s">
        <v>3407</v>
      </c>
      <c r="D7" t="s">
        <v>3554</v>
      </c>
      <c r="E7" t="s">
        <v>3555</v>
      </c>
    </row>
    <row r="8" spans="1:11">
      <c r="D8" t="s">
        <v>3540</v>
      </c>
      <c r="E8" t="s">
        <v>3541</v>
      </c>
    </row>
    <row r="9" spans="1:11">
      <c r="D9" t="s">
        <v>3552</v>
      </c>
      <c r="E9" t="s">
        <v>3553</v>
      </c>
    </row>
    <row r="10" spans="1:11">
      <c r="D10" t="s">
        <v>3546</v>
      </c>
      <c r="E10" t="s">
        <v>3547</v>
      </c>
    </row>
    <row r="11" spans="1:11">
      <c r="A11" t="s">
        <v>3408</v>
      </c>
      <c r="B11" t="s">
        <v>3403</v>
      </c>
      <c r="D11" t="s">
        <v>77</v>
      </c>
      <c r="E11" t="s">
        <v>2</v>
      </c>
    </row>
    <row r="12" spans="1:11">
      <c r="A12" t="s">
        <v>3409</v>
      </c>
      <c r="B12" t="s">
        <v>3404</v>
      </c>
      <c r="D12" t="s">
        <v>3544</v>
      </c>
      <c r="E12" t="s">
        <v>3545</v>
      </c>
    </row>
    <row r="13" spans="1:11">
      <c r="A13" t="s">
        <v>3410</v>
      </c>
      <c r="B13" t="s">
        <v>3405</v>
      </c>
      <c r="D13" t="s">
        <v>78</v>
      </c>
      <c r="E13" t="s">
        <v>3</v>
      </c>
    </row>
    <row r="14" spans="1:11">
      <c r="A14" t="s">
        <v>3411</v>
      </c>
      <c r="B14" t="s">
        <v>3406</v>
      </c>
      <c r="D14" t="s">
        <v>3548</v>
      </c>
      <c r="E14" t="s">
        <v>3549</v>
      </c>
    </row>
    <row r="15" spans="1:11">
      <c r="A15" t="s">
        <v>3412</v>
      </c>
      <c r="B15" t="s">
        <v>3407</v>
      </c>
      <c r="D15" t="s">
        <v>3556</v>
      </c>
      <c r="E15" t="s">
        <v>3557</v>
      </c>
    </row>
    <row r="16" spans="1:11">
      <c r="D16" t="s">
        <v>80</v>
      </c>
      <c r="E16" t="s">
        <v>5</v>
      </c>
    </row>
    <row r="17" spans="4:5">
      <c r="D17" t="s">
        <v>79</v>
      </c>
      <c r="E17" t="s">
        <v>4</v>
      </c>
    </row>
    <row r="18" spans="4:5">
      <c r="D18" t="s">
        <v>3560</v>
      </c>
      <c r="E18" t="s">
        <v>3561</v>
      </c>
    </row>
    <row r="19" spans="4:5">
      <c r="D19" t="s">
        <v>85</v>
      </c>
      <c r="E19" t="s">
        <v>10</v>
      </c>
    </row>
    <row r="20" spans="4:5">
      <c r="D20" t="s">
        <v>82</v>
      </c>
      <c r="E20" t="s">
        <v>7</v>
      </c>
    </row>
    <row r="21" spans="4:5">
      <c r="D21" t="s">
        <v>3566</v>
      </c>
      <c r="E21" t="s">
        <v>3567</v>
      </c>
    </row>
    <row r="22" spans="4:5">
      <c r="D22" t="s">
        <v>3564</v>
      </c>
      <c r="E22" t="s">
        <v>3565</v>
      </c>
    </row>
    <row r="23" spans="4:5">
      <c r="D23" t="s">
        <v>3588</v>
      </c>
      <c r="E23" t="s">
        <v>3589</v>
      </c>
    </row>
    <row r="24" spans="4:5">
      <c r="D24" t="s">
        <v>81</v>
      </c>
      <c r="E24" t="s">
        <v>6</v>
      </c>
    </row>
    <row r="25" spans="4:5">
      <c r="D25" t="s">
        <v>3590</v>
      </c>
      <c r="E25" t="s">
        <v>3591</v>
      </c>
    </row>
    <row r="26" spans="4:5">
      <c r="D26" t="s">
        <v>3574</v>
      </c>
      <c r="E26" t="s">
        <v>3575</v>
      </c>
    </row>
    <row r="27" spans="4:5">
      <c r="D27" t="s">
        <v>3578</v>
      </c>
      <c r="E27" t="s">
        <v>3579</v>
      </c>
    </row>
    <row r="28" spans="4:5">
      <c r="D28" t="s">
        <v>3582</v>
      </c>
      <c r="E28" t="s">
        <v>3583</v>
      </c>
    </row>
    <row r="29" spans="4:5">
      <c r="D29" t="s">
        <v>3580</v>
      </c>
      <c r="E29" t="s">
        <v>3581</v>
      </c>
    </row>
    <row r="30" spans="4:5">
      <c r="D30" t="s">
        <v>3562</v>
      </c>
      <c r="E30" t="s">
        <v>3563</v>
      </c>
    </row>
    <row r="31" spans="4:5">
      <c r="D31" t="s">
        <v>3586</v>
      </c>
      <c r="E31" t="s">
        <v>3587</v>
      </c>
    </row>
    <row r="32" spans="4:5">
      <c r="D32" t="s">
        <v>3584</v>
      </c>
      <c r="E32" t="s">
        <v>3585</v>
      </c>
    </row>
    <row r="33" spans="4:5">
      <c r="D33" t="s">
        <v>84</v>
      </c>
      <c r="E33" t="s">
        <v>9</v>
      </c>
    </row>
    <row r="34" spans="4:5">
      <c r="D34" t="s">
        <v>3683</v>
      </c>
      <c r="E34" t="s">
        <v>3684</v>
      </c>
    </row>
    <row r="35" spans="4:5">
      <c r="D35" t="s">
        <v>3685</v>
      </c>
      <c r="E35" t="s">
        <v>69</v>
      </c>
    </row>
    <row r="36" spans="4:5">
      <c r="D36" t="s">
        <v>83</v>
      </c>
      <c r="E36" t="s">
        <v>8</v>
      </c>
    </row>
    <row r="37" spans="4:5">
      <c r="D37" t="s">
        <v>3570</v>
      </c>
      <c r="E37" t="s">
        <v>3571</v>
      </c>
    </row>
    <row r="38" spans="4:5">
      <c r="D38" t="s">
        <v>3568</v>
      </c>
      <c r="E38" t="s">
        <v>3569</v>
      </c>
    </row>
    <row r="39" spans="4:5">
      <c r="D39" t="s">
        <v>3572</v>
      </c>
      <c r="E39" t="s">
        <v>3573</v>
      </c>
    </row>
    <row r="40" spans="4:5">
      <c r="D40" t="s">
        <v>107</v>
      </c>
      <c r="E40" t="s">
        <v>34</v>
      </c>
    </row>
    <row r="41" spans="4:5">
      <c r="D41" t="s">
        <v>3605</v>
      </c>
      <c r="E41" t="s">
        <v>3606</v>
      </c>
    </row>
    <row r="42" spans="4:5">
      <c r="D42" t="s">
        <v>86</v>
      </c>
      <c r="E42" t="s">
        <v>11</v>
      </c>
    </row>
    <row r="43" spans="4:5">
      <c r="D43" t="s">
        <v>3611</v>
      </c>
      <c r="E43" t="s">
        <v>3612</v>
      </c>
    </row>
    <row r="44" spans="4:5">
      <c r="D44" t="s">
        <v>3686</v>
      </c>
      <c r="E44" t="s">
        <v>37</v>
      </c>
    </row>
    <row r="45" spans="4:5">
      <c r="D45" t="s">
        <v>3595</v>
      </c>
      <c r="E45" t="s">
        <v>3596</v>
      </c>
    </row>
    <row r="46" spans="4:5">
      <c r="D46" t="s">
        <v>3687</v>
      </c>
      <c r="E46" t="s">
        <v>3688</v>
      </c>
    </row>
    <row r="47" spans="4:5">
      <c r="D47" t="s">
        <v>3603</v>
      </c>
      <c r="E47" t="s">
        <v>3604</v>
      </c>
    </row>
    <row r="48" spans="4:5">
      <c r="D48" t="s">
        <v>88</v>
      </c>
      <c r="E48" t="s">
        <v>13</v>
      </c>
    </row>
    <row r="49" spans="4:5">
      <c r="D49" t="s">
        <v>3613</v>
      </c>
      <c r="E49" t="s">
        <v>3614</v>
      </c>
    </row>
    <row r="50" spans="4:5">
      <c r="D50" t="s">
        <v>3592</v>
      </c>
      <c r="E50" t="s">
        <v>3593</v>
      </c>
    </row>
    <row r="51" spans="4:5">
      <c r="D51" t="s">
        <v>89</v>
      </c>
      <c r="E51" t="s">
        <v>14</v>
      </c>
    </row>
    <row r="52" spans="4:5">
      <c r="D52" t="s">
        <v>3689</v>
      </c>
      <c r="E52" t="s">
        <v>3690</v>
      </c>
    </row>
    <row r="53" spans="4:5">
      <c r="D53" t="s">
        <v>3597</v>
      </c>
      <c r="E53" t="s">
        <v>3598</v>
      </c>
    </row>
    <row r="54" spans="4:5">
      <c r="D54" t="s">
        <v>3594</v>
      </c>
      <c r="E54" t="s">
        <v>3539</v>
      </c>
    </row>
    <row r="55" spans="4:5">
      <c r="D55" t="s">
        <v>3601</v>
      </c>
      <c r="E55" t="s">
        <v>3602</v>
      </c>
    </row>
    <row r="56" spans="4:5">
      <c r="D56" t="s">
        <v>3607</v>
      </c>
      <c r="E56" t="s">
        <v>3608</v>
      </c>
    </row>
    <row r="57" spans="4:5">
      <c r="D57" t="s">
        <v>3599</v>
      </c>
      <c r="E57" t="s">
        <v>3600</v>
      </c>
    </row>
    <row r="58" spans="4:5">
      <c r="D58" t="s">
        <v>3681</v>
      </c>
      <c r="E58" t="s">
        <v>3682</v>
      </c>
    </row>
    <row r="59" spans="4:5">
      <c r="D59" t="s">
        <v>3609</v>
      </c>
      <c r="E59" t="s">
        <v>3610</v>
      </c>
    </row>
    <row r="60" spans="4:5">
      <c r="D60" t="s">
        <v>3615</v>
      </c>
      <c r="E60" t="s">
        <v>3616</v>
      </c>
    </row>
    <row r="61" spans="4:5">
      <c r="D61" t="s">
        <v>3617</v>
      </c>
      <c r="E61" t="s">
        <v>3618</v>
      </c>
    </row>
    <row r="62" spans="4:5">
      <c r="D62" t="s">
        <v>91</v>
      </c>
      <c r="E62" t="s">
        <v>16</v>
      </c>
    </row>
    <row r="63" spans="4:5">
      <c r="D63" t="s">
        <v>3619</v>
      </c>
      <c r="E63" t="s">
        <v>3620</v>
      </c>
    </row>
    <row r="64" spans="4:5">
      <c r="D64" t="s">
        <v>3621</v>
      </c>
      <c r="E64" t="s">
        <v>3622</v>
      </c>
    </row>
    <row r="65" spans="4:5">
      <c r="D65" t="s">
        <v>3623</v>
      </c>
      <c r="E65" t="s">
        <v>3624</v>
      </c>
    </row>
    <row r="66" spans="4:5">
      <c r="D66" t="s">
        <v>3627</v>
      </c>
      <c r="E66" t="s">
        <v>3628</v>
      </c>
    </row>
    <row r="67" spans="4:5">
      <c r="D67" t="s">
        <v>92</v>
      </c>
      <c r="E67" t="s">
        <v>17</v>
      </c>
    </row>
    <row r="68" spans="4:5">
      <c r="D68" t="s">
        <v>3691</v>
      </c>
      <c r="E68" t="s">
        <v>3692</v>
      </c>
    </row>
    <row r="69" spans="4:5">
      <c r="D69" t="s">
        <v>3666</v>
      </c>
      <c r="E69" t="s">
        <v>3667</v>
      </c>
    </row>
    <row r="70" spans="4:5">
      <c r="D70" t="s">
        <v>3633</v>
      </c>
      <c r="E70" t="s">
        <v>3634</v>
      </c>
    </row>
    <row r="71" spans="4:5">
      <c r="D71" t="s">
        <v>3629</v>
      </c>
      <c r="E71" t="s">
        <v>3630</v>
      </c>
    </row>
    <row r="72" spans="4:5">
      <c r="D72" t="s">
        <v>3635</v>
      </c>
      <c r="E72" t="s">
        <v>3636</v>
      </c>
    </row>
    <row r="73" spans="4:5">
      <c r="D73" t="s">
        <v>3639</v>
      </c>
      <c r="E73" t="s">
        <v>3640</v>
      </c>
    </row>
    <row r="74" spans="4:5">
      <c r="D74" t="s">
        <v>3642</v>
      </c>
      <c r="E74" t="s">
        <v>3643</v>
      </c>
    </row>
    <row r="75" spans="4:5">
      <c r="D75" t="s">
        <v>3637</v>
      </c>
      <c r="E75" t="s">
        <v>3638</v>
      </c>
    </row>
    <row r="76" spans="4:5">
      <c r="D76" t="s">
        <v>94</v>
      </c>
      <c r="E76" t="s">
        <v>19</v>
      </c>
    </row>
    <row r="77" spans="4:5">
      <c r="D77" t="s">
        <v>95</v>
      </c>
      <c r="E77" t="s">
        <v>21</v>
      </c>
    </row>
    <row r="78" spans="4:5">
      <c r="D78" t="s">
        <v>3650</v>
      </c>
      <c r="E78" t="s">
        <v>3651</v>
      </c>
    </row>
    <row r="79" spans="4:5">
      <c r="D79" t="s">
        <v>3693</v>
      </c>
      <c r="E79" t="s">
        <v>3694</v>
      </c>
    </row>
    <row r="80" spans="4:5">
      <c r="D80" t="s">
        <v>3695</v>
      </c>
      <c r="E80" t="s">
        <v>3696</v>
      </c>
    </row>
    <row r="81" spans="4:5">
      <c r="D81" t="s">
        <v>3644</v>
      </c>
      <c r="E81" t="s">
        <v>3645</v>
      </c>
    </row>
    <row r="82" spans="4:5">
      <c r="D82" t="s">
        <v>3660</v>
      </c>
      <c r="E82" t="s">
        <v>3661</v>
      </c>
    </row>
    <row r="83" spans="4:5">
      <c r="D83" t="s">
        <v>3648</v>
      </c>
      <c r="E83" t="s">
        <v>3649</v>
      </c>
    </row>
    <row r="84" spans="4:5">
      <c r="D84" t="s">
        <v>90</v>
      </c>
      <c r="E84" t="s">
        <v>15</v>
      </c>
    </row>
    <row r="85" spans="4:5">
      <c r="D85" t="s">
        <v>3654</v>
      </c>
      <c r="E85" t="s">
        <v>3655</v>
      </c>
    </row>
    <row r="86" spans="4:5">
      <c r="D86" t="s">
        <v>3656</v>
      </c>
      <c r="E86" t="s">
        <v>3657</v>
      </c>
    </row>
    <row r="87" spans="4:5">
      <c r="D87" t="s">
        <v>97</v>
      </c>
      <c r="E87" t="s">
        <v>23</v>
      </c>
    </row>
    <row r="88" spans="4:5">
      <c r="D88" t="s">
        <v>3658</v>
      </c>
      <c r="E88" t="s">
        <v>3659</v>
      </c>
    </row>
    <row r="89" spans="4:5">
      <c r="D89" t="s">
        <v>3646</v>
      </c>
      <c r="E89" t="s">
        <v>3647</v>
      </c>
    </row>
    <row r="90" spans="4:5">
      <c r="D90" t="s">
        <v>3664</v>
      </c>
      <c r="E90" t="s">
        <v>3665</v>
      </c>
    </row>
    <row r="91" spans="4:5">
      <c r="D91" t="s">
        <v>98</v>
      </c>
      <c r="E91" t="s">
        <v>24</v>
      </c>
    </row>
    <row r="92" spans="4:5">
      <c r="D92" t="s">
        <v>3670</v>
      </c>
      <c r="E92" t="s">
        <v>3671</v>
      </c>
    </row>
    <row r="93" spans="4:5">
      <c r="D93" t="s">
        <v>3652</v>
      </c>
      <c r="E93" t="s">
        <v>3653</v>
      </c>
    </row>
    <row r="94" spans="4:5">
      <c r="D94" t="s">
        <v>3662</v>
      </c>
      <c r="E94" t="s">
        <v>3663</v>
      </c>
    </row>
    <row r="95" spans="4:5">
      <c r="D95" t="s">
        <v>3672</v>
      </c>
      <c r="E95" t="s">
        <v>3673</v>
      </c>
    </row>
    <row r="96" spans="4:5">
      <c r="D96" t="s">
        <v>3674</v>
      </c>
      <c r="E96" t="s">
        <v>3675</v>
      </c>
    </row>
    <row r="97" spans="4:5">
      <c r="D97" t="s">
        <v>99</v>
      </c>
      <c r="E97" t="s">
        <v>26</v>
      </c>
    </row>
    <row r="98" spans="4:5">
      <c r="D98" t="s">
        <v>3677</v>
      </c>
      <c r="E98" t="s">
        <v>3678</v>
      </c>
    </row>
    <row r="99" spans="4:5">
      <c r="D99" t="s">
        <v>3697</v>
      </c>
      <c r="E99" t="s">
        <v>3698</v>
      </c>
    </row>
    <row r="100" spans="4:5">
      <c r="D100" t="s">
        <v>3679</v>
      </c>
      <c r="E100" t="s">
        <v>3680</v>
      </c>
    </row>
    <row r="101" spans="4:5">
      <c r="D101" t="s">
        <v>3676</v>
      </c>
      <c r="E101" t="s">
        <v>25</v>
      </c>
    </row>
    <row r="102" spans="4:5">
      <c r="D102" t="s">
        <v>100</v>
      </c>
      <c r="E102" t="s">
        <v>27</v>
      </c>
    </row>
    <row r="103" spans="4:5">
      <c r="D103" t="s">
        <v>3699</v>
      </c>
      <c r="E103" t="s">
        <v>3700</v>
      </c>
    </row>
    <row r="104" spans="4:5">
      <c r="D104" t="s">
        <v>104</v>
      </c>
      <c r="E104" t="s">
        <v>31</v>
      </c>
    </row>
    <row r="105" spans="4:5">
      <c r="D105" t="s">
        <v>101</v>
      </c>
      <c r="E105" t="s">
        <v>28</v>
      </c>
    </row>
    <row r="106" spans="4:5">
      <c r="D106" t="s">
        <v>3701</v>
      </c>
      <c r="E106" t="s">
        <v>3702</v>
      </c>
    </row>
    <row r="107" spans="4:5">
      <c r="D107" t="s">
        <v>3703</v>
      </c>
      <c r="E107" t="s">
        <v>3704</v>
      </c>
    </row>
    <row r="108" spans="4:5">
      <c r="D108" t="s">
        <v>102</v>
      </c>
      <c r="E108" t="s">
        <v>29</v>
      </c>
    </row>
    <row r="109" spans="4:5">
      <c r="D109" t="s">
        <v>3705</v>
      </c>
      <c r="E109" t="s">
        <v>3706</v>
      </c>
    </row>
    <row r="110" spans="4:5">
      <c r="D110" t="s">
        <v>103</v>
      </c>
      <c r="E110" t="s">
        <v>30</v>
      </c>
    </row>
    <row r="111" spans="4:5">
      <c r="D111" t="s">
        <v>105</v>
      </c>
      <c r="E111" t="s">
        <v>32</v>
      </c>
    </row>
    <row r="112" spans="4:5">
      <c r="D112" t="s">
        <v>3707</v>
      </c>
      <c r="E112" t="s">
        <v>3708</v>
      </c>
    </row>
    <row r="113" spans="4:5">
      <c r="D113" t="s">
        <v>106</v>
      </c>
      <c r="E113" t="s">
        <v>33</v>
      </c>
    </row>
    <row r="114" spans="4:5">
      <c r="D114" t="s">
        <v>3709</v>
      </c>
      <c r="E114" t="s">
        <v>3710</v>
      </c>
    </row>
    <row r="115" spans="4:5">
      <c r="D115" t="s">
        <v>3711</v>
      </c>
      <c r="E115" t="s">
        <v>3712</v>
      </c>
    </row>
    <row r="116" spans="4:5">
      <c r="D116" t="s">
        <v>3713</v>
      </c>
      <c r="E116" t="s">
        <v>3714</v>
      </c>
    </row>
    <row r="117" spans="4:5">
      <c r="D117" t="s">
        <v>3715</v>
      </c>
      <c r="E117" t="s">
        <v>3716</v>
      </c>
    </row>
    <row r="118" spans="4:5">
      <c r="D118" t="s">
        <v>3717</v>
      </c>
      <c r="E118" t="s">
        <v>3718</v>
      </c>
    </row>
    <row r="119" spans="4:5">
      <c r="D119" t="s">
        <v>3719</v>
      </c>
      <c r="E119" t="s">
        <v>3720</v>
      </c>
    </row>
    <row r="120" spans="4:5">
      <c r="D120" t="s">
        <v>3721</v>
      </c>
      <c r="E120" t="s">
        <v>35</v>
      </c>
    </row>
    <row r="121" spans="4:5">
      <c r="D121" t="s">
        <v>108</v>
      </c>
      <c r="E121" t="s">
        <v>36</v>
      </c>
    </row>
    <row r="122" spans="4:5">
      <c r="D122" t="s">
        <v>3722</v>
      </c>
      <c r="E122" t="s">
        <v>3723</v>
      </c>
    </row>
    <row r="123" spans="4:5">
      <c r="D123" t="s">
        <v>3724</v>
      </c>
      <c r="E123" t="s">
        <v>3725</v>
      </c>
    </row>
    <row r="124" spans="4:5">
      <c r="D124" t="s">
        <v>3726</v>
      </c>
      <c r="E124" t="s">
        <v>3727</v>
      </c>
    </row>
    <row r="125" spans="4:5">
      <c r="D125" t="s">
        <v>3728</v>
      </c>
      <c r="E125" t="s">
        <v>3729</v>
      </c>
    </row>
    <row r="126" spans="4:5">
      <c r="D126" t="s">
        <v>3730</v>
      </c>
      <c r="E126" t="s">
        <v>3731</v>
      </c>
    </row>
    <row r="127" spans="4:5">
      <c r="D127" t="s">
        <v>3732</v>
      </c>
      <c r="E127" t="s">
        <v>3733</v>
      </c>
    </row>
    <row r="128" spans="4:5">
      <c r="D128" t="s">
        <v>3734</v>
      </c>
      <c r="E128" t="s">
        <v>3735</v>
      </c>
    </row>
    <row r="129" spans="4:5">
      <c r="D129" t="s">
        <v>109</v>
      </c>
      <c r="E129" t="s">
        <v>38</v>
      </c>
    </row>
    <row r="130" spans="4:5">
      <c r="D130" t="s">
        <v>3736</v>
      </c>
      <c r="E130" t="s">
        <v>3737</v>
      </c>
    </row>
    <row r="131" spans="4:5">
      <c r="D131" t="s">
        <v>110</v>
      </c>
      <c r="E131" t="s">
        <v>39</v>
      </c>
    </row>
    <row r="132" spans="4:5">
      <c r="D132" t="s">
        <v>3738</v>
      </c>
      <c r="E132" t="s">
        <v>41</v>
      </c>
    </row>
    <row r="133" spans="4:5">
      <c r="D133" t="s">
        <v>3739</v>
      </c>
      <c r="E133" t="s">
        <v>3740</v>
      </c>
    </row>
    <row r="134" spans="4:5">
      <c r="D134" t="s">
        <v>3741</v>
      </c>
      <c r="E134" t="s">
        <v>3742</v>
      </c>
    </row>
    <row r="135" spans="4:5">
      <c r="D135" t="s">
        <v>3743</v>
      </c>
      <c r="E135" t="s">
        <v>3744</v>
      </c>
    </row>
    <row r="136" spans="4:5">
      <c r="D136" t="s">
        <v>112</v>
      </c>
      <c r="E136" t="s">
        <v>43</v>
      </c>
    </row>
    <row r="137" spans="4:5">
      <c r="D137" t="s">
        <v>3745</v>
      </c>
      <c r="E137" t="s">
        <v>3746</v>
      </c>
    </row>
    <row r="138" spans="4:5">
      <c r="D138" t="s">
        <v>3747</v>
      </c>
      <c r="E138" t="s">
        <v>3748</v>
      </c>
    </row>
    <row r="139" spans="4:5">
      <c r="D139" t="s">
        <v>3749</v>
      </c>
      <c r="E139" t="s">
        <v>3750</v>
      </c>
    </row>
    <row r="140" spans="4:5">
      <c r="D140" t="s">
        <v>3751</v>
      </c>
      <c r="E140" t="s">
        <v>3752</v>
      </c>
    </row>
    <row r="141" spans="4:5">
      <c r="D141" t="s">
        <v>3753</v>
      </c>
      <c r="E141" t="s">
        <v>3754</v>
      </c>
    </row>
    <row r="142" spans="4:5">
      <c r="D142" t="s">
        <v>3755</v>
      </c>
      <c r="E142" t="s">
        <v>3756</v>
      </c>
    </row>
    <row r="143" spans="4:5">
      <c r="D143" t="s">
        <v>3757</v>
      </c>
      <c r="E143" t="s">
        <v>3758</v>
      </c>
    </row>
    <row r="144" spans="4:5">
      <c r="D144" t="s">
        <v>3759</v>
      </c>
      <c r="E144" t="s">
        <v>3760</v>
      </c>
    </row>
    <row r="145" spans="4:5">
      <c r="D145" t="s">
        <v>111</v>
      </c>
      <c r="E145" t="s">
        <v>42</v>
      </c>
    </row>
    <row r="146" spans="4:5">
      <c r="D146" t="s">
        <v>3641</v>
      </c>
      <c r="E146" t="s">
        <v>20</v>
      </c>
    </row>
    <row r="147" spans="4:5">
      <c r="D147" t="s">
        <v>3761</v>
      </c>
      <c r="E147" t="s">
        <v>3762</v>
      </c>
    </row>
    <row r="148" spans="4:5">
      <c r="D148" t="s">
        <v>3763</v>
      </c>
      <c r="E148" t="s">
        <v>3764</v>
      </c>
    </row>
    <row r="149" spans="4:5">
      <c r="D149" t="s">
        <v>3765</v>
      </c>
      <c r="E149" t="s">
        <v>3766</v>
      </c>
    </row>
    <row r="150" spans="4:5">
      <c r="D150" t="s">
        <v>3767</v>
      </c>
      <c r="E150" t="s">
        <v>3768</v>
      </c>
    </row>
    <row r="151" spans="4:5">
      <c r="D151" t="s">
        <v>3769</v>
      </c>
      <c r="E151" t="s">
        <v>3770</v>
      </c>
    </row>
    <row r="152" spans="4:5">
      <c r="D152" t="s">
        <v>3771</v>
      </c>
      <c r="E152" t="s">
        <v>3772</v>
      </c>
    </row>
    <row r="153" spans="4:5">
      <c r="D153" t="s">
        <v>113</v>
      </c>
      <c r="E153" t="s">
        <v>44</v>
      </c>
    </row>
    <row r="154" spans="4:5">
      <c r="D154" t="s">
        <v>3773</v>
      </c>
      <c r="E154" t="s">
        <v>40</v>
      </c>
    </row>
    <row r="155" spans="4:5">
      <c r="D155" t="s">
        <v>3774</v>
      </c>
      <c r="E155" t="s">
        <v>3775</v>
      </c>
    </row>
    <row r="156" spans="4:5">
      <c r="D156" t="s">
        <v>3776</v>
      </c>
      <c r="E156" t="s">
        <v>3777</v>
      </c>
    </row>
    <row r="157" spans="4:5">
      <c r="D157" t="s">
        <v>3778</v>
      </c>
      <c r="E157" t="s">
        <v>3779</v>
      </c>
    </row>
    <row r="158" spans="4:5">
      <c r="D158" t="s">
        <v>115</v>
      </c>
      <c r="E158" t="s">
        <v>46</v>
      </c>
    </row>
    <row r="159" spans="4:5">
      <c r="D159" t="s">
        <v>3550</v>
      </c>
      <c r="E159" t="s">
        <v>3551</v>
      </c>
    </row>
    <row r="160" spans="4:5">
      <c r="D160" t="s">
        <v>3780</v>
      </c>
      <c r="E160" t="s">
        <v>3781</v>
      </c>
    </row>
    <row r="161" spans="4:5">
      <c r="D161" t="s">
        <v>117</v>
      </c>
      <c r="E161" t="s">
        <v>48</v>
      </c>
    </row>
    <row r="162" spans="4:5">
      <c r="D162" t="s">
        <v>3782</v>
      </c>
      <c r="E162" t="s">
        <v>3783</v>
      </c>
    </row>
    <row r="163" spans="4:5">
      <c r="D163" t="s">
        <v>3784</v>
      </c>
      <c r="E163" t="s">
        <v>3785</v>
      </c>
    </row>
    <row r="164" spans="4:5">
      <c r="D164" t="s">
        <v>114</v>
      </c>
      <c r="E164" t="s">
        <v>45</v>
      </c>
    </row>
    <row r="165" spans="4:5">
      <c r="D165" t="s">
        <v>3786</v>
      </c>
      <c r="E165" t="s">
        <v>3787</v>
      </c>
    </row>
    <row r="166" spans="4:5">
      <c r="D166" t="s">
        <v>3788</v>
      </c>
      <c r="E166" t="s">
        <v>3789</v>
      </c>
    </row>
    <row r="167" spans="4:5">
      <c r="D167" t="s">
        <v>3790</v>
      </c>
      <c r="E167" t="s">
        <v>3791</v>
      </c>
    </row>
    <row r="168" spans="4:5">
      <c r="D168" t="s">
        <v>116</v>
      </c>
      <c r="E168" t="s">
        <v>47</v>
      </c>
    </row>
    <row r="169" spans="4:5">
      <c r="D169" t="s">
        <v>3792</v>
      </c>
      <c r="E169" t="s">
        <v>3793</v>
      </c>
    </row>
    <row r="170" spans="4:5">
      <c r="D170" t="s">
        <v>121</v>
      </c>
      <c r="E170" t="s">
        <v>52</v>
      </c>
    </row>
    <row r="171" spans="4:5">
      <c r="D171" t="s">
        <v>125</v>
      </c>
      <c r="E171" t="s">
        <v>56</v>
      </c>
    </row>
    <row r="172" spans="4:5">
      <c r="D172" t="s">
        <v>3794</v>
      </c>
      <c r="E172" t="s">
        <v>3795</v>
      </c>
    </row>
    <row r="173" spans="4:5">
      <c r="D173" t="s">
        <v>3796</v>
      </c>
      <c r="E173" t="s">
        <v>3797</v>
      </c>
    </row>
    <row r="174" spans="4:5">
      <c r="D174" t="s">
        <v>119</v>
      </c>
      <c r="E174" t="s">
        <v>50</v>
      </c>
    </row>
    <row r="175" spans="4:5">
      <c r="D175" t="s">
        <v>3798</v>
      </c>
      <c r="E175" t="s">
        <v>3799</v>
      </c>
    </row>
    <row r="176" spans="4:5">
      <c r="D176" t="s">
        <v>118</v>
      </c>
      <c r="E176" t="s">
        <v>49</v>
      </c>
    </row>
    <row r="177" spans="4:5">
      <c r="D177" t="s">
        <v>3800</v>
      </c>
      <c r="E177" t="s">
        <v>3801</v>
      </c>
    </row>
    <row r="178" spans="4:5">
      <c r="D178" t="s">
        <v>122</v>
      </c>
      <c r="E178" t="s">
        <v>53</v>
      </c>
    </row>
    <row r="179" spans="4:5">
      <c r="D179" t="s">
        <v>124</v>
      </c>
      <c r="E179" t="s">
        <v>55</v>
      </c>
    </row>
    <row r="180" spans="4:5">
      <c r="D180" t="s">
        <v>123</v>
      </c>
      <c r="E180" t="s">
        <v>54</v>
      </c>
    </row>
    <row r="181" spans="4:5">
      <c r="D181" t="s">
        <v>3802</v>
      </c>
      <c r="E181" t="s">
        <v>3803</v>
      </c>
    </row>
    <row r="182" spans="4:5">
      <c r="D182" t="s">
        <v>3804</v>
      </c>
      <c r="E182" t="s">
        <v>3805</v>
      </c>
    </row>
    <row r="183" spans="4:5">
      <c r="D183" t="s">
        <v>126</v>
      </c>
      <c r="E183" t="s">
        <v>57</v>
      </c>
    </row>
    <row r="184" spans="4:5">
      <c r="D184" t="s">
        <v>127</v>
      </c>
      <c r="E184" t="s">
        <v>58</v>
      </c>
    </row>
    <row r="185" spans="4:5">
      <c r="D185" t="s">
        <v>3806</v>
      </c>
      <c r="E185" t="s">
        <v>3807</v>
      </c>
    </row>
    <row r="186" spans="4:5">
      <c r="D186" t="s">
        <v>3808</v>
      </c>
      <c r="E186" t="s">
        <v>3809</v>
      </c>
    </row>
    <row r="187" spans="4:5">
      <c r="D187" t="s">
        <v>3810</v>
      </c>
      <c r="E187" t="s">
        <v>3811</v>
      </c>
    </row>
    <row r="188" spans="4:5">
      <c r="D188" t="s">
        <v>3812</v>
      </c>
      <c r="E188" t="s">
        <v>3813</v>
      </c>
    </row>
    <row r="189" spans="4:5">
      <c r="D189" t="s">
        <v>3814</v>
      </c>
      <c r="E189" t="s">
        <v>3815</v>
      </c>
    </row>
    <row r="190" spans="4:5">
      <c r="D190" t="s">
        <v>3816</v>
      </c>
      <c r="E190" t="s">
        <v>3817</v>
      </c>
    </row>
    <row r="191" spans="4:5">
      <c r="D191" t="s">
        <v>3576</v>
      </c>
      <c r="E191" t="s">
        <v>3577</v>
      </c>
    </row>
    <row r="192" spans="4:5">
      <c r="D192" t="s">
        <v>3818</v>
      </c>
      <c r="E192" t="s">
        <v>3819</v>
      </c>
    </row>
    <row r="193" spans="4:5">
      <c r="D193" t="s">
        <v>3820</v>
      </c>
      <c r="E193" t="s">
        <v>3821</v>
      </c>
    </row>
    <row r="194" spans="4:5">
      <c r="D194" t="s">
        <v>3822</v>
      </c>
      <c r="E194" t="s">
        <v>3823</v>
      </c>
    </row>
    <row r="195" spans="4:5">
      <c r="D195" t="s">
        <v>3824</v>
      </c>
      <c r="E195" t="s">
        <v>3825</v>
      </c>
    </row>
    <row r="196" spans="4:5">
      <c r="D196" t="s">
        <v>128</v>
      </c>
      <c r="E196" t="s">
        <v>59</v>
      </c>
    </row>
    <row r="197" spans="4:5">
      <c r="D197" t="s">
        <v>3826</v>
      </c>
      <c r="E197" t="s">
        <v>3827</v>
      </c>
    </row>
    <row r="198" spans="4:5">
      <c r="D198" t="s">
        <v>3828</v>
      </c>
      <c r="E198" t="s">
        <v>3829</v>
      </c>
    </row>
    <row r="199" spans="4:5">
      <c r="D199" t="s">
        <v>3830</v>
      </c>
      <c r="E199" t="s">
        <v>3831</v>
      </c>
    </row>
    <row r="200" spans="4:5">
      <c r="D200" t="s">
        <v>3832</v>
      </c>
      <c r="E200" t="s">
        <v>3833</v>
      </c>
    </row>
    <row r="201" spans="4:5">
      <c r="D201" t="s">
        <v>130</v>
      </c>
      <c r="E201" t="s">
        <v>61</v>
      </c>
    </row>
    <row r="202" spans="4:5">
      <c r="D202" t="s">
        <v>3834</v>
      </c>
      <c r="E202" t="s">
        <v>3835</v>
      </c>
    </row>
    <row r="203" spans="4:5">
      <c r="D203" t="s">
        <v>3836</v>
      </c>
      <c r="E203" t="s">
        <v>3837</v>
      </c>
    </row>
    <row r="204" spans="4:5">
      <c r="D204" t="s">
        <v>3838</v>
      </c>
      <c r="E204" t="s">
        <v>3839</v>
      </c>
    </row>
    <row r="205" spans="4:5">
      <c r="D205" t="s">
        <v>3840</v>
      </c>
      <c r="E205" t="s">
        <v>3841</v>
      </c>
    </row>
    <row r="206" spans="4:5">
      <c r="D206" t="s">
        <v>137</v>
      </c>
      <c r="E206" t="s">
        <v>73</v>
      </c>
    </row>
    <row r="207" spans="4:5">
      <c r="D207" t="s">
        <v>3668</v>
      </c>
      <c r="E207" t="s">
        <v>3669</v>
      </c>
    </row>
    <row r="208" spans="4:5">
      <c r="D208" t="s">
        <v>3842</v>
      </c>
      <c r="E208" t="s">
        <v>3843</v>
      </c>
    </row>
    <row r="209" spans="4:5">
      <c r="D209" t="s">
        <v>93</v>
      </c>
      <c r="E209" t="s">
        <v>18</v>
      </c>
    </row>
    <row r="210" spans="4:5">
      <c r="D210" t="s">
        <v>3844</v>
      </c>
      <c r="E210" t="s">
        <v>3845</v>
      </c>
    </row>
    <row r="211" spans="4:5">
      <c r="D211" t="s">
        <v>3846</v>
      </c>
      <c r="E211" t="s">
        <v>3847</v>
      </c>
    </row>
    <row r="212" spans="4:5">
      <c r="D212" t="s">
        <v>3848</v>
      </c>
      <c r="E212" t="s">
        <v>3849</v>
      </c>
    </row>
    <row r="213" spans="4:5">
      <c r="D213" t="s">
        <v>3850</v>
      </c>
      <c r="E213" t="s">
        <v>3851</v>
      </c>
    </row>
    <row r="214" spans="4:5">
      <c r="D214" t="s">
        <v>3852</v>
      </c>
      <c r="E214" t="s">
        <v>3853</v>
      </c>
    </row>
    <row r="215" spans="4:5">
      <c r="D215" t="s">
        <v>129</v>
      </c>
      <c r="E215" t="s">
        <v>60</v>
      </c>
    </row>
    <row r="216" spans="4:5">
      <c r="D216" t="s">
        <v>87</v>
      </c>
      <c r="E216" t="s">
        <v>12</v>
      </c>
    </row>
    <row r="217" spans="4:5">
      <c r="D217" t="s">
        <v>3854</v>
      </c>
      <c r="E217" t="s">
        <v>3855</v>
      </c>
    </row>
    <row r="218" spans="4:5">
      <c r="D218" t="s">
        <v>3856</v>
      </c>
      <c r="E218" t="s">
        <v>64</v>
      </c>
    </row>
    <row r="219" spans="4:5">
      <c r="D219" t="s">
        <v>3857</v>
      </c>
      <c r="E219" t="s">
        <v>3858</v>
      </c>
    </row>
    <row r="220" spans="4:5">
      <c r="D220" t="s">
        <v>3859</v>
      </c>
      <c r="E220" t="s">
        <v>3860</v>
      </c>
    </row>
    <row r="221" spans="4:5">
      <c r="D221" t="s">
        <v>131</v>
      </c>
      <c r="E221" t="s">
        <v>62</v>
      </c>
    </row>
    <row r="222" spans="4:5">
      <c r="D222" t="s">
        <v>3861</v>
      </c>
      <c r="E222" t="s">
        <v>3862</v>
      </c>
    </row>
    <row r="223" spans="4:5">
      <c r="D223" t="s">
        <v>3863</v>
      </c>
      <c r="E223" t="s">
        <v>3864</v>
      </c>
    </row>
    <row r="224" spans="4:5">
      <c r="D224" t="s">
        <v>3865</v>
      </c>
      <c r="E224" t="s">
        <v>3866</v>
      </c>
    </row>
    <row r="225" spans="4:5">
      <c r="D225" t="s">
        <v>3867</v>
      </c>
      <c r="E225" t="s">
        <v>3868</v>
      </c>
    </row>
    <row r="226" spans="4:5">
      <c r="D226" t="s">
        <v>3869</v>
      </c>
      <c r="E226" t="s">
        <v>3870</v>
      </c>
    </row>
    <row r="227" spans="4:5">
      <c r="D227" t="s">
        <v>3871</v>
      </c>
      <c r="E227" t="s">
        <v>3872</v>
      </c>
    </row>
    <row r="228" spans="4:5">
      <c r="D228" t="s">
        <v>132</v>
      </c>
      <c r="E228" t="s">
        <v>63</v>
      </c>
    </row>
    <row r="229" spans="4:5">
      <c r="D229" t="s">
        <v>3873</v>
      </c>
      <c r="E229" t="s">
        <v>3874</v>
      </c>
    </row>
    <row r="230" spans="4:5">
      <c r="D230" t="s">
        <v>3875</v>
      </c>
      <c r="E230" t="s">
        <v>3876</v>
      </c>
    </row>
    <row r="231" spans="4:5">
      <c r="D231" t="s">
        <v>3877</v>
      </c>
      <c r="E231" t="s">
        <v>3878</v>
      </c>
    </row>
    <row r="232" spans="4:5">
      <c r="D232" t="s">
        <v>3879</v>
      </c>
      <c r="E232" t="s">
        <v>3880</v>
      </c>
    </row>
    <row r="233" spans="4:5">
      <c r="D233" t="s">
        <v>133</v>
      </c>
      <c r="E233" t="s">
        <v>65</v>
      </c>
    </row>
    <row r="234" spans="4:5">
      <c r="D234" t="s">
        <v>75</v>
      </c>
      <c r="E234" t="s">
        <v>0</v>
      </c>
    </row>
    <row r="235" spans="4:5">
      <c r="D235" t="s">
        <v>96</v>
      </c>
      <c r="E235" t="s">
        <v>22</v>
      </c>
    </row>
    <row r="236" spans="4:5">
      <c r="D236" t="s">
        <v>3881</v>
      </c>
      <c r="E236" t="s">
        <v>66</v>
      </c>
    </row>
    <row r="237" spans="4:5">
      <c r="D237" t="s">
        <v>134</v>
      </c>
      <c r="E237" t="s">
        <v>67</v>
      </c>
    </row>
    <row r="238" spans="4:5">
      <c r="D238" t="s">
        <v>3882</v>
      </c>
      <c r="E238" t="s">
        <v>3883</v>
      </c>
    </row>
    <row r="239" spans="4:5">
      <c r="D239" t="s">
        <v>3884</v>
      </c>
      <c r="E239" t="s">
        <v>3885</v>
      </c>
    </row>
    <row r="240" spans="4:5">
      <c r="D240" t="s">
        <v>136</v>
      </c>
      <c r="E240" t="s">
        <v>72</v>
      </c>
    </row>
    <row r="241" spans="4:5">
      <c r="D241" t="s">
        <v>3886</v>
      </c>
      <c r="E241" t="s">
        <v>68</v>
      </c>
    </row>
    <row r="242" spans="4:5">
      <c r="D242" t="s">
        <v>135</v>
      </c>
      <c r="E242" t="s">
        <v>71</v>
      </c>
    </row>
    <row r="243" spans="4:5">
      <c r="D243" t="s">
        <v>3887</v>
      </c>
      <c r="E243" t="s">
        <v>70</v>
      </c>
    </row>
    <row r="244" spans="4:5">
      <c r="D244" t="s">
        <v>3888</v>
      </c>
      <c r="E244" t="s">
        <v>3889</v>
      </c>
    </row>
    <row r="245" spans="4:5">
      <c r="D245" t="s">
        <v>3631</v>
      </c>
      <c r="E245" t="s">
        <v>3632</v>
      </c>
    </row>
    <row r="246" spans="4:5">
      <c r="D246" t="s">
        <v>3890</v>
      </c>
      <c r="E246" t="s">
        <v>3891</v>
      </c>
    </row>
    <row r="247" spans="4:5">
      <c r="D247" t="s">
        <v>3892</v>
      </c>
      <c r="E247" t="s">
        <v>3893</v>
      </c>
    </row>
    <row r="248" spans="4:5">
      <c r="D248" t="s">
        <v>3894</v>
      </c>
      <c r="E248" t="s">
        <v>74</v>
      </c>
    </row>
  </sheetData>
  <mergeCells count="4">
    <mergeCell ref="A1:B1"/>
    <mergeCell ref="D1:E1"/>
    <mergeCell ref="G1:H1"/>
    <mergeCell ref="J1:K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103"/>
  <sheetViews>
    <sheetView workbookViewId="0">
      <selection activeCell="B18" sqref="B18"/>
    </sheetView>
  </sheetViews>
  <sheetFormatPr defaultColWidth="8.85546875" defaultRowHeight="15"/>
  <cols>
    <col min="1" max="1" width="38.140625" customWidth="1"/>
    <col min="2" max="2" width="27.42578125" customWidth="1"/>
  </cols>
  <sheetData>
    <row r="1" spans="1:2">
      <c r="A1" t="s">
        <v>120</v>
      </c>
      <c r="B1" t="s">
        <v>3430</v>
      </c>
    </row>
    <row r="3" spans="1:2">
      <c r="A3" t="s">
        <v>143</v>
      </c>
      <c r="B3" t="s">
        <v>3431</v>
      </c>
    </row>
    <row r="4" spans="1:2">
      <c r="A4" t="s">
        <v>144</v>
      </c>
      <c r="B4" t="s">
        <v>3432</v>
      </c>
    </row>
    <row r="5" spans="1:2">
      <c r="A5" t="s">
        <v>151</v>
      </c>
      <c r="B5" t="s">
        <v>3433</v>
      </c>
    </row>
    <row r="6" spans="1:2">
      <c r="A6" t="s">
        <v>158</v>
      </c>
      <c r="B6" t="s">
        <v>3434</v>
      </c>
    </row>
    <row r="7" spans="1:2">
      <c r="A7" t="s">
        <v>159</v>
      </c>
      <c r="B7" t="s">
        <v>3435</v>
      </c>
    </row>
    <row r="8" spans="1:2">
      <c r="A8" t="s">
        <v>152</v>
      </c>
      <c r="B8" t="s">
        <v>3436</v>
      </c>
    </row>
    <row r="9" spans="1:2">
      <c r="A9" t="s">
        <v>153</v>
      </c>
      <c r="B9" t="s">
        <v>3437</v>
      </c>
    </row>
    <row r="10" spans="1:2">
      <c r="A10" t="s">
        <v>154</v>
      </c>
      <c r="B10" t="s">
        <v>3438</v>
      </c>
    </row>
    <row r="11" spans="1:2">
      <c r="A11" t="s">
        <v>155</v>
      </c>
      <c r="B11" t="s">
        <v>3439</v>
      </c>
    </row>
    <row r="12" spans="1:2">
      <c r="A12" t="s">
        <v>156</v>
      </c>
      <c r="B12" t="s">
        <v>3440</v>
      </c>
    </row>
    <row r="13" spans="1:2">
      <c r="A13" t="s">
        <v>157</v>
      </c>
      <c r="B13" t="s">
        <v>3441</v>
      </c>
    </row>
    <row r="14" spans="1:2">
      <c r="A14" t="s">
        <v>145</v>
      </c>
      <c r="B14" t="s">
        <v>3442</v>
      </c>
    </row>
    <row r="15" spans="1:2">
      <c r="A15" t="s">
        <v>146</v>
      </c>
      <c r="B15" t="s">
        <v>3443</v>
      </c>
    </row>
    <row r="16" spans="1:2">
      <c r="A16" t="s">
        <v>147</v>
      </c>
      <c r="B16" t="s">
        <v>3444</v>
      </c>
    </row>
    <row r="17" spans="1:2">
      <c r="A17" t="s">
        <v>148</v>
      </c>
      <c r="B17" t="s">
        <v>3445</v>
      </c>
    </row>
    <row r="18" spans="1:2">
      <c r="A18" t="s">
        <v>149</v>
      </c>
      <c r="B18" t="s">
        <v>3446</v>
      </c>
    </row>
    <row r="19" spans="1:2">
      <c r="A19" t="s">
        <v>150</v>
      </c>
      <c r="B19" t="s">
        <v>3447</v>
      </c>
    </row>
    <row r="21" spans="1:2">
      <c r="A21" t="s">
        <v>164</v>
      </c>
      <c r="B21" t="s">
        <v>3448</v>
      </c>
    </row>
    <row r="22" spans="1:2">
      <c r="A22" t="s">
        <v>165</v>
      </c>
      <c r="B22" t="s">
        <v>3449</v>
      </c>
    </row>
    <row r="23" spans="1:2">
      <c r="A23" t="s">
        <v>166</v>
      </c>
      <c r="B23" t="s">
        <v>3450</v>
      </c>
    </row>
    <row r="24" spans="1:2">
      <c r="A24" t="s">
        <v>167</v>
      </c>
      <c r="B24" t="s">
        <v>3451</v>
      </c>
    </row>
    <row r="25" spans="1:2">
      <c r="A25" t="s">
        <v>174</v>
      </c>
      <c r="B25" t="s">
        <v>3452</v>
      </c>
    </row>
    <row r="26" spans="1:2">
      <c r="A26" t="s">
        <v>175</v>
      </c>
      <c r="B26" t="s">
        <v>3453</v>
      </c>
    </row>
    <row r="27" spans="1:2">
      <c r="A27" t="s">
        <v>176</v>
      </c>
      <c r="B27" t="s">
        <v>3454</v>
      </c>
    </row>
    <row r="28" spans="1:2">
      <c r="A28" t="s">
        <v>177</v>
      </c>
      <c r="B28" t="s">
        <v>3455</v>
      </c>
    </row>
    <row r="29" spans="1:2">
      <c r="A29" t="s">
        <v>178</v>
      </c>
      <c r="B29" t="s">
        <v>3456</v>
      </c>
    </row>
    <row r="30" spans="1:2">
      <c r="A30" t="s">
        <v>187</v>
      </c>
      <c r="B30" t="s">
        <v>3457</v>
      </c>
    </row>
    <row r="31" spans="1:2">
      <c r="A31" t="s">
        <v>188</v>
      </c>
      <c r="B31" t="s">
        <v>3458</v>
      </c>
    </row>
    <row r="32" spans="1:2">
      <c r="A32" t="s">
        <v>189</v>
      </c>
      <c r="B32" t="s">
        <v>3459</v>
      </c>
    </row>
    <row r="33" spans="1:2">
      <c r="A33" t="s">
        <v>190</v>
      </c>
      <c r="B33" t="s">
        <v>3460</v>
      </c>
    </row>
    <row r="34" spans="1:2">
      <c r="A34" t="s">
        <v>191</v>
      </c>
      <c r="B34" t="s">
        <v>3461</v>
      </c>
    </row>
    <row r="35" spans="1:2">
      <c r="A35" t="s">
        <v>192</v>
      </c>
      <c r="B35" t="s">
        <v>3463</v>
      </c>
    </row>
    <row r="36" spans="1:2">
      <c r="A36" t="s">
        <v>193</v>
      </c>
      <c r="B36" t="s">
        <v>3464</v>
      </c>
    </row>
    <row r="37" spans="1:2">
      <c r="A37" t="s">
        <v>200</v>
      </c>
      <c r="B37" t="s">
        <v>3465</v>
      </c>
    </row>
    <row r="38" spans="1:2">
      <c r="A38" t="s">
        <v>201</v>
      </c>
      <c r="B38" t="s">
        <v>3466</v>
      </c>
    </row>
    <row r="39" spans="1:2">
      <c r="A39" t="s">
        <v>202</v>
      </c>
      <c r="B39" t="s">
        <v>3467</v>
      </c>
    </row>
    <row r="40" spans="1:2">
      <c r="A40" t="s">
        <v>203</v>
      </c>
      <c r="B40" t="s">
        <v>3468</v>
      </c>
    </row>
    <row r="41" spans="1:2">
      <c r="A41" t="s">
        <v>204</v>
      </c>
      <c r="B41" t="s">
        <v>3469</v>
      </c>
    </row>
    <row r="42" spans="1:2">
      <c r="A42" t="s">
        <v>210</v>
      </c>
      <c r="B42" t="s">
        <v>3470</v>
      </c>
    </row>
    <row r="43" spans="1:2">
      <c r="A43" t="s">
        <v>211</v>
      </c>
      <c r="B43" t="s">
        <v>3471</v>
      </c>
    </row>
    <row r="44" spans="1:2">
      <c r="A44" t="s">
        <v>212</v>
      </c>
      <c r="B44" t="s">
        <v>3472</v>
      </c>
    </row>
    <row r="45" spans="1:2">
      <c r="A45" t="s">
        <v>213</v>
      </c>
      <c r="B45" t="s">
        <v>3474</v>
      </c>
    </row>
    <row r="46" spans="1:2">
      <c r="A46" t="s">
        <v>214</v>
      </c>
      <c r="B46" t="s">
        <v>3487</v>
      </c>
    </row>
    <row r="47" spans="1:2">
      <c r="A47" t="s">
        <v>221</v>
      </c>
      <c r="B47" t="s">
        <v>3488</v>
      </c>
    </row>
    <row r="48" spans="1:2">
      <c r="A48" t="s">
        <v>222</v>
      </c>
      <c r="B48" t="s">
        <v>3489</v>
      </c>
    </row>
    <row r="49" spans="1:2">
      <c r="A49" t="s">
        <v>223</v>
      </c>
      <c r="B49" t="s">
        <v>3490</v>
      </c>
    </row>
    <row r="50" spans="1:2">
      <c r="A50" t="s">
        <v>224</v>
      </c>
      <c r="B50" t="s">
        <v>3491</v>
      </c>
    </row>
    <row r="51" spans="1:2">
      <c r="A51" t="s">
        <v>225</v>
      </c>
      <c r="B51" t="s">
        <v>3492</v>
      </c>
    </row>
    <row r="52" spans="1:2">
      <c r="A52" t="s">
        <v>226</v>
      </c>
      <c r="B52" t="s">
        <v>3493</v>
      </c>
    </row>
    <row r="53" spans="1:2">
      <c r="A53" t="s">
        <v>234</v>
      </c>
      <c r="B53" t="s">
        <v>3494</v>
      </c>
    </row>
    <row r="54" spans="1:2">
      <c r="A54" t="s">
        <v>235</v>
      </c>
      <c r="B54" t="s">
        <v>3495</v>
      </c>
    </row>
    <row r="55" spans="1:2">
      <c r="A55" t="s">
        <v>236</v>
      </c>
      <c r="B55" t="s">
        <v>3496</v>
      </c>
    </row>
    <row r="56" spans="1:2">
      <c r="A56" t="s">
        <v>237</v>
      </c>
      <c r="B56" t="s">
        <v>3497</v>
      </c>
    </row>
    <row r="57" spans="1:2">
      <c r="A57" t="s">
        <v>238</v>
      </c>
      <c r="B57" t="s">
        <v>3498</v>
      </c>
    </row>
    <row r="58" spans="1:2">
      <c r="A58" t="s">
        <v>239</v>
      </c>
      <c r="B58" t="s">
        <v>3499</v>
      </c>
    </row>
    <row r="59" spans="1:2">
      <c r="A59" t="s">
        <v>245</v>
      </c>
      <c r="B59" t="s">
        <v>3500</v>
      </c>
    </row>
    <row r="60" spans="1:2">
      <c r="A60" t="s">
        <v>246</v>
      </c>
      <c r="B60" t="s">
        <v>3501</v>
      </c>
    </row>
    <row r="61" spans="1:2">
      <c r="A61" t="s">
        <v>247</v>
      </c>
      <c r="B61" t="s">
        <v>3502</v>
      </c>
    </row>
    <row r="62" spans="1:2">
      <c r="A62" t="s">
        <v>248</v>
      </c>
      <c r="B62" t="s">
        <v>3503</v>
      </c>
    </row>
    <row r="63" spans="1:2">
      <c r="A63" t="s">
        <v>256</v>
      </c>
      <c r="B63" t="s">
        <v>3504</v>
      </c>
    </row>
    <row r="64" spans="1:2">
      <c r="A64" t="s">
        <v>257</v>
      </c>
      <c r="B64" t="s">
        <v>3505</v>
      </c>
    </row>
    <row r="65" spans="1:2">
      <c r="A65" t="s">
        <v>258</v>
      </c>
      <c r="B65" t="s">
        <v>3506</v>
      </c>
    </row>
    <row r="66" spans="1:2">
      <c r="A66" t="s">
        <v>259</v>
      </c>
      <c r="B66" t="s">
        <v>3507</v>
      </c>
    </row>
    <row r="67" spans="1:2">
      <c r="A67" t="s">
        <v>260</v>
      </c>
      <c r="B67" t="s">
        <v>3508</v>
      </c>
    </row>
    <row r="68" spans="1:2">
      <c r="A68" t="s">
        <v>261</v>
      </c>
      <c r="B68" t="s">
        <v>3509</v>
      </c>
    </row>
    <row r="69" spans="1:2">
      <c r="A69" t="s">
        <v>266</v>
      </c>
      <c r="B69" t="s">
        <v>3510</v>
      </c>
    </row>
    <row r="70" spans="1:2">
      <c r="A70" t="s">
        <v>267</v>
      </c>
      <c r="B70" t="s">
        <v>3511</v>
      </c>
    </row>
    <row r="71" spans="1:2">
      <c r="A71" t="s">
        <v>268</v>
      </c>
      <c r="B71" t="s">
        <v>3512</v>
      </c>
    </row>
    <row r="72" spans="1:2">
      <c r="A72" t="s">
        <v>275</v>
      </c>
      <c r="B72" t="s">
        <v>3513</v>
      </c>
    </row>
    <row r="73" spans="1:2">
      <c r="A73" t="s">
        <v>276</v>
      </c>
      <c r="B73" t="s">
        <v>3514</v>
      </c>
    </row>
    <row r="74" spans="1:2">
      <c r="A74" t="s">
        <v>277</v>
      </c>
      <c r="B74" t="s">
        <v>3515</v>
      </c>
    </row>
    <row r="75" spans="1:2">
      <c r="A75" t="s">
        <v>278</v>
      </c>
      <c r="B75" t="s">
        <v>3516</v>
      </c>
    </row>
    <row r="76" spans="1:2">
      <c r="A76" t="s">
        <v>279</v>
      </c>
      <c r="B76" t="s">
        <v>3517</v>
      </c>
    </row>
    <row r="77" spans="1:2">
      <c r="A77" t="s">
        <v>286</v>
      </c>
      <c r="B77" t="s">
        <v>3518</v>
      </c>
    </row>
    <row r="78" spans="1:2">
      <c r="A78" t="s">
        <v>287</v>
      </c>
      <c r="B78" t="s">
        <v>3519</v>
      </c>
    </row>
    <row r="79" spans="1:2">
      <c r="A79" t="s">
        <v>288</v>
      </c>
      <c r="B79" t="s">
        <v>3520</v>
      </c>
    </row>
    <row r="80" spans="1:2">
      <c r="A80" t="s">
        <v>289</v>
      </c>
      <c r="B80" t="s">
        <v>3521</v>
      </c>
    </row>
    <row r="81" spans="1:2">
      <c r="A81" t="s">
        <v>290</v>
      </c>
      <c r="B81" t="s">
        <v>3522</v>
      </c>
    </row>
    <row r="82" spans="1:2">
      <c r="A82" t="s">
        <v>296</v>
      </c>
      <c r="B82" t="s">
        <v>3523</v>
      </c>
    </row>
    <row r="83" spans="1:2">
      <c r="A83" t="s">
        <v>297</v>
      </c>
      <c r="B83" t="s">
        <v>3524</v>
      </c>
    </row>
    <row r="84" spans="1:2">
      <c r="A84" t="s">
        <v>298</v>
      </c>
      <c r="B84" t="s">
        <v>3525</v>
      </c>
    </row>
    <row r="85" spans="1:2">
      <c r="A85" t="s">
        <v>299</v>
      </c>
      <c r="B85" t="s">
        <v>3526</v>
      </c>
    </row>
    <row r="86" spans="1:2">
      <c r="A86" t="s">
        <v>306</v>
      </c>
      <c r="B86" t="s">
        <v>3527</v>
      </c>
    </row>
    <row r="87" spans="1:2">
      <c r="A87" t="s">
        <v>307</v>
      </c>
      <c r="B87" t="s">
        <v>3528</v>
      </c>
    </row>
    <row r="88" spans="1:2">
      <c r="A88" t="s">
        <v>308</v>
      </c>
      <c r="B88" t="s">
        <v>3529</v>
      </c>
    </row>
    <row r="89" spans="1:2">
      <c r="A89" t="s">
        <v>309</v>
      </c>
      <c r="B89" t="s">
        <v>3530</v>
      </c>
    </row>
    <row r="90" spans="1:2">
      <c r="A90" t="s">
        <v>310</v>
      </c>
      <c r="B90" t="s">
        <v>3486</v>
      </c>
    </row>
    <row r="91" spans="1:2">
      <c r="A91" t="s">
        <v>312</v>
      </c>
      <c r="B91" t="s">
        <v>3485</v>
      </c>
    </row>
    <row r="92" spans="1:2">
      <c r="A92" t="s">
        <v>318</v>
      </c>
      <c r="B92" t="s">
        <v>3484</v>
      </c>
    </row>
    <row r="93" spans="1:2">
      <c r="A93" t="s">
        <v>319</v>
      </c>
      <c r="B93" t="s">
        <v>3483</v>
      </c>
    </row>
    <row r="94" spans="1:2">
      <c r="A94" t="s">
        <v>320</v>
      </c>
      <c r="B94" t="s">
        <v>3482</v>
      </c>
    </row>
    <row r="95" spans="1:2">
      <c r="A95" t="s">
        <v>321</v>
      </c>
      <c r="B95" t="s">
        <v>3481</v>
      </c>
    </row>
    <row r="96" spans="1:2">
      <c r="A96" t="s">
        <v>322</v>
      </c>
      <c r="B96" t="s">
        <v>3480</v>
      </c>
    </row>
    <row r="97" spans="1:2">
      <c r="A97" t="s">
        <v>323</v>
      </c>
      <c r="B97" t="s">
        <v>3479</v>
      </c>
    </row>
    <row r="98" spans="1:2">
      <c r="A98" t="s">
        <v>330</v>
      </c>
      <c r="B98" t="s">
        <v>3478</v>
      </c>
    </row>
    <row r="99" spans="1:2">
      <c r="A99" t="s">
        <v>331</v>
      </c>
      <c r="B99" t="s">
        <v>3477</v>
      </c>
    </row>
    <row r="100" spans="1:2">
      <c r="A100" t="s">
        <v>332</v>
      </c>
      <c r="B100" t="s">
        <v>3476</v>
      </c>
    </row>
    <row r="101" spans="1:2">
      <c r="A101" t="s">
        <v>333</v>
      </c>
      <c r="B101" t="s">
        <v>3475</v>
      </c>
    </row>
    <row r="102" spans="1:2">
      <c r="A102" t="s">
        <v>334</v>
      </c>
      <c r="B102" t="s">
        <v>3473</v>
      </c>
    </row>
    <row r="103" spans="1:2">
      <c r="A103" t="s">
        <v>335</v>
      </c>
      <c r="B103" t="s">
        <v>3462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7B28-AA7F-446A-A4CA-238B6642A729}">
  <sheetPr codeName="Sheet11"/>
  <dimension ref="B2:F17"/>
  <sheetViews>
    <sheetView zoomScale="96" zoomScaleNormal="96" workbookViewId="0">
      <selection activeCell="C9" sqref="C9"/>
    </sheetView>
  </sheetViews>
  <sheetFormatPr defaultColWidth="9.140625" defaultRowHeight="12.75"/>
  <cols>
    <col min="1" max="1" width="2.5703125" style="3" customWidth="1"/>
    <col min="2" max="2" width="3.42578125" style="3" customWidth="1"/>
    <col min="3" max="3" width="111.5703125" style="3" customWidth="1"/>
    <col min="4" max="16384" width="9.140625" style="3"/>
  </cols>
  <sheetData>
    <row r="2" spans="2:6" ht="15.75">
      <c r="B2" s="6" t="s">
        <v>4196</v>
      </c>
    </row>
    <row r="3" spans="2:6" s="5" customFormat="1" ht="15.75">
      <c r="B3" s="7" t="s">
        <v>3535</v>
      </c>
    </row>
    <row r="5" spans="2:6" ht="17.850000000000001" customHeight="1">
      <c r="B5" s="10" t="s">
        <v>4195</v>
      </c>
    </row>
    <row r="6" spans="2:6" ht="18" customHeight="1">
      <c r="B6" s="8">
        <v>1</v>
      </c>
      <c r="C6" s="9" t="s">
        <v>4190</v>
      </c>
    </row>
    <row r="7" spans="2:6" ht="19.5" customHeight="1">
      <c r="B7" s="8">
        <v>2</v>
      </c>
      <c r="C7" s="9" t="s">
        <v>4189</v>
      </c>
    </row>
    <row r="8" spans="2:6" ht="17.850000000000001" customHeight="1">
      <c r="B8" s="8">
        <v>3</v>
      </c>
      <c r="C8" s="9" t="s">
        <v>4198</v>
      </c>
    </row>
    <row r="9" spans="2:6" ht="20.25" customHeight="1">
      <c r="B9" s="8">
        <v>4</v>
      </c>
      <c r="C9" s="9" t="s">
        <v>4191</v>
      </c>
    </row>
    <row r="10" spans="2:6" ht="17.850000000000001" customHeight="1">
      <c r="B10" s="8">
        <v>5</v>
      </c>
      <c r="C10" s="9" t="s">
        <v>4192</v>
      </c>
      <c r="D10" s="3" t="s">
        <v>3429</v>
      </c>
      <c r="E10" s="3" t="s">
        <v>3429</v>
      </c>
      <c r="F10" s="3" t="s">
        <v>3429</v>
      </c>
    </row>
    <row r="11" spans="2:6" ht="17.850000000000001" customHeight="1">
      <c r="B11" s="8">
        <v>6</v>
      </c>
      <c r="C11" s="19" t="s">
        <v>4204</v>
      </c>
    </row>
    <row r="12" spans="2:6" ht="30.75" customHeight="1">
      <c r="B12" s="8">
        <v>7</v>
      </c>
      <c r="C12" s="9" t="s">
        <v>4193</v>
      </c>
    </row>
    <row r="13" spans="2:6" ht="21" customHeight="1">
      <c r="B13" s="8">
        <v>8</v>
      </c>
      <c r="C13" s="9" t="s">
        <v>4194</v>
      </c>
    </row>
    <row r="14" spans="2:6" ht="34.5" customHeight="1">
      <c r="B14" s="8">
        <v>9</v>
      </c>
      <c r="C14" s="9" t="s">
        <v>4199</v>
      </c>
    </row>
    <row r="15" spans="2:6">
      <c r="B15" s="8"/>
      <c r="C15" s="9"/>
    </row>
    <row r="17" spans="4:6">
      <c r="D17" s="3" t="s">
        <v>3429</v>
      </c>
      <c r="E17" s="3" t="s">
        <v>3429</v>
      </c>
      <c r="F17" s="3" t="s">
        <v>3429</v>
      </c>
    </row>
  </sheetData>
  <sheetProtection algorithmName="SHA-512" hashValue="9WTdXG1UcN0bh+QgwZ2A0eSfV0a+zE2YCQ9klKsbs+N6uOpyarp571aYY09Je+2/+4hFD1xZpGdIszZR0VzUgw==" saltValue="AbsdB7bHm0ycff1WfFoWyg==" spinCount="100000" sheet="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R509"/>
  <sheetViews>
    <sheetView showGridLines="0" tabSelected="1" zoomScale="80" zoomScaleNormal="80" workbookViewId="0">
      <selection activeCell="D12" sqref="D12"/>
    </sheetView>
  </sheetViews>
  <sheetFormatPr defaultColWidth="9.140625" defaultRowHeight="15" zeroHeight="1"/>
  <cols>
    <col min="1" max="1" width="5.5703125" style="11" customWidth="1"/>
    <col min="2" max="4" width="33" style="17" customWidth="1"/>
    <col min="5" max="5" width="10" style="17" customWidth="1"/>
    <col min="6" max="6" width="28.42578125" customWidth="1"/>
    <col min="7" max="7" width="33.42578125" style="29" customWidth="1"/>
    <col min="8" max="8" width="23.140625" style="26" customWidth="1"/>
    <col min="9" max="9" width="43.85546875" style="17" customWidth="1"/>
    <col min="10" max="10" width="18.42578125" style="17" customWidth="1"/>
    <col min="11" max="11" width="18.42578125" customWidth="1"/>
    <col min="12" max="12" width="18.42578125" style="17" customWidth="1"/>
    <col min="13" max="14" width="24.42578125" style="17" customWidth="1"/>
    <col min="15" max="20" width="36.42578125" style="17" customWidth="1"/>
    <col min="21" max="21" width="17.42578125" style="17" customWidth="1"/>
    <col min="22" max="22" width="26.140625" customWidth="1"/>
    <col min="23" max="27" width="36.42578125" customWidth="1"/>
    <col min="28" max="28" width="23" customWidth="1"/>
    <col min="29" max="29" width="40.42578125" style="17" customWidth="1"/>
    <col min="30" max="30" width="40.42578125" customWidth="1"/>
    <col min="31" max="31" width="23.42578125" style="17" customWidth="1"/>
    <col min="32" max="34" width="33" style="17" customWidth="1"/>
    <col min="35" max="37" width="18.42578125" style="17" customWidth="1"/>
    <col min="38" max="39" width="18.42578125" style="17" hidden="1" customWidth="1"/>
    <col min="40" max="40" width="22.5703125" style="17" bestFit="1" customWidth="1"/>
    <col min="41" max="41" width="20.42578125" style="17" customWidth="1"/>
    <col min="42" max="50" width="9.140625" style="17"/>
    <col min="51" max="52" width="0" style="17" hidden="1" customWidth="1"/>
    <col min="53" max="53" width="0" hidden="1" customWidth="1"/>
    <col min="54" max="56" width="0" style="17" hidden="1" customWidth="1"/>
    <col min="57" max="58" width="9.140625" style="17" hidden="1" customWidth="1"/>
    <col min="59" max="59" width="3" style="49" hidden="1" customWidth="1"/>
    <col min="60" max="60" width="13.85546875" hidden="1" customWidth="1"/>
    <col min="61" max="61" width="9.140625" hidden="1" customWidth="1"/>
    <col min="62" max="62" width="18" hidden="1" customWidth="1"/>
    <col min="63" max="63" width="28.5703125" hidden="1" customWidth="1"/>
    <col min="64" max="64" width="14.5703125" hidden="1" customWidth="1"/>
    <col min="65" max="70" width="9.140625" style="17" hidden="1" customWidth="1"/>
    <col min="71" max="74" width="9.140625" style="17" customWidth="1"/>
    <col min="75" max="16384" width="9.140625" style="17"/>
  </cols>
  <sheetData>
    <row r="1" spans="1:66">
      <c r="B1" s="1" t="s">
        <v>3377</v>
      </c>
      <c r="E1" t="s">
        <v>3532</v>
      </c>
      <c r="G1" s="60" t="s">
        <v>4856</v>
      </c>
    </row>
    <row r="2" spans="1:66">
      <c r="B2" s="66" t="s">
        <v>4872</v>
      </c>
      <c r="E2" s="65"/>
      <c r="F2" t="s">
        <v>3533</v>
      </c>
      <c r="G2" s="61" t="s">
        <v>4837</v>
      </c>
      <c r="H2" s="48">
        <f>COUNTIF(BH:BH,"DUPLICATE")</f>
        <v>0</v>
      </c>
    </row>
    <row r="3" spans="1:66">
      <c r="B3" s="67" t="s">
        <v>3536</v>
      </c>
      <c r="C3" s="63" t="s">
        <v>4873</v>
      </c>
      <c r="D3" s="64" t="s">
        <v>4867</v>
      </c>
      <c r="G3" s="61" t="s">
        <v>4838</v>
      </c>
      <c r="H3" s="48">
        <f>COUNTIF(BI:BI,"DUPLICATE")</f>
        <v>0</v>
      </c>
    </row>
    <row r="4" spans="1:66">
      <c r="B4" s="68" t="s">
        <v>4862</v>
      </c>
      <c r="C4" s="63" t="s">
        <v>4869</v>
      </c>
      <c r="D4" s="64" t="s">
        <v>4863</v>
      </c>
      <c r="G4" s="61" t="s">
        <v>4858</v>
      </c>
      <c r="H4" s="48">
        <f>COUNTIF(BJ10:BJ509,"NONE")</f>
        <v>0</v>
      </c>
    </row>
    <row r="5" spans="1:66">
      <c r="B5" s="68" t="s">
        <v>3378</v>
      </c>
      <c r="C5" s="83"/>
      <c r="D5" s="64" t="s">
        <v>4864</v>
      </c>
      <c r="G5" s="61" t="s">
        <v>4859</v>
      </c>
      <c r="H5" s="48">
        <f>COUNTIF(BL:BL,"DUPLICATE")</f>
        <v>0</v>
      </c>
    </row>
    <row r="6" spans="1:66" ht="15" customHeight="1">
      <c r="B6" s="68" t="s">
        <v>4197</v>
      </c>
      <c r="C6" s="82">
        <f>COUNTA(B10:B509)</f>
        <v>0</v>
      </c>
      <c r="D6" s="18"/>
      <c r="G6" s="61" t="s">
        <v>4868</v>
      </c>
      <c r="H6" s="48">
        <f ca="1">COUNTIF(BM:BM, "&lt;15")</f>
        <v>0</v>
      </c>
    </row>
    <row r="7" spans="1:66">
      <c r="B7"/>
      <c r="G7"/>
      <c r="H7"/>
    </row>
    <row r="8" spans="1:66" s="16" customFormat="1">
      <c r="A8" s="12"/>
      <c r="B8" s="90" t="s">
        <v>3399</v>
      </c>
      <c r="C8" s="91"/>
      <c r="D8" s="91"/>
      <c r="E8" s="92"/>
      <c r="F8" s="1"/>
      <c r="G8" s="62" t="s">
        <v>4202</v>
      </c>
      <c r="H8" s="27"/>
      <c r="K8" s="1"/>
      <c r="O8" s="90" t="s">
        <v>3400</v>
      </c>
      <c r="P8" s="93"/>
      <c r="Q8" s="93"/>
      <c r="R8" s="93"/>
      <c r="S8" s="93"/>
      <c r="T8" s="93"/>
      <c r="U8" s="94"/>
      <c r="V8" s="95" t="s">
        <v>3401</v>
      </c>
      <c r="W8" s="96"/>
      <c r="X8" s="96"/>
      <c r="Y8" s="96"/>
      <c r="Z8" s="96"/>
      <c r="AA8" s="96"/>
      <c r="AB8" s="97"/>
      <c r="AD8" s="1"/>
      <c r="AF8" s="90" t="s">
        <v>3402</v>
      </c>
      <c r="AG8" s="93"/>
      <c r="AH8" s="93"/>
      <c r="AI8" s="94"/>
      <c r="BG8" s="50"/>
      <c r="BH8" s="1"/>
      <c r="BI8" s="1"/>
      <c r="BJ8" s="1"/>
      <c r="BK8" s="1"/>
      <c r="BL8" s="1"/>
    </row>
    <row r="9" spans="1:66" s="76" customFormat="1" ht="30">
      <c r="A9" s="86" t="s">
        <v>3531</v>
      </c>
      <c r="B9" s="69" t="s">
        <v>3379</v>
      </c>
      <c r="C9" s="69" t="s">
        <v>3380</v>
      </c>
      <c r="D9" s="69" t="s">
        <v>3381</v>
      </c>
      <c r="E9" s="70" t="s">
        <v>3382</v>
      </c>
      <c r="F9" s="71" t="s">
        <v>3537</v>
      </c>
      <c r="G9" s="72" t="s">
        <v>4203</v>
      </c>
      <c r="H9" s="73" t="s">
        <v>3383</v>
      </c>
      <c r="I9" s="69" t="s">
        <v>3384</v>
      </c>
      <c r="J9" s="69" t="s">
        <v>3385</v>
      </c>
      <c r="K9" s="71" t="s">
        <v>3386</v>
      </c>
      <c r="L9" s="69" t="s">
        <v>3387</v>
      </c>
      <c r="M9" s="74" t="s">
        <v>4201</v>
      </c>
      <c r="N9" s="69" t="s">
        <v>3388</v>
      </c>
      <c r="O9" s="69" t="s">
        <v>3389</v>
      </c>
      <c r="P9" s="69" t="s">
        <v>3390</v>
      </c>
      <c r="Q9" s="69" t="s">
        <v>3394</v>
      </c>
      <c r="R9" s="69" t="s">
        <v>3393</v>
      </c>
      <c r="S9" s="69" t="s">
        <v>3392</v>
      </c>
      <c r="T9" s="69" t="s">
        <v>3391</v>
      </c>
      <c r="U9" s="70" t="s">
        <v>3395</v>
      </c>
      <c r="V9" s="75" t="s">
        <v>3389</v>
      </c>
      <c r="W9" s="71" t="s">
        <v>3390</v>
      </c>
      <c r="X9" s="71" t="s">
        <v>3394</v>
      </c>
      <c r="Y9" s="71" t="s">
        <v>3393</v>
      </c>
      <c r="Z9" s="71" t="s">
        <v>3392</v>
      </c>
      <c r="AA9" s="71" t="s">
        <v>3391</v>
      </c>
      <c r="AB9" s="75" t="s">
        <v>3395</v>
      </c>
      <c r="AC9" s="70" t="s">
        <v>3396</v>
      </c>
      <c r="AD9" s="71" t="s">
        <v>3397</v>
      </c>
      <c r="AE9" s="69" t="s">
        <v>3398</v>
      </c>
      <c r="AF9" s="69" t="s">
        <v>3379</v>
      </c>
      <c r="AG9" s="69" t="s">
        <v>3380</v>
      </c>
      <c r="AH9" s="69" t="s">
        <v>3381</v>
      </c>
      <c r="AI9" s="70" t="s">
        <v>3382</v>
      </c>
      <c r="AJ9" s="74" t="s">
        <v>4200</v>
      </c>
      <c r="AK9" s="70" t="s">
        <v>3538</v>
      </c>
      <c r="AL9" s="74" t="s">
        <v>4205</v>
      </c>
      <c r="AM9" s="74" t="s">
        <v>4818</v>
      </c>
      <c r="AN9" s="87" t="s">
        <v>4870</v>
      </c>
      <c r="AO9" s="87" t="s">
        <v>4871</v>
      </c>
      <c r="BG9" s="77"/>
      <c r="BH9" s="78" t="s">
        <v>4203</v>
      </c>
      <c r="BI9" s="78" t="s">
        <v>4839</v>
      </c>
      <c r="BJ9" s="78" t="s">
        <v>4840</v>
      </c>
      <c r="BK9" s="78" t="s">
        <v>4857</v>
      </c>
      <c r="BL9" s="78" t="s">
        <v>4860</v>
      </c>
      <c r="BM9" s="76" t="s">
        <v>4861</v>
      </c>
      <c r="BN9" s="76" t="s">
        <v>4866</v>
      </c>
    </row>
    <row r="10" spans="1:66">
      <c r="A10" s="84">
        <v>1</v>
      </c>
      <c r="B10" s="20"/>
      <c r="C10" s="20"/>
      <c r="D10" s="20"/>
      <c r="E10" s="20"/>
      <c r="F10" s="46" t="str">
        <f>IF(LEN(TRIM(B10) &amp; ", " &amp;TRIM(C10) &amp; " " &amp;TRIM(D10)) &gt;26,LEFT(TRIM(B10) &amp; ", " &amp;TRIM(C10),26), TRIM(B10) &amp; ", " &amp;TRIM(C10) &amp; " "&amp;TRIM(D10) )</f>
        <v xml:space="preserve">,  </v>
      </c>
      <c r="G10" s="28"/>
      <c r="H10" s="21"/>
      <c r="I10" s="20"/>
      <c r="J10" s="20"/>
      <c r="K10" s="46" t="str">
        <f t="shared" ref="K10:K74" si="0">IF(ISBLANK(J10), " ",J10)</f>
        <v xml:space="preserve"> </v>
      </c>
      <c r="L10" s="20"/>
      <c r="M10" s="22"/>
      <c r="N10" s="23"/>
      <c r="O10" s="20"/>
      <c r="P10" s="24"/>
      <c r="Q10" s="20"/>
      <c r="R10" s="24"/>
      <c r="S10" s="20"/>
      <c r="T10" s="24"/>
      <c r="U10" s="33" t="str">
        <f>IFERROR(VLOOKUP(UPPER(TRIM(R10)&amp;TRIM(S10)&amp;TRIM(T10)),City!K:L,2,FALSE),"")</f>
        <v/>
      </c>
      <c r="V10" s="46" t="str">
        <f t="shared" ref="V10:V74" si="1">IF(ISBLANK(O10), " ",O10)</f>
        <v xml:space="preserve"> </v>
      </c>
      <c r="W10" s="46" t="str">
        <f>IF(ISBLANK(P10), " ",P10)</f>
        <v xml:space="preserve"> </v>
      </c>
      <c r="X10" s="46" t="str">
        <f t="shared" ref="X10:AB10" si="2">IF(ISBLANK(Q10), " ",Q10)</f>
        <v xml:space="preserve"> </v>
      </c>
      <c r="Y10" s="46" t="str">
        <f t="shared" si="2"/>
        <v xml:space="preserve"> </v>
      </c>
      <c r="Z10" s="46" t="str">
        <f t="shared" si="2"/>
        <v xml:space="preserve"> </v>
      </c>
      <c r="AA10" s="46" t="str">
        <f t="shared" si="2"/>
        <v xml:space="preserve"> </v>
      </c>
      <c r="AB10" s="46" t="str">
        <f t="shared" si="2"/>
        <v/>
      </c>
      <c r="AC10" s="25"/>
      <c r="AD10" s="47" t="str">
        <f t="shared" ref="AD10:AD73" si="3">IF(ISBLANK(B10)," ",$C$3)</f>
        <v xml:space="preserve"> </v>
      </c>
      <c r="AE10" s="20"/>
      <c r="AF10" s="24"/>
      <c r="AG10" s="24"/>
      <c r="AH10" s="24"/>
      <c r="AI10" s="20"/>
      <c r="AJ10" s="20"/>
      <c r="AK10" s="24"/>
      <c r="AL10" s="20"/>
      <c r="AM10" s="20" t="str">
        <f>IFERROR(IF(AL10="Suggested Branch",VLOOKUP(AB10,'Branch Details'!F2:G315,2,FALSE),""),"")</f>
        <v/>
      </c>
      <c r="AN10" s="21"/>
      <c r="AO10" s="88"/>
      <c r="BH10" t="str">
        <f>IF(COUNTIF($G$10:$G$509,G10)&gt;1, "DUPLICATE","")</f>
        <v/>
      </c>
      <c r="BI10" t="str">
        <f>IF(COUNTIF($M$10:$M$509,M10)&gt;1, "DUPLICATE","")</f>
        <v/>
      </c>
      <c r="BJ10" t="str">
        <f>IF(OR(R10&lt;&gt;"",S10&lt;&gt;"",T10&lt;&gt;""),IFERROR(VLOOKUP(UPPER(TRIM(R10)&amp;TRIM(S10)&amp;TRIM(T10)),City!K:L,2,FALSE),"NONE"),"")</f>
        <v/>
      </c>
      <c r="BK10" t="str">
        <f>UPPER(TRIM(B10) &amp; TRIM(C10) &amp; TRIM(D10))</f>
        <v/>
      </c>
      <c r="BL10" t="str">
        <f>IF(BK10&lt;&gt;"", IF(COUNTIF($BK$10:$BK$509,BK10)&gt;1, "DUPLICATE",""),"")</f>
        <v/>
      </c>
      <c r="BM10" s="17" t="str">
        <f ca="1">IF(H10&lt;&gt;"",DATEDIF(H10,TODAY(),"Y"),"")</f>
        <v/>
      </c>
      <c r="BN10" s="17" t="str">
        <f>IF(G10&lt;&gt;"",IF(OR(G10="123456789",G10="1234567890",G10="12345678901", G10="111111111",G10=123456789,G10=1234567890,G10=12345678901,G10=111111111, LEN(G10)&lt;10, LEN(G10)&gt;14, ISNUMBER(G10) =FALSE),"INVALID",""),"")</f>
        <v/>
      </c>
    </row>
    <row r="11" spans="1:66">
      <c r="A11" s="85">
        <v>2</v>
      </c>
      <c r="B11" s="20"/>
      <c r="C11" s="20"/>
      <c r="D11" s="20"/>
      <c r="E11" s="20"/>
      <c r="F11" s="46" t="str">
        <f t="shared" ref="F11:F74" si="4">IF(LEN(TRIM(B11) &amp; ", " &amp;TRIM(C11) &amp; " " &amp;TRIM(D11)) &gt;26,LEFT(TRIM(B11) &amp; ", " &amp;TRIM(C11),26), TRIM(B11) &amp; ", " &amp;TRIM(C11) &amp; " "&amp;TRIM(D11) )</f>
        <v xml:space="preserve">,  </v>
      </c>
      <c r="G11" s="28"/>
      <c r="H11" s="21"/>
      <c r="I11" s="20"/>
      <c r="J11" s="20"/>
      <c r="K11" s="46" t="str">
        <f t="shared" si="0"/>
        <v xml:space="preserve"> </v>
      </c>
      <c r="L11" s="20"/>
      <c r="M11" s="22"/>
      <c r="N11" s="23"/>
      <c r="O11" s="20"/>
      <c r="P11" s="20"/>
      <c r="Q11" s="20"/>
      <c r="R11" s="24"/>
      <c r="S11" s="20"/>
      <c r="T11" s="24"/>
      <c r="U11" s="33" t="str">
        <f>IFERROR(VLOOKUP(UPPER(TRIM(R11)&amp;TRIM(S11)&amp;TRIM(T11)),City!K:L,2,FALSE),"")</f>
        <v/>
      </c>
      <c r="V11" s="46" t="str">
        <f t="shared" si="1"/>
        <v xml:space="preserve"> </v>
      </c>
      <c r="W11" s="46" t="str">
        <f t="shared" ref="W11:W74" si="5">IF(ISBLANK(P11), " ",P11)</f>
        <v xml:space="preserve"> </v>
      </c>
      <c r="X11" s="46" t="str">
        <f t="shared" ref="X11:X74" si="6">IF(ISBLANK(Q11), " ",Q11)</f>
        <v xml:space="preserve"> </v>
      </c>
      <c r="Y11" s="46" t="str">
        <f t="shared" ref="Y11:Y74" si="7">IF(ISBLANK(R11), " ",R11)</f>
        <v xml:space="preserve"> </v>
      </c>
      <c r="Z11" s="46" t="str">
        <f t="shared" ref="Z11:Z74" si="8">IF(ISBLANK(S11), " ",S11)</f>
        <v xml:space="preserve"> </v>
      </c>
      <c r="AA11" s="46" t="str">
        <f t="shared" ref="AA11:AA74" si="9">IF(ISBLANK(T11), " ",T11)</f>
        <v xml:space="preserve"> </v>
      </c>
      <c r="AB11" s="46" t="str">
        <f t="shared" ref="AB11:AB74" si="10">IF(ISBLANK(U11), " ",U11)</f>
        <v/>
      </c>
      <c r="AC11" s="25"/>
      <c r="AD11" s="47" t="str">
        <f t="shared" si="3"/>
        <v xml:space="preserve"> </v>
      </c>
      <c r="AE11" s="20"/>
      <c r="AF11" s="20"/>
      <c r="AG11" s="20"/>
      <c r="AH11" s="20"/>
      <c r="AI11" s="20"/>
      <c r="AJ11" s="20"/>
      <c r="AK11" s="24"/>
      <c r="AL11" s="20"/>
      <c r="AM11" s="20" t="str">
        <f>IFERROR(IF(AL11="Suggested Branch",VLOOKUP(AB11,'Branch Details'!F3:G315,2,FALSE),""),"")</f>
        <v/>
      </c>
      <c r="AN11" s="21"/>
      <c r="AO11" s="88"/>
      <c r="BH11" t="str">
        <f t="shared" ref="BH11:BH74" si="11">IF(COUNTIF($G$10:$G$509,G11)&gt;1, "DUPLICATE","")</f>
        <v/>
      </c>
      <c r="BI11" t="str">
        <f t="shared" ref="BI11:BI74" si="12">IF(COUNTIF($M$10:$M$509,M11)&gt;1, "DUPLICATE","")</f>
        <v/>
      </c>
      <c r="BJ11" t="str">
        <f>IF(OR(R11&lt;&gt;"",S11&lt;&gt;"",T11&lt;&gt;""),IFERROR(VLOOKUP(UPPER(TRIM(R11)&amp;TRIM(S11)&amp;TRIM(T11)),City!K:L,2,FALSE),"NONE"),"")</f>
        <v/>
      </c>
      <c r="BK11" t="str">
        <f t="shared" ref="BK11:BK74" si="13">UPPER(TRIM(B11) &amp; TRIM(C11) &amp; TRIM(D11))</f>
        <v/>
      </c>
      <c r="BL11" t="str">
        <f t="shared" ref="BL11:BL74" si="14">IF(BK11&lt;&gt;"", IF(COUNTIF($BK$10:$BK$509,BK11)&gt;1, "DUPLICATE",""),"")</f>
        <v/>
      </c>
      <c r="BM11" s="17" t="str">
        <f t="shared" ref="BM11:BM74" ca="1" si="15">IF(H11&lt;&gt;"",DATEDIF(H11,TODAY(),"Y"),"")</f>
        <v/>
      </c>
      <c r="BN11" s="17" t="str">
        <f t="shared" ref="BN11:BN74" si="16">IF(G11&lt;&gt;"",IF(OR(G11="123456789",G11="1234567890",G11="12345678901", G11="111111111",G11=123456789,G11=1234567890,G11=12345678901,G11=111111111, LEN(G11)&lt;10, LEN(G11)&gt;14, ISNUMBER(G11) =FALSE),"INVALID",""),"")</f>
        <v/>
      </c>
    </row>
    <row r="12" spans="1:66">
      <c r="A12" s="85">
        <v>3</v>
      </c>
      <c r="B12" s="20"/>
      <c r="C12" s="20"/>
      <c r="D12" s="20"/>
      <c r="E12" s="20"/>
      <c r="F12" s="46" t="str">
        <f t="shared" si="4"/>
        <v xml:space="preserve">,  </v>
      </c>
      <c r="G12" s="28"/>
      <c r="H12" s="21"/>
      <c r="I12" s="20"/>
      <c r="J12" s="20"/>
      <c r="K12" s="46" t="str">
        <f t="shared" si="0"/>
        <v xml:space="preserve"> </v>
      </c>
      <c r="L12" s="20"/>
      <c r="M12" s="22"/>
      <c r="N12" s="23"/>
      <c r="O12" s="20"/>
      <c r="P12" s="20"/>
      <c r="Q12" s="20"/>
      <c r="R12" s="24"/>
      <c r="S12" s="20"/>
      <c r="T12" s="24"/>
      <c r="U12" s="33" t="str">
        <f>IFERROR(VLOOKUP(UPPER(TRIM(R12)&amp;TRIM(S12)&amp;TRIM(T12)),City!K:L,2,FALSE),"")</f>
        <v/>
      </c>
      <c r="V12" s="46" t="str">
        <f t="shared" si="1"/>
        <v xml:space="preserve"> </v>
      </c>
      <c r="W12" s="46" t="str">
        <f t="shared" si="5"/>
        <v xml:space="preserve"> </v>
      </c>
      <c r="X12" s="46" t="str">
        <f t="shared" si="6"/>
        <v xml:space="preserve"> </v>
      </c>
      <c r="Y12" s="46" t="str">
        <f t="shared" si="7"/>
        <v xml:space="preserve"> </v>
      </c>
      <c r="Z12" s="46" t="str">
        <f t="shared" si="8"/>
        <v xml:space="preserve"> </v>
      </c>
      <c r="AA12" s="46" t="str">
        <f t="shared" si="9"/>
        <v xml:space="preserve"> </v>
      </c>
      <c r="AB12" s="46" t="str">
        <f t="shared" si="10"/>
        <v/>
      </c>
      <c r="AC12" s="25"/>
      <c r="AD12" s="47" t="str">
        <f t="shared" si="3"/>
        <v xml:space="preserve"> </v>
      </c>
      <c r="AE12" s="20"/>
      <c r="AF12" s="20"/>
      <c r="AG12" s="20"/>
      <c r="AH12" s="20"/>
      <c r="AI12" s="20"/>
      <c r="AJ12" s="20"/>
      <c r="AK12" s="24"/>
      <c r="AL12" s="20"/>
      <c r="AM12" s="20" t="str">
        <f>IFERROR(IF(AL12="Suggested Branch",VLOOKUP(AB12,'Branch Details'!F4:G316,2,FALSE),""),"")</f>
        <v/>
      </c>
      <c r="AN12" s="21"/>
      <c r="AO12" s="88"/>
      <c r="BH12" t="str">
        <f t="shared" si="11"/>
        <v/>
      </c>
      <c r="BI12" t="str">
        <f t="shared" si="12"/>
        <v/>
      </c>
      <c r="BJ12" t="str">
        <f>IF(OR(R12&lt;&gt;"",S12&lt;&gt;"",T12&lt;&gt;""),IFERROR(VLOOKUP(UPPER(TRIM(R12)&amp;TRIM(S12)&amp;TRIM(T12)),City!K:L,2,FALSE),"NONE"),"")</f>
        <v/>
      </c>
      <c r="BK12" t="str">
        <f t="shared" si="13"/>
        <v/>
      </c>
      <c r="BL12" t="str">
        <f t="shared" si="14"/>
        <v/>
      </c>
      <c r="BM12" s="17" t="str">
        <f t="shared" ca="1" si="15"/>
        <v/>
      </c>
      <c r="BN12" s="17" t="str">
        <f t="shared" si="16"/>
        <v/>
      </c>
    </row>
    <row r="13" spans="1:66">
      <c r="A13" s="85">
        <v>4</v>
      </c>
      <c r="B13" s="20"/>
      <c r="C13" s="20"/>
      <c r="D13" s="20"/>
      <c r="E13" s="20"/>
      <c r="F13" s="46" t="str">
        <f t="shared" si="4"/>
        <v xml:space="preserve">,  </v>
      </c>
      <c r="G13" s="28"/>
      <c r="H13" s="21"/>
      <c r="I13" s="20"/>
      <c r="J13" s="20"/>
      <c r="K13" s="46" t="str">
        <f t="shared" si="0"/>
        <v xml:space="preserve"> </v>
      </c>
      <c r="L13" s="20"/>
      <c r="M13" s="22"/>
      <c r="N13" s="23"/>
      <c r="O13" s="20"/>
      <c r="P13" s="20"/>
      <c r="Q13" s="20"/>
      <c r="R13" s="24"/>
      <c r="S13" s="20"/>
      <c r="T13" s="24"/>
      <c r="U13" s="33" t="str">
        <f>IFERROR(VLOOKUP(UPPER(TRIM(R13)&amp;TRIM(S13)&amp;TRIM(T13)),City!K:L,2,FALSE),"")</f>
        <v/>
      </c>
      <c r="V13" s="46" t="str">
        <f t="shared" si="1"/>
        <v xml:space="preserve"> </v>
      </c>
      <c r="W13" s="46" t="str">
        <f t="shared" si="5"/>
        <v xml:space="preserve"> </v>
      </c>
      <c r="X13" s="46" t="str">
        <f t="shared" si="6"/>
        <v xml:space="preserve"> </v>
      </c>
      <c r="Y13" s="46" t="str">
        <f t="shared" si="7"/>
        <v xml:space="preserve"> </v>
      </c>
      <c r="Z13" s="46" t="str">
        <f t="shared" si="8"/>
        <v xml:space="preserve"> </v>
      </c>
      <c r="AA13" s="46" t="str">
        <f t="shared" si="9"/>
        <v xml:space="preserve"> </v>
      </c>
      <c r="AB13" s="46" t="str">
        <f t="shared" si="10"/>
        <v/>
      </c>
      <c r="AC13" s="25"/>
      <c r="AD13" s="47" t="str">
        <f t="shared" si="3"/>
        <v xml:space="preserve"> </v>
      </c>
      <c r="AE13" s="20"/>
      <c r="AF13" s="20"/>
      <c r="AG13" s="20"/>
      <c r="AH13" s="20"/>
      <c r="AI13" s="20"/>
      <c r="AJ13" s="20"/>
      <c r="AK13" s="24"/>
      <c r="AL13" s="20"/>
      <c r="AM13" s="20" t="str">
        <f>IFERROR(IF(AL13="Suggested Branch",VLOOKUP(AB13,'Branch Details'!F5:G317,2,FALSE),""),"")</f>
        <v/>
      </c>
      <c r="AN13" s="21"/>
      <c r="AO13" s="88"/>
      <c r="BH13" t="str">
        <f t="shared" si="11"/>
        <v/>
      </c>
      <c r="BI13" t="str">
        <f t="shared" si="12"/>
        <v/>
      </c>
      <c r="BJ13" t="str">
        <f>IF(OR(R13&lt;&gt;"",S13&lt;&gt;"",T13&lt;&gt;""),IFERROR(VLOOKUP(UPPER(TRIM(R13)&amp;TRIM(S13)&amp;TRIM(T13)),City!K:L,2,FALSE),"NONE"),"")</f>
        <v/>
      </c>
      <c r="BK13" t="str">
        <f t="shared" si="13"/>
        <v/>
      </c>
      <c r="BL13" t="str">
        <f t="shared" si="14"/>
        <v/>
      </c>
      <c r="BM13" s="17" t="str">
        <f t="shared" ca="1" si="15"/>
        <v/>
      </c>
      <c r="BN13" s="17" t="str">
        <f t="shared" si="16"/>
        <v/>
      </c>
    </row>
    <row r="14" spans="1:66">
      <c r="A14" s="85">
        <v>5</v>
      </c>
      <c r="B14" s="20"/>
      <c r="C14" s="20"/>
      <c r="D14" s="20"/>
      <c r="E14" s="20"/>
      <c r="F14" s="46" t="str">
        <f t="shared" si="4"/>
        <v xml:space="preserve">,  </v>
      </c>
      <c r="G14" s="28"/>
      <c r="H14" s="21"/>
      <c r="I14" s="20"/>
      <c r="J14" s="20"/>
      <c r="K14" s="46" t="str">
        <f t="shared" si="0"/>
        <v xml:space="preserve"> </v>
      </c>
      <c r="L14" s="20"/>
      <c r="M14" s="22"/>
      <c r="N14" s="23"/>
      <c r="O14" s="20"/>
      <c r="P14" s="20"/>
      <c r="Q14" s="20"/>
      <c r="R14" s="24"/>
      <c r="S14" s="20"/>
      <c r="T14" s="24"/>
      <c r="U14" s="33" t="str">
        <f>IFERROR(VLOOKUP(UPPER(TRIM(R14)&amp;TRIM(S14)&amp;TRIM(T14)),City!K:L,2,FALSE),"")</f>
        <v/>
      </c>
      <c r="V14" s="46" t="str">
        <f t="shared" si="1"/>
        <v xml:space="preserve"> </v>
      </c>
      <c r="W14" s="46" t="str">
        <f t="shared" si="5"/>
        <v xml:space="preserve"> </v>
      </c>
      <c r="X14" s="46" t="str">
        <f t="shared" si="6"/>
        <v xml:space="preserve"> </v>
      </c>
      <c r="Y14" s="46" t="str">
        <f t="shared" si="7"/>
        <v xml:space="preserve"> </v>
      </c>
      <c r="Z14" s="46" t="str">
        <f t="shared" si="8"/>
        <v xml:space="preserve"> </v>
      </c>
      <c r="AA14" s="46" t="str">
        <f t="shared" si="9"/>
        <v xml:space="preserve"> </v>
      </c>
      <c r="AB14" s="46" t="str">
        <f t="shared" si="10"/>
        <v/>
      </c>
      <c r="AC14" s="25"/>
      <c r="AD14" s="47" t="str">
        <f t="shared" si="3"/>
        <v xml:space="preserve"> </v>
      </c>
      <c r="AE14" s="20"/>
      <c r="AF14" s="20"/>
      <c r="AG14" s="20"/>
      <c r="AH14" s="20"/>
      <c r="AI14" s="20"/>
      <c r="AJ14" s="20"/>
      <c r="AK14" s="24"/>
      <c r="AL14" s="20"/>
      <c r="AM14" s="20" t="str">
        <f>IFERROR(IF(AL14="Suggested Branch",VLOOKUP(AB14,'Branch Details'!F6:G318,2,FALSE),""),"")</f>
        <v/>
      </c>
      <c r="AN14" s="21"/>
      <c r="AO14" s="88"/>
      <c r="BH14" t="str">
        <f t="shared" si="11"/>
        <v/>
      </c>
      <c r="BI14" t="str">
        <f t="shared" si="12"/>
        <v/>
      </c>
      <c r="BJ14" t="str">
        <f>IF(OR(R14&lt;&gt;"",S14&lt;&gt;"",T14&lt;&gt;""),IFERROR(VLOOKUP(UPPER(TRIM(R14)&amp;TRIM(S14)&amp;TRIM(T14)),City!K:L,2,FALSE),"NONE"),"")</f>
        <v/>
      </c>
      <c r="BK14" t="str">
        <f t="shared" si="13"/>
        <v/>
      </c>
      <c r="BL14" t="str">
        <f t="shared" si="14"/>
        <v/>
      </c>
      <c r="BM14" s="17" t="str">
        <f t="shared" ca="1" si="15"/>
        <v/>
      </c>
      <c r="BN14" s="17" t="str">
        <f t="shared" si="16"/>
        <v/>
      </c>
    </row>
    <row r="15" spans="1:66">
      <c r="A15" s="85">
        <v>6</v>
      </c>
      <c r="B15" s="20"/>
      <c r="C15" s="20"/>
      <c r="D15" s="20"/>
      <c r="E15" s="20"/>
      <c r="F15" s="46" t="str">
        <f t="shared" si="4"/>
        <v xml:space="preserve">,  </v>
      </c>
      <c r="G15" s="28"/>
      <c r="H15" s="21"/>
      <c r="I15" s="20"/>
      <c r="J15" s="20"/>
      <c r="K15" s="46" t="str">
        <f t="shared" si="0"/>
        <v xml:space="preserve"> </v>
      </c>
      <c r="L15" s="20"/>
      <c r="M15" s="22"/>
      <c r="N15" s="23"/>
      <c r="O15" s="20"/>
      <c r="P15" s="20"/>
      <c r="Q15" s="20"/>
      <c r="R15" s="24"/>
      <c r="S15" s="20"/>
      <c r="T15" s="24"/>
      <c r="U15" s="33" t="str">
        <f>IFERROR(VLOOKUP(UPPER(TRIM(R15)&amp;TRIM(S15)&amp;TRIM(T15)),City!K:L,2,FALSE),"")</f>
        <v/>
      </c>
      <c r="V15" s="46" t="str">
        <f t="shared" si="1"/>
        <v xml:space="preserve"> </v>
      </c>
      <c r="W15" s="46" t="str">
        <f t="shared" si="5"/>
        <v xml:space="preserve"> </v>
      </c>
      <c r="X15" s="46" t="str">
        <f t="shared" si="6"/>
        <v xml:space="preserve"> </v>
      </c>
      <c r="Y15" s="46" t="str">
        <f t="shared" si="7"/>
        <v xml:space="preserve"> </v>
      </c>
      <c r="Z15" s="46" t="str">
        <f t="shared" si="8"/>
        <v xml:space="preserve"> </v>
      </c>
      <c r="AA15" s="46" t="str">
        <f t="shared" si="9"/>
        <v xml:space="preserve"> </v>
      </c>
      <c r="AB15" s="46" t="str">
        <f t="shared" si="10"/>
        <v/>
      </c>
      <c r="AC15" s="25"/>
      <c r="AD15" s="47" t="str">
        <f t="shared" si="3"/>
        <v xml:space="preserve"> </v>
      </c>
      <c r="AE15" s="20"/>
      <c r="AF15" s="20"/>
      <c r="AG15" s="20"/>
      <c r="AH15" s="20"/>
      <c r="AI15" s="20"/>
      <c r="AJ15" s="20"/>
      <c r="AK15" s="24"/>
      <c r="AL15" s="20"/>
      <c r="AM15" s="20" t="str">
        <f>IFERROR(IF(AL15="Suggested Branch",VLOOKUP(AB15,'Branch Details'!F7:G319,2,FALSE),""),"")</f>
        <v/>
      </c>
      <c r="AN15" s="21"/>
      <c r="AO15" s="88"/>
      <c r="BH15" t="str">
        <f t="shared" si="11"/>
        <v/>
      </c>
      <c r="BI15" t="str">
        <f t="shared" si="12"/>
        <v/>
      </c>
      <c r="BJ15" t="str">
        <f>IF(OR(R15&lt;&gt;"",S15&lt;&gt;"",T15&lt;&gt;""),IFERROR(VLOOKUP(UPPER(TRIM(R15)&amp;TRIM(S15)&amp;TRIM(T15)),City!K:L,2,FALSE),"NONE"),"")</f>
        <v/>
      </c>
      <c r="BK15" t="str">
        <f t="shared" si="13"/>
        <v/>
      </c>
      <c r="BL15" t="str">
        <f t="shared" si="14"/>
        <v/>
      </c>
      <c r="BM15" s="17" t="str">
        <f t="shared" ca="1" si="15"/>
        <v/>
      </c>
      <c r="BN15" s="17" t="str">
        <f t="shared" si="16"/>
        <v/>
      </c>
    </row>
    <row r="16" spans="1:66">
      <c r="A16" s="85">
        <v>7</v>
      </c>
      <c r="B16" s="20"/>
      <c r="C16" s="20"/>
      <c r="D16" s="20"/>
      <c r="E16" s="20"/>
      <c r="F16" s="46" t="str">
        <f t="shared" si="4"/>
        <v xml:space="preserve">,  </v>
      </c>
      <c r="G16" s="28"/>
      <c r="H16" s="21"/>
      <c r="I16" s="20"/>
      <c r="J16" s="20"/>
      <c r="K16" s="46" t="str">
        <f t="shared" si="0"/>
        <v xml:space="preserve"> </v>
      </c>
      <c r="L16" s="20"/>
      <c r="M16" s="22"/>
      <c r="N16" s="23"/>
      <c r="O16" s="20"/>
      <c r="P16" s="20"/>
      <c r="Q16" s="20"/>
      <c r="R16" s="24"/>
      <c r="S16" s="20"/>
      <c r="T16" s="24"/>
      <c r="U16" s="33" t="str">
        <f>IFERROR(VLOOKUP(UPPER(TRIM(R16)&amp;TRIM(S16)&amp;TRIM(T16)),City!K:L,2,FALSE),"")</f>
        <v/>
      </c>
      <c r="V16" s="46" t="str">
        <f t="shared" si="1"/>
        <v xml:space="preserve"> </v>
      </c>
      <c r="W16" s="46" t="str">
        <f t="shared" si="5"/>
        <v xml:space="preserve"> </v>
      </c>
      <c r="X16" s="46" t="str">
        <f t="shared" si="6"/>
        <v xml:space="preserve"> </v>
      </c>
      <c r="Y16" s="46" t="str">
        <f t="shared" si="7"/>
        <v xml:space="preserve"> </v>
      </c>
      <c r="Z16" s="46" t="str">
        <f t="shared" si="8"/>
        <v xml:space="preserve"> </v>
      </c>
      <c r="AA16" s="46" t="str">
        <f t="shared" si="9"/>
        <v xml:space="preserve"> </v>
      </c>
      <c r="AB16" s="46" t="str">
        <f t="shared" si="10"/>
        <v/>
      </c>
      <c r="AC16" s="25"/>
      <c r="AD16" s="47" t="str">
        <f t="shared" si="3"/>
        <v xml:space="preserve"> </v>
      </c>
      <c r="AE16" s="20"/>
      <c r="AF16" s="20"/>
      <c r="AG16" s="20"/>
      <c r="AH16" s="20"/>
      <c r="AI16" s="20"/>
      <c r="AJ16" s="20"/>
      <c r="AK16" s="24"/>
      <c r="AL16" s="20"/>
      <c r="AM16" s="20" t="str">
        <f>IFERROR(IF(AL16="Suggested Branch",VLOOKUP(AB16,'Branch Details'!F8:G320,2,FALSE),""),"")</f>
        <v/>
      </c>
      <c r="AN16" s="21"/>
      <c r="AO16" s="88"/>
      <c r="BH16" t="str">
        <f t="shared" si="11"/>
        <v/>
      </c>
      <c r="BI16" t="str">
        <f t="shared" si="12"/>
        <v/>
      </c>
      <c r="BJ16" t="str">
        <f>IF(OR(R16&lt;&gt;"",S16&lt;&gt;"",T16&lt;&gt;""),IFERROR(VLOOKUP(UPPER(TRIM(R16)&amp;TRIM(S16)&amp;TRIM(T16)),City!K:L,2,FALSE),"NONE"),"")</f>
        <v/>
      </c>
      <c r="BK16" t="str">
        <f t="shared" si="13"/>
        <v/>
      </c>
      <c r="BL16" t="str">
        <f t="shared" si="14"/>
        <v/>
      </c>
      <c r="BM16" s="17" t="str">
        <f t="shared" ca="1" si="15"/>
        <v/>
      </c>
      <c r="BN16" s="17" t="str">
        <f t="shared" si="16"/>
        <v/>
      </c>
    </row>
    <row r="17" spans="1:66">
      <c r="A17" s="85">
        <v>8</v>
      </c>
      <c r="B17" s="20"/>
      <c r="C17" s="20"/>
      <c r="D17" s="20"/>
      <c r="E17" s="20"/>
      <c r="F17" s="46" t="str">
        <f t="shared" si="4"/>
        <v xml:space="preserve">,  </v>
      </c>
      <c r="G17" s="28"/>
      <c r="H17" s="21"/>
      <c r="I17" s="20"/>
      <c r="J17" s="20"/>
      <c r="K17" s="46" t="str">
        <f t="shared" si="0"/>
        <v xml:space="preserve"> </v>
      </c>
      <c r="L17" s="20"/>
      <c r="M17" s="22"/>
      <c r="N17" s="23"/>
      <c r="O17" s="20"/>
      <c r="P17" s="20"/>
      <c r="Q17" s="20"/>
      <c r="R17" s="24"/>
      <c r="S17" s="20"/>
      <c r="T17" s="24"/>
      <c r="U17" s="33" t="str">
        <f>IFERROR(VLOOKUP(UPPER(TRIM(R17)&amp;TRIM(S17)&amp;TRIM(T17)),City!K:L,2,FALSE),"")</f>
        <v/>
      </c>
      <c r="V17" s="46" t="str">
        <f t="shared" si="1"/>
        <v xml:space="preserve"> </v>
      </c>
      <c r="W17" s="46" t="str">
        <f t="shared" si="5"/>
        <v xml:space="preserve"> </v>
      </c>
      <c r="X17" s="46" t="str">
        <f t="shared" si="6"/>
        <v xml:space="preserve"> </v>
      </c>
      <c r="Y17" s="46" t="str">
        <f t="shared" si="7"/>
        <v xml:space="preserve"> </v>
      </c>
      <c r="Z17" s="46" t="str">
        <f t="shared" si="8"/>
        <v xml:space="preserve"> </v>
      </c>
      <c r="AA17" s="46" t="str">
        <f t="shared" si="9"/>
        <v xml:space="preserve"> </v>
      </c>
      <c r="AB17" s="46" t="str">
        <f t="shared" si="10"/>
        <v/>
      </c>
      <c r="AC17" s="25"/>
      <c r="AD17" s="47" t="str">
        <f t="shared" si="3"/>
        <v xml:space="preserve"> </v>
      </c>
      <c r="AE17" s="20"/>
      <c r="AF17" s="20"/>
      <c r="AG17" s="20"/>
      <c r="AH17" s="20"/>
      <c r="AI17" s="20"/>
      <c r="AJ17" s="20"/>
      <c r="AK17" s="24"/>
      <c r="AL17" s="20"/>
      <c r="AM17" s="20" t="str">
        <f>IFERROR(IF(AL17="Suggested Branch",VLOOKUP(AB17,'Branch Details'!F9:G321,2,FALSE),""),"")</f>
        <v/>
      </c>
      <c r="AN17" s="21"/>
      <c r="AO17" s="88"/>
      <c r="BH17" t="str">
        <f t="shared" si="11"/>
        <v/>
      </c>
      <c r="BI17" t="str">
        <f t="shared" si="12"/>
        <v/>
      </c>
      <c r="BJ17" t="str">
        <f>IF(OR(R17&lt;&gt;"",S17&lt;&gt;"",T17&lt;&gt;""),IFERROR(VLOOKUP(UPPER(TRIM(R17)&amp;TRIM(S17)&amp;TRIM(T17)),City!K:L,2,FALSE),"NONE"),"")</f>
        <v/>
      </c>
      <c r="BK17" t="str">
        <f t="shared" si="13"/>
        <v/>
      </c>
      <c r="BL17" t="str">
        <f t="shared" si="14"/>
        <v/>
      </c>
      <c r="BM17" s="17" t="str">
        <f t="shared" ca="1" si="15"/>
        <v/>
      </c>
      <c r="BN17" s="17" t="str">
        <f t="shared" si="16"/>
        <v/>
      </c>
    </row>
    <row r="18" spans="1:66">
      <c r="A18" s="85">
        <v>9</v>
      </c>
      <c r="B18" s="20"/>
      <c r="C18" s="20"/>
      <c r="D18" s="20"/>
      <c r="E18" s="20"/>
      <c r="F18" s="46" t="str">
        <f t="shared" si="4"/>
        <v xml:space="preserve">,  </v>
      </c>
      <c r="G18" s="28"/>
      <c r="H18" s="21"/>
      <c r="I18" s="20"/>
      <c r="J18" s="20"/>
      <c r="K18" s="46" t="str">
        <f t="shared" si="0"/>
        <v xml:space="preserve"> </v>
      </c>
      <c r="L18" s="20"/>
      <c r="M18" s="22"/>
      <c r="N18" s="23"/>
      <c r="O18" s="20"/>
      <c r="P18" s="20"/>
      <c r="Q18" s="20"/>
      <c r="R18" s="24"/>
      <c r="S18" s="20"/>
      <c r="T18" s="24"/>
      <c r="U18" s="33" t="str">
        <f>IFERROR(VLOOKUP(UPPER(TRIM(R18)&amp;TRIM(S18)&amp;TRIM(T18)),City!K:L,2,FALSE),"")</f>
        <v/>
      </c>
      <c r="V18" s="46" t="str">
        <f t="shared" si="1"/>
        <v xml:space="preserve"> </v>
      </c>
      <c r="W18" s="46" t="str">
        <f t="shared" si="5"/>
        <v xml:space="preserve"> </v>
      </c>
      <c r="X18" s="46" t="str">
        <f t="shared" si="6"/>
        <v xml:space="preserve"> </v>
      </c>
      <c r="Y18" s="46" t="str">
        <f t="shared" si="7"/>
        <v xml:space="preserve"> </v>
      </c>
      <c r="Z18" s="46" t="str">
        <f t="shared" si="8"/>
        <v xml:space="preserve"> </v>
      </c>
      <c r="AA18" s="46" t="str">
        <f t="shared" si="9"/>
        <v xml:space="preserve"> </v>
      </c>
      <c r="AB18" s="46" t="str">
        <f t="shared" si="10"/>
        <v/>
      </c>
      <c r="AC18" s="25"/>
      <c r="AD18" s="47" t="str">
        <f t="shared" si="3"/>
        <v xml:space="preserve"> </v>
      </c>
      <c r="AE18" s="20"/>
      <c r="AF18" s="20"/>
      <c r="AG18" s="20"/>
      <c r="AH18" s="20"/>
      <c r="AI18" s="20"/>
      <c r="AJ18" s="20"/>
      <c r="AK18" s="24"/>
      <c r="AL18" s="20"/>
      <c r="AM18" s="20" t="str">
        <f>IFERROR(IF(AL18="Suggested Branch",VLOOKUP(AB18,'Branch Details'!F10:G322,2,FALSE),""),"")</f>
        <v/>
      </c>
      <c r="AN18" s="21"/>
      <c r="AO18" s="88"/>
      <c r="BH18" t="str">
        <f t="shared" si="11"/>
        <v/>
      </c>
      <c r="BI18" t="str">
        <f t="shared" si="12"/>
        <v/>
      </c>
      <c r="BJ18" t="str">
        <f>IF(OR(R18&lt;&gt;"",S18&lt;&gt;"",T18&lt;&gt;""),IFERROR(VLOOKUP(UPPER(TRIM(R18)&amp;TRIM(S18)&amp;TRIM(T18)),City!K:L,2,FALSE),"NONE"),"")</f>
        <v/>
      </c>
      <c r="BK18" t="str">
        <f t="shared" si="13"/>
        <v/>
      </c>
      <c r="BL18" t="str">
        <f t="shared" si="14"/>
        <v/>
      </c>
      <c r="BM18" s="17" t="str">
        <f t="shared" ca="1" si="15"/>
        <v/>
      </c>
      <c r="BN18" s="17" t="str">
        <f t="shared" si="16"/>
        <v/>
      </c>
    </row>
    <row r="19" spans="1:66">
      <c r="A19" s="85">
        <v>10</v>
      </c>
      <c r="B19" s="20"/>
      <c r="C19" s="20"/>
      <c r="D19" s="20"/>
      <c r="E19" s="20"/>
      <c r="F19" s="46" t="str">
        <f t="shared" si="4"/>
        <v xml:space="preserve">,  </v>
      </c>
      <c r="G19" s="28"/>
      <c r="H19" s="21"/>
      <c r="I19" s="20"/>
      <c r="J19" s="20"/>
      <c r="K19" s="46" t="str">
        <f t="shared" si="0"/>
        <v xml:space="preserve"> </v>
      </c>
      <c r="L19" s="20"/>
      <c r="M19" s="22"/>
      <c r="N19" s="23"/>
      <c r="O19" s="20"/>
      <c r="P19" s="20"/>
      <c r="Q19" s="20"/>
      <c r="R19" s="24"/>
      <c r="S19" s="20"/>
      <c r="T19" s="24"/>
      <c r="U19" s="33" t="str">
        <f>IFERROR(VLOOKUP(UPPER(TRIM(R19)&amp;TRIM(S19)&amp;TRIM(T19)),City!K:L,2,FALSE),"")</f>
        <v/>
      </c>
      <c r="V19" s="46" t="str">
        <f t="shared" si="1"/>
        <v xml:space="preserve"> </v>
      </c>
      <c r="W19" s="46" t="str">
        <f t="shared" si="5"/>
        <v xml:space="preserve"> </v>
      </c>
      <c r="X19" s="46" t="str">
        <f t="shared" si="6"/>
        <v xml:space="preserve"> </v>
      </c>
      <c r="Y19" s="46" t="str">
        <f t="shared" si="7"/>
        <v xml:space="preserve"> </v>
      </c>
      <c r="Z19" s="46" t="str">
        <f t="shared" si="8"/>
        <v xml:space="preserve"> </v>
      </c>
      <c r="AA19" s="46" t="str">
        <f t="shared" si="9"/>
        <v xml:space="preserve"> </v>
      </c>
      <c r="AB19" s="46" t="str">
        <f t="shared" si="10"/>
        <v/>
      </c>
      <c r="AC19" s="25"/>
      <c r="AD19" s="47" t="str">
        <f t="shared" si="3"/>
        <v xml:space="preserve"> </v>
      </c>
      <c r="AE19" s="20"/>
      <c r="AF19" s="20"/>
      <c r="AG19" s="20"/>
      <c r="AH19" s="20"/>
      <c r="AI19" s="20"/>
      <c r="AJ19" s="20"/>
      <c r="AK19" s="24"/>
      <c r="AL19" s="20"/>
      <c r="AM19" s="20" t="str">
        <f>IFERROR(IF(AL19="Suggested Branch",VLOOKUP(AB19,'Branch Details'!F11:G323,2,FALSE),""),"")</f>
        <v/>
      </c>
      <c r="AN19" s="21"/>
      <c r="AO19" s="88"/>
      <c r="BH19" t="str">
        <f t="shared" si="11"/>
        <v/>
      </c>
      <c r="BI19" t="str">
        <f t="shared" si="12"/>
        <v/>
      </c>
      <c r="BJ19" t="str">
        <f>IF(OR(R19&lt;&gt;"",S19&lt;&gt;"",T19&lt;&gt;""),IFERROR(VLOOKUP(UPPER(TRIM(R19)&amp;TRIM(S19)&amp;TRIM(T19)),City!K:L,2,FALSE),"NONE"),"")</f>
        <v/>
      </c>
      <c r="BK19" t="str">
        <f t="shared" si="13"/>
        <v/>
      </c>
      <c r="BL19" t="str">
        <f t="shared" si="14"/>
        <v/>
      </c>
      <c r="BM19" s="17" t="str">
        <f t="shared" ca="1" si="15"/>
        <v/>
      </c>
      <c r="BN19" s="17" t="str">
        <f t="shared" si="16"/>
        <v/>
      </c>
    </row>
    <row r="20" spans="1:66">
      <c r="A20" s="84">
        <v>11</v>
      </c>
      <c r="B20" s="20"/>
      <c r="C20" s="20"/>
      <c r="D20" s="20"/>
      <c r="E20" s="20"/>
      <c r="F20" s="46" t="str">
        <f t="shared" si="4"/>
        <v xml:space="preserve">,  </v>
      </c>
      <c r="G20" s="28"/>
      <c r="H20" s="21"/>
      <c r="I20" s="20"/>
      <c r="J20" s="20"/>
      <c r="K20" s="46" t="str">
        <f t="shared" si="0"/>
        <v xml:space="preserve"> </v>
      </c>
      <c r="L20" s="20"/>
      <c r="M20" s="22"/>
      <c r="N20" s="23"/>
      <c r="O20" s="20"/>
      <c r="P20" s="20"/>
      <c r="Q20" s="20"/>
      <c r="R20" s="24"/>
      <c r="S20" s="20"/>
      <c r="T20" s="24"/>
      <c r="U20" s="33" t="str">
        <f>IFERROR(VLOOKUP(UPPER(TRIM(R20)&amp;TRIM(S20)&amp;TRIM(T20)),City!K:L,2,FALSE),"")</f>
        <v/>
      </c>
      <c r="V20" s="46" t="str">
        <f t="shared" si="1"/>
        <v xml:space="preserve"> </v>
      </c>
      <c r="W20" s="46" t="str">
        <f t="shared" si="5"/>
        <v xml:space="preserve"> </v>
      </c>
      <c r="X20" s="46" t="str">
        <f t="shared" si="6"/>
        <v xml:space="preserve"> </v>
      </c>
      <c r="Y20" s="46" t="str">
        <f t="shared" si="7"/>
        <v xml:space="preserve"> </v>
      </c>
      <c r="Z20" s="46" t="str">
        <f t="shared" si="8"/>
        <v xml:space="preserve"> </v>
      </c>
      <c r="AA20" s="46" t="str">
        <f t="shared" si="9"/>
        <v xml:space="preserve"> </v>
      </c>
      <c r="AB20" s="46" t="str">
        <f t="shared" si="10"/>
        <v/>
      </c>
      <c r="AC20" s="25"/>
      <c r="AD20" s="47" t="str">
        <f t="shared" si="3"/>
        <v xml:space="preserve"> </v>
      </c>
      <c r="AE20" s="20"/>
      <c r="AF20" s="20"/>
      <c r="AG20" s="20"/>
      <c r="AH20" s="20"/>
      <c r="AI20" s="20"/>
      <c r="AJ20" s="20"/>
      <c r="AK20" s="24"/>
      <c r="AL20" s="20"/>
      <c r="AM20" s="20" t="str">
        <f>IFERROR(IF(AL20="Suggested Branch",VLOOKUP(AB20,'Branch Details'!F12:G324,2,FALSE),""),"")</f>
        <v/>
      </c>
      <c r="AN20" s="21"/>
      <c r="AO20" s="88"/>
      <c r="BH20" t="str">
        <f t="shared" si="11"/>
        <v/>
      </c>
      <c r="BI20" t="str">
        <f t="shared" si="12"/>
        <v/>
      </c>
      <c r="BJ20" t="str">
        <f>IF(OR(R20&lt;&gt;"",S20&lt;&gt;"",T20&lt;&gt;""),IFERROR(VLOOKUP(UPPER(TRIM(R20)&amp;TRIM(S20)&amp;TRIM(T20)),City!K:L,2,FALSE),"NONE"),"")</f>
        <v/>
      </c>
      <c r="BK20" t="str">
        <f t="shared" si="13"/>
        <v/>
      </c>
      <c r="BL20" t="str">
        <f t="shared" si="14"/>
        <v/>
      </c>
      <c r="BM20" s="17" t="str">
        <f t="shared" ca="1" si="15"/>
        <v/>
      </c>
      <c r="BN20" s="17" t="str">
        <f t="shared" si="16"/>
        <v/>
      </c>
    </row>
    <row r="21" spans="1:66">
      <c r="A21" s="84">
        <v>12</v>
      </c>
      <c r="B21" s="20"/>
      <c r="C21" s="20"/>
      <c r="D21" s="20"/>
      <c r="E21" s="20"/>
      <c r="F21" s="46" t="str">
        <f t="shared" si="4"/>
        <v xml:space="preserve">,  </v>
      </c>
      <c r="G21" s="28"/>
      <c r="H21" s="21"/>
      <c r="I21" s="20"/>
      <c r="J21" s="20"/>
      <c r="K21" s="46" t="str">
        <f t="shared" si="0"/>
        <v xml:space="preserve"> </v>
      </c>
      <c r="L21" s="20"/>
      <c r="M21" s="22"/>
      <c r="N21" s="20"/>
      <c r="O21" s="20"/>
      <c r="P21" s="20"/>
      <c r="Q21" s="20"/>
      <c r="R21" s="24"/>
      <c r="S21" s="20"/>
      <c r="T21" s="24"/>
      <c r="U21" s="33" t="str">
        <f>IFERROR(VLOOKUP(UPPER(TRIM(R21)&amp;TRIM(S21)&amp;TRIM(T21)),City!K:L,2,FALSE),"")</f>
        <v/>
      </c>
      <c r="V21" s="46" t="str">
        <f t="shared" si="1"/>
        <v xml:space="preserve"> </v>
      </c>
      <c r="W21" s="46" t="str">
        <f t="shared" si="5"/>
        <v xml:space="preserve"> </v>
      </c>
      <c r="X21" s="46" t="str">
        <f t="shared" si="6"/>
        <v xml:space="preserve"> </v>
      </c>
      <c r="Y21" s="46" t="str">
        <f t="shared" si="7"/>
        <v xml:space="preserve"> </v>
      </c>
      <c r="Z21" s="46" t="str">
        <f t="shared" si="8"/>
        <v xml:space="preserve"> </v>
      </c>
      <c r="AA21" s="46" t="str">
        <f t="shared" si="9"/>
        <v xml:space="preserve"> </v>
      </c>
      <c r="AB21" s="46" t="str">
        <f t="shared" si="10"/>
        <v/>
      </c>
      <c r="AC21" s="20"/>
      <c r="AD21" s="47" t="str">
        <f t="shared" si="3"/>
        <v xml:space="preserve"> </v>
      </c>
      <c r="AE21" s="20"/>
      <c r="AF21" s="20"/>
      <c r="AG21" s="20"/>
      <c r="AH21" s="20"/>
      <c r="AI21" s="20"/>
      <c r="AJ21" s="20"/>
      <c r="AK21" s="24"/>
      <c r="AL21" s="20"/>
      <c r="AM21" s="20" t="str">
        <f>IFERROR(IF(AL21="Suggested Branch",VLOOKUP(AB21,'Branch Details'!F13:G325,2,FALSE),""),"")</f>
        <v/>
      </c>
      <c r="AN21" s="21"/>
      <c r="AO21" s="88"/>
      <c r="BH21" t="str">
        <f t="shared" si="11"/>
        <v/>
      </c>
      <c r="BI21" t="str">
        <f t="shared" si="12"/>
        <v/>
      </c>
      <c r="BJ21" t="str">
        <f>IF(OR(R21&lt;&gt;"",S21&lt;&gt;"",T21&lt;&gt;""),IFERROR(VLOOKUP(UPPER(TRIM(R21)&amp;TRIM(S21)&amp;TRIM(T21)),City!K:L,2,FALSE),"NONE"),"")</f>
        <v/>
      </c>
      <c r="BK21" t="str">
        <f t="shared" si="13"/>
        <v/>
      </c>
      <c r="BL21" t="str">
        <f t="shared" si="14"/>
        <v/>
      </c>
      <c r="BM21" s="17" t="str">
        <f t="shared" ca="1" si="15"/>
        <v/>
      </c>
      <c r="BN21" s="17" t="str">
        <f t="shared" si="16"/>
        <v/>
      </c>
    </row>
    <row r="22" spans="1:66">
      <c r="A22" s="84">
        <v>13</v>
      </c>
      <c r="B22" s="20"/>
      <c r="C22" s="20"/>
      <c r="D22" s="20"/>
      <c r="E22" s="20"/>
      <c r="F22" s="46" t="str">
        <f t="shared" si="4"/>
        <v xml:space="preserve">,  </v>
      </c>
      <c r="G22" s="28"/>
      <c r="H22" s="21"/>
      <c r="I22" s="20"/>
      <c r="J22" s="20"/>
      <c r="K22" s="46" t="str">
        <f t="shared" si="0"/>
        <v xml:space="preserve"> </v>
      </c>
      <c r="L22" s="20"/>
      <c r="M22" s="22"/>
      <c r="N22" s="20"/>
      <c r="O22" s="20"/>
      <c r="P22" s="20"/>
      <c r="Q22" s="20"/>
      <c r="R22" s="24"/>
      <c r="S22" s="20"/>
      <c r="T22" s="24"/>
      <c r="U22" s="33" t="str">
        <f>IFERROR(VLOOKUP(UPPER(TRIM(R22)&amp;TRIM(S22)&amp;TRIM(T22)),City!K:L,2,FALSE),"")</f>
        <v/>
      </c>
      <c r="V22" s="46" t="str">
        <f t="shared" si="1"/>
        <v xml:space="preserve"> </v>
      </c>
      <c r="W22" s="46" t="str">
        <f t="shared" si="5"/>
        <v xml:space="preserve"> </v>
      </c>
      <c r="X22" s="46" t="str">
        <f t="shared" si="6"/>
        <v xml:space="preserve"> </v>
      </c>
      <c r="Y22" s="46" t="str">
        <f t="shared" si="7"/>
        <v xml:space="preserve"> </v>
      </c>
      <c r="Z22" s="46" t="str">
        <f t="shared" si="8"/>
        <v xml:space="preserve"> </v>
      </c>
      <c r="AA22" s="46" t="str">
        <f t="shared" si="9"/>
        <v xml:space="preserve"> </v>
      </c>
      <c r="AB22" s="46" t="str">
        <f t="shared" si="10"/>
        <v/>
      </c>
      <c r="AC22" s="20"/>
      <c r="AD22" s="47" t="str">
        <f t="shared" si="3"/>
        <v xml:space="preserve"> </v>
      </c>
      <c r="AE22" s="20"/>
      <c r="AF22" s="20"/>
      <c r="AG22" s="20"/>
      <c r="AH22" s="20"/>
      <c r="AI22" s="20"/>
      <c r="AJ22" s="20"/>
      <c r="AK22" s="24"/>
      <c r="AL22" s="20"/>
      <c r="AM22" s="20" t="str">
        <f>IFERROR(IF(AL22="Suggested Branch",VLOOKUP(AB22,'Branch Details'!F14:G326,2,FALSE),""),"")</f>
        <v/>
      </c>
      <c r="AN22" s="21"/>
      <c r="AO22" s="88"/>
      <c r="BH22" t="str">
        <f t="shared" si="11"/>
        <v/>
      </c>
      <c r="BI22" t="str">
        <f t="shared" si="12"/>
        <v/>
      </c>
      <c r="BJ22" t="str">
        <f>IF(OR(R22&lt;&gt;"",S22&lt;&gt;"",T22&lt;&gt;""),IFERROR(VLOOKUP(UPPER(TRIM(R22)&amp;TRIM(S22)&amp;TRIM(T22)),City!K:L,2,FALSE),"NONE"),"")</f>
        <v/>
      </c>
      <c r="BK22" t="str">
        <f t="shared" si="13"/>
        <v/>
      </c>
      <c r="BL22" t="str">
        <f t="shared" si="14"/>
        <v/>
      </c>
      <c r="BM22" s="17" t="str">
        <f t="shared" ca="1" si="15"/>
        <v/>
      </c>
      <c r="BN22" s="17" t="str">
        <f t="shared" si="16"/>
        <v/>
      </c>
    </row>
    <row r="23" spans="1:66">
      <c r="A23" s="84">
        <v>14</v>
      </c>
      <c r="B23" s="20"/>
      <c r="C23" s="20"/>
      <c r="D23" s="20"/>
      <c r="E23" s="20"/>
      <c r="F23" s="46" t="str">
        <f t="shared" si="4"/>
        <v xml:space="preserve">,  </v>
      </c>
      <c r="G23" s="28"/>
      <c r="H23" s="21"/>
      <c r="I23" s="20"/>
      <c r="J23" s="20"/>
      <c r="K23" s="46" t="str">
        <f t="shared" si="0"/>
        <v xml:space="preserve"> </v>
      </c>
      <c r="L23" s="20"/>
      <c r="M23" s="22"/>
      <c r="N23" s="20"/>
      <c r="O23" s="20"/>
      <c r="P23" s="20"/>
      <c r="Q23" s="20"/>
      <c r="R23" s="24"/>
      <c r="S23" s="20"/>
      <c r="T23" s="24"/>
      <c r="U23" s="33" t="str">
        <f>IFERROR(VLOOKUP(UPPER(TRIM(R23)&amp;TRIM(S23)&amp;TRIM(T23)),City!K:L,2,FALSE),"")</f>
        <v/>
      </c>
      <c r="V23" s="46" t="str">
        <f t="shared" si="1"/>
        <v xml:space="preserve"> </v>
      </c>
      <c r="W23" s="46" t="str">
        <f t="shared" si="5"/>
        <v xml:space="preserve"> </v>
      </c>
      <c r="X23" s="46" t="str">
        <f t="shared" si="6"/>
        <v xml:space="preserve"> </v>
      </c>
      <c r="Y23" s="46" t="str">
        <f t="shared" si="7"/>
        <v xml:space="preserve"> </v>
      </c>
      <c r="Z23" s="46" t="str">
        <f t="shared" si="8"/>
        <v xml:space="preserve"> </v>
      </c>
      <c r="AA23" s="46" t="str">
        <f t="shared" si="9"/>
        <v xml:space="preserve"> </v>
      </c>
      <c r="AB23" s="46" t="str">
        <f t="shared" si="10"/>
        <v/>
      </c>
      <c r="AC23" s="20"/>
      <c r="AD23" s="47" t="str">
        <f t="shared" si="3"/>
        <v xml:space="preserve"> </v>
      </c>
      <c r="AE23" s="20"/>
      <c r="AF23" s="20"/>
      <c r="AG23" s="20"/>
      <c r="AH23" s="20"/>
      <c r="AI23" s="20"/>
      <c r="AJ23" s="20"/>
      <c r="AK23" s="24"/>
      <c r="AL23" s="20"/>
      <c r="AM23" s="20" t="str">
        <f>IFERROR(IF(AL23="Suggested Branch",VLOOKUP(AB23,'Branch Details'!F15:G327,2,FALSE),""),"")</f>
        <v/>
      </c>
      <c r="AN23" s="21"/>
      <c r="AO23" s="88"/>
      <c r="BH23" t="str">
        <f t="shared" si="11"/>
        <v/>
      </c>
      <c r="BI23" t="str">
        <f t="shared" si="12"/>
        <v/>
      </c>
      <c r="BJ23" t="str">
        <f>IF(OR(R23&lt;&gt;"",S23&lt;&gt;"",T23&lt;&gt;""),IFERROR(VLOOKUP(UPPER(TRIM(R23)&amp;TRIM(S23)&amp;TRIM(T23)),City!K:L,2,FALSE),"NONE"),"")</f>
        <v/>
      </c>
      <c r="BK23" t="str">
        <f t="shared" si="13"/>
        <v/>
      </c>
      <c r="BL23" t="str">
        <f t="shared" si="14"/>
        <v/>
      </c>
      <c r="BM23" s="17" t="str">
        <f t="shared" ca="1" si="15"/>
        <v/>
      </c>
      <c r="BN23" s="17" t="str">
        <f t="shared" si="16"/>
        <v/>
      </c>
    </row>
    <row r="24" spans="1:66">
      <c r="A24" s="84">
        <v>15</v>
      </c>
      <c r="B24" s="20"/>
      <c r="C24" s="20"/>
      <c r="D24" s="20"/>
      <c r="E24" s="20"/>
      <c r="F24" s="46" t="str">
        <f t="shared" si="4"/>
        <v xml:space="preserve">,  </v>
      </c>
      <c r="G24" s="28"/>
      <c r="H24" s="21"/>
      <c r="I24" s="20"/>
      <c r="J24" s="20"/>
      <c r="K24" s="46" t="str">
        <f t="shared" si="0"/>
        <v xml:space="preserve"> </v>
      </c>
      <c r="L24" s="20"/>
      <c r="M24" s="22"/>
      <c r="N24" s="20"/>
      <c r="O24" s="20"/>
      <c r="P24" s="20"/>
      <c r="Q24" s="20"/>
      <c r="R24" s="24"/>
      <c r="S24" s="20"/>
      <c r="T24" s="24"/>
      <c r="U24" s="33" t="str">
        <f>IFERROR(VLOOKUP(UPPER(TRIM(R24)&amp;TRIM(S24)&amp;TRIM(T24)),City!K:L,2,FALSE),"")</f>
        <v/>
      </c>
      <c r="V24" s="46" t="str">
        <f t="shared" si="1"/>
        <v xml:space="preserve"> </v>
      </c>
      <c r="W24" s="46" t="str">
        <f t="shared" si="5"/>
        <v xml:space="preserve"> </v>
      </c>
      <c r="X24" s="46" t="str">
        <f t="shared" si="6"/>
        <v xml:space="preserve"> </v>
      </c>
      <c r="Y24" s="46" t="str">
        <f t="shared" si="7"/>
        <v xml:space="preserve"> </v>
      </c>
      <c r="Z24" s="46" t="str">
        <f t="shared" si="8"/>
        <v xml:space="preserve"> </v>
      </c>
      <c r="AA24" s="46" t="str">
        <f t="shared" si="9"/>
        <v xml:space="preserve"> </v>
      </c>
      <c r="AB24" s="46" t="str">
        <f t="shared" si="10"/>
        <v/>
      </c>
      <c r="AC24" s="20"/>
      <c r="AD24" s="47" t="str">
        <f t="shared" si="3"/>
        <v xml:space="preserve"> </v>
      </c>
      <c r="AE24" s="20"/>
      <c r="AF24" s="20"/>
      <c r="AG24" s="20"/>
      <c r="AH24" s="20"/>
      <c r="AI24" s="20"/>
      <c r="AJ24" s="20"/>
      <c r="AK24" s="24"/>
      <c r="AL24" s="20"/>
      <c r="AM24" s="20" t="str">
        <f>IFERROR(IF(AL24="Suggested Branch",VLOOKUP(AB24,'Branch Details'!F16:G328,2,FALSE),""),"")</f>
        <v/>
      </c>
      <c r="AN24" s="21"/>
      <c r="AO24" s="88"/>
      <c r="BH24" t="str">
        <f t="shared" si="11"/>
        <v/>
      </c>
      <c r="BI24" t="str">
        <f t="shared" si="12"/>
        <v/>
      </c>
      <c r="BJ24" t="str">
        <f>IF(OR(R24&lt;&gt;"",S24&lt;&gt;"",T24&lt;&gt;""),IFERROR(VLOOKUP(UPPER(TRIM(R24)&amp;TRIM(S24)&amp;TRIM(T24)),City!K:L,2,FALSE),"NONE"),"")</f>
        <v/>
      </c>
      <c r="BK24" t="str">
        <f t="shared" si="13"/>
        <v/>
      </c>
      <c r="BL24" t="str">
        <f t="shared" si="14"/>
        <v/>
      </c>
      <c r="BM24" s="17" t="str">
        <f t="shared" ca="1" si="15"/>
        <v/>
      </c>
      <c r="BN24" s="17" t="str">
        <f t="shared" si="16"/>
        <v/>
      </c>
    </row>
    <row r="25" spans="1:66">
      <c r="A25" s="84">
        <v>16</v>
      </c>
      <c r="B25" s="20"/>
      <c r="C25" s="20"/>
      <c r="D25" s="20"/>
      <c r="E25" s="20"/>
      <c r="F25" s="46" t="str">
        <f t="shared" si="4"/>
        <v xml:space="preserve">,  </v>
      </c>
      <c r="G25" s="28"/>
      <c r="H25" s="21"/>
      <c r="I25" s="20"/>
      <c r="J25" s="20"/>
      <c r="K25" s="46" t="str">
        <f t="shared" si="0"/>
        <v xml:space="preserve"> </v>
      </c>
      <c r="L25" s="20"/>
      <c r="M25" s="22"/>
      <c r="N25" s="20"/>
      <c r="O25" s="20"/>
      <c r="P25" s="20"/>
      <c r="Q25" s="20"/>
      <c r="R25" s="24"/>
      <c r="S25" s="20"/>
      <c r="T25" s="24"/>
      <c r="U25" s="33" t="str">
        <f>IFERROR(VLOOKUP(UPPER(TRIM(R25)&amp;TRIM(S25)&amp;TRIM(T25)),City!K:L,2,FALSE),"")</f>
        <v/>
      </c>
      <c r="V25" s="46" t="str">
        <f t="shared" si="1"/>
        <v xml:space="preserve"> </v>
      </c>
      <c r="W25" s="46" t="str">
        <f t="shared" si="5"/>
        <v xml:space="preserve"> </v>
      </c>
      <c r="X25" s="46" t="str">
        <f t="shared" si="6"/>
        <v xml:space="preserve"> </v>
      </c>
      <c r="Y25" s="46" t="str">
        <f t="shared" si="7"/>
        <v xml:space="preserve"> </v>
      </c>
      <c r="Z25" s="46" t="str">
        <f t="shared" si="8"/>
        <v xml:space="preserve"> </v>
      </c>
      <c r="AA25" s="46" t="str">
        <f t="shared" si="9"/>
        <v xml:space="preserve"> </v>
      </c>
      <c r="AB25" s="46" t="str">
        <f t="shared" si="10"/>
        <v/>
      </c>
      <c r="AC25" s="20"/>
      <c r="AD25" s="47" t="str">
        <f t="shared" si="3"/>
        <v xml:space="preserve"> </v>
      </c>
      <c r="AE25" s="20"/>
      <c r="AF25" s="20"/>
      <c r="AG25" s="20"/>
      <c r="AH25" s="20"/>
      <c r="AI25" s="20"/>
      <c r="AJ25" s="20"/>
      <c r="AK25" s="24"/>
      <c r="AL25" s="20"/>
      <c r="AM25" s="20" t="str">
        <f>IFERROR(IF(AL25="Suggested Branch",VLOOKUP(AB25,'Branch Details'!F17:G329,2,FALSE),""),"")</f>
        <v/>
      </c>
      <c r="AN25" s="21"/>
      <c r="AO25" s="88"/>
      <c r="BH25" t="str">
        <f t="shared" si="11"/>
        <v/>
      </c>
      <c r="BI25" t="str">
        <f t="shared" si="12"/>
        <v/>
      </c>
      <c r="BJ25" t="str">
        <f>IF(OR(R25&lt;&gt;"",S25&lt;&gt;"",T25&lt;&gt;""),IFERROR(VLOOKUP(UPPER(TRIM(R25)&amp;TRIM(S25)&amp;TRIM(T25)),City!K:L,2,FALSE),"NONE"),"")</f>
        <v/>
      </c>
      <c r="BK25" t="str">
        <f t="shared" si="13"/>
        <v/>
      </c>
      <c r="BL25" t="str">
        <f t="shared" si="14"/>
        <v/>
      </c>
      <c r="BM25" s="17" t="str">
        <f t="shared" ca="1" si="15"/>
        <v/>
      </c>
      <c r="BN25" s="17" t="str">
        <f t="shared" si="16"/>
        <v/>
      </c>
    </row>
    <row r="26" spans="1:66">
      <c r="A26" s="84">
        <v>17</v>
      </c>
      <c r="B26" s="20"/>
      <c r="C26" s="20"/>
      <c r="D26" s="20"/>
      <c r="E26" s="20"/>
      <c r="F26" s="46" t="str">
        <f t="shared" si="4"/>
        <v xml:space="preserve">,  </v>
      </c>
      <c r="G26" s="28"/>
      <c r="H26" s="21"/>
      <c r="I26" s="20"/>
      <c r="J26" s="20"/>
      <c r="K26" s="46" t="str">
        <f t="shared" si="0"/>
        <v xml:space="preserve"> </v>
      </c>
      <c r="L26" s="20"/>
      <c r="M26" s="22"/>
      <c r="N26" s="20"/>
      <c r="O26" s="20"/>
      <c r="P26" s="20"/>
      <c r="Q26" s="20"/>
      <c r="R26" s="24"/>
      <c r="S26" s="20"/>
      <c r="T26" s="24"/>
      <c r="U26" s="33" t="str">
        <f>IFERROR(VLOOKUP(UPPER(TRIM(R26)&amp;TRIM(S26)&amp;TRIM(T26)),City!K:L,2,FALSE),"")</f>
        <v/>
      </c>
      <c r="V26" s="46" t="str">
        <f t="shared" si="1"/>
        <v xml:space="preserve"> </v>
      </c>
      <c r="W26" s="46" t="str">
        <f t="shared" si="5"/>
        <v xml:space="preserve"> </v>
      </c>
      <c r="X26" s="46" t="str">
        <f t="shared" si="6"/>
        <v xml:space="preserve"> </v>
      </c>
      <c r="Y26" s="46" t="str">
        <f t="shared" si="7"/>
        <v xml:space="preserve"> </v>
      </c>
      <c r="Z26" s="46" t="str">
        <f t="shared" si="8"/>
        <v xml:space="preserve"> </v>
      </c>
      <c r="AA26" s="46" t="str">
        <f t="shared" si="9"/>
        <v xml:space="preserve"> </v>
      </c>
      <c r="AB26" s="46" t="str">
        <f t="shared" si="10"/>
        <v/>
      </c>
      <c r="AC26" s="20"/>
      <c r="AD26" s="47" t="str">
        <f t="shared" si="3"/>
        <v xml:space="preserve"> </v>
      </c>
      <c r="AE26" s="20"/>
      <c r="AF26" s="20"/>
      <c r="AG26" s="20"/>
      <c r="AH26" s="20"/>
      <c r="AI26" s="20"/>
      <c r="AJ26" s="20"/>
      <c r="AK26" s="24"/>
      <c r="AL26" s="20"/>
      <c r="AM26" s="20" t="str">
        <f>IFERROR(IF(AL26="Suggested Branch",VLOOKUP(AB26,'Branch Details'!F18:G330,2,FALSE),""),"")</f>
        <v/>
      </c>
      <c r="AN26" s="21"/>
      <c r="AO26" s="88"/>
      <c r="BH26" t="str">
        <f t="shared" si="11"/>
        <v/>
      </c>
      <c r="BI26" t="str">
        <f t="shared" si="12"/>
        <v/>
      </c>
      <c r="BJ26" t="str">
        <f>IF(OR(R26&lt;&gt;"",S26&lt;&gt;"",T26&lt;&gt;""),IFERROR(VLOOKUP(UPPER(TRIM(R26)&amp;TRIM(S26)&amp;TRIM(T26)),City!K:L,2,FALSE),"NONE"),"")</f>
        <v/>
      </c>
      <c r="BK26" t="str">
        <f t="shared" si="13"/>
        <v/>
      </c>
      <c r="BL26" t="str">
        <f t="shared" si="14"/>
        <v/>
      </c>
      <c r="BM26" s="17" t="str">
        <f t="shared" ca="1" si="15"/>
        <v/>
      </c>
      <c r="BN26" s="17" t="str">
        <f t="shared" si="16"/>
        <v/>
      </c>
    </row>
    <row r="27" spans="1:66">
      <c r="A27" s="84">
        <v>18</v>
      </c>
      <c r="B27" s="20"/>
      <c r="C27" s="20"/>
      <c r="D27" s="20"/>
      <c r="E27" s="20"/>
      <c r="F27" s="46" t="str">
        <f t="shared" si="4"/>
        <v xml:space="preserve">,  </v>
      </c>
      <c r="G27" s="28"/>
      <c r="H27" s="21"/>
      <c r="I27" s="20"/>
      <c r="J27" s="20"/>
      <c r="K27" s="46" t="str">
        <f t="shared" si="0"/>
        <v xml:space="preserve"> </v>
      </c>
      <c r="L27" s="20"/>
      <c r="M27" s="22"/>
      <c r="N27" s="20"/>
      <c r="O27" s="20"/>
      <c r="P27" s="20"/>
      <c r="Q27" s="20"/>
      <c r="R27" s="24"/>
      <c r="S27" s="20"/>
      <c r="T27" s="24"/>
      <c r="U27" s="33" t="str">
        <f>IFERROR(VLOOKUP(UPPER(TRIM(R27)&amp;TRIM(S27)&amp;TRIM(T27)),City!K:L,2,FALSE),"")</f>
        <v/>
      </c>
      <c r="V27" s="46" t="str">
        <f t="shared" si="1"/>
        <v xml:space="preserve"> </v>
      </c>
      <c r="W27" s="46" t="str">
        <f t="shared" si="5"/>
        <v xml:space="preserve"> </v>
      </c>
      <c r="X27" s="46" t="str">
        <f t="shared" si="6"/>
        <v xml:space="preserve"> </v>
      </c>
      <c r="Y27" s="46" t="str">
        <f t="shared" si="7"/>
        <v xml:space="preserve"> </v>
      </c>
      <c r="Z27" s="46" t="str">
        <f t="shared" si="8"/>
        <v xml:space="preserve"> </v>
      </c>
      <c r="AA27" s="46" t="str">
        <f t="shared" si="9"/>
        <v xml:space="preserve"> </v>
      </c>
      <c r="AB27" s="46" t="str">
        <f t="shared" si="10"/>
        <v/>
      </c>
      <c r="AC27" s="20"/>
      <c r="AD27" s="47" t="str">
        <f t="shared" si="3"/>
        <v xml:space="preserve"> </v>
      </c>
      <c r="AE27" s="20"/>
      <c r="AF27" s="20"/>
      <c r="AG27" s="20"/>
      <c r="AH27" s="20"/>
      <c r="AI27" s="20"/>
      <c r="AJ27" s="20"/>
      <c r="AK27" s="24"/>
      <c r="AL27" s="20"/>
      <c r="AM27" s="20" t="str">
        <f>IFERROR(IF(AL27="Suggested Branch",VLOOKUP(AB27,'Branch Details'!F19:G331,2,FALSE),""),"")</f>
        <v/>
      </c>
      <c r="AN27" s="21"/>
      <c r="AO27" s="88"/>
      <c r="BH27" t="str">
        <f t="shared" si="11"/>
        <v/>
      </c>
      <c r="BI27" t="str">
        <f t="shared" si="12"/>
        <v/>
      </c>
      <c r="BJ27" t="str">
        <f>IF(OR(R27&lt;&gt;"",S27&lt;&gt;"",T27&lt;&gt;""),IFERROR(VLOOKUP(UPPER(TRIM(R27)&amp;TRIM(S27)&amp;TRIM(T27)),City!K:L,2,FALSE),"NONE"),"")</f>
        <v/>
      </c>
      <c r="BK27" t="str">
        <f t="shared" si="13"/>
        <v/>
      </c>
      <c r="BL27" t="str">
        <f t="shared" si="14"/>
        <v/>
      </c>
      <c r="BM27" s="17" t="str">
        <f t="shared" ca="1" si="15"/>
        <v/>
      </c>
      <c r="BN27" s="17" t="str">
        <f t="shared" si="16"/>
        <v/>
      </c>
    </row>
    <row r="28" spans="1:66">
      <c r="A28" s="84">
        <v>19</v>
      </c>
      <c r="B28" s="20"/>
      <c r="C28" s="20"/>
      <c r="D28" s="20"/>
      <c r="E28" s="20"/>
      <c r="F28" s="46" t="str">
        <f t="shared" si="4"/>
        <v xml:space="preserve">,  </v>
      </c>
      <c r="G28" s="28"/>
      <c r="H28" s="21"/>
      <c r="I28" s="20"/>
      <c r="J28" s="20"/>
      <c r="K28" s="46" t="str">
        <f t="shared" si="0"/>
        <v xml:space="preserve"> </v>
      </c>
      <c r="L28" s="20"/>
      <c r="M28" s="22"/>
      <c r="N28" s="20"/>
      <c r="O28" s="20"/>
      <c r="P28" s="20"/>
      <c r="Q28" s="20"/>
      <c r="R28" s="24"/>
      <c r="S28" s="20"/>
      <c r="T28" s="24"/>
      <c r="U28" s="33" t="str">
        <f>IFERROR(VLOOKUP(UPPER(TRIM(R28)&amp;TRIM(S28)&amp;TRIM(T28)),City!K:L,2,FALSE),"")</f>
        <v/>
      </c>
      <c r="V28" s="46" t="str">
        <f t="shared" si="1"/>
        <v xml:space="preserve"> </v>
      </c>
      <c r="W28" s="46" t="str">
        <f t="shared" si="5"/>
        <v xml:space="preserve"> </v>
      </c>
      <c r="X28" s="46" t="str">
        <f t="shared" si="6"/>
        <v xml:space="preserve"> </v>
      </c>
      <c r="Y28" s="46" t="str">
        <f t="shared" si="7"/>
        <v xml:space="preserve"> </v>
      </c>
      <c r="Z28" s="46" t="str">
        <f t="shared" si="8"/>
        <v xml:space="preserve"> </v>
      </c>
      <c r="AA28" s="46" t="str">
        <f t="shared" si="9"/>
        <v xml:space="preserve"> </v>
      </c>
      <c r="AB28" s="46" t="str">
        <f t="shared" si="10"/>
        <v/>
      </c>
      <c r="AC28" s="20"/>
      <c r="AD28" s="47" t="str">
        <f t="shared" si="3"/>
        <v xml:space="preserve"> </v>
      </c>
      <c r="AE28" s="20"/>
      <c r="AF28" s="20"/>
      <c r="AG28" s="20"/>
      <c r="AH28" s="20"/>
      <c r="AI28" s="20"/>
      <c r="AJ28" s="20"/>
      <c r="AK28" s="24"/>
      <c r="AL28" s="20"/>
      <c r="AM28" s="20" t="str">
        <f>IFERROR(IF(AL28="Suggested Branch",VLOOKUP(AB28,'Branch Details'!F20:G332,2,FALSE),""),"")</f>
        <v/>
      </c>
      <c r="AN28" s="21"/>
      <c r="AO28" s="88"/>
      <c r="BH28" t="str">
        <f t="shared" si="11"/>
        <v/>
      </c>
      <c r="BI28" t="str">
        <f t="shared" si="12"/>
        <v/>
      </c>
      <c r="BJ28" t="str">
        <f>IF(OR(R28&lt;&gt;"",S28&lt;&gt;"",T28&lt;&gt;""),IFERROR(VLOOKUP(UPPER(TRIM(R28)&amp;TRIM(S28)&amp;TRIM(T28)),City!K:L,2,FALSE),"NONE"),"")</f>
        <v/>
      </c>
      <c r="BK28" t="str">
        <f t="shared" si="13"/>
        <v/>
      </c>
      <c r="BL28" t="str">
        <f t="shared" si="14"/>
        <v/>
      </c>
      <c r="BM28" s="17" t="str">
        <f t="shared" ca="1" si="15"/>
        <v/>
      </c>
      <c r="BN28" s="17" t="str">
        <f t="shared" si="16"/>
        <v/>
      </c>
    </row>
    <row r="29" spans="1:66">
      <c r="A29" s="84">
        <v>20</v>
      </c>
      <c r="B29" s="20"/>
      <c r="C29" s="20"/>
      <c r="D29" s="20"/>
      <c r="E29" s="20"/>
      <c r="F29" s="46" t="str">
        <f t="shared" si="4"/>
        <v xml:space="preserve">,  </v>
      </c>
      <c r="G29" s="28"/>
      <c r="H29" s="21"/>
      <c r="I29" s="20"/>
      <c r="J29" s="20"/>
      <c r="K29" s="46" t="str">
        <f t="shared" si="0"/>
        <v xml:space="preserve"> </v>
      </c>
      <c r="L29" s="20"/>
      <c r="M29" s="22"/>
      <c r="N29" s="20"/>
      <c r="O29" s="20"/>
      <c r="P29" s="20"/>
      <c r="Q29" s="20"/>
      <c r="R29" s="24"/>
      <c r="S29" s="20"/>
      <c r="T29" s="24"/>
      <c r="U29" s="33" t="str">
        <f>IFERROR(VLOOKUP(UPPER(TRIM(R29)&amp;TRIM(S29)&amp;TRIM(T29)),City!K:L,2,FALSE),"")</f>
        <v/>
      </c>
      <c r="V29" s="46" t="str">
        <f t="shared" si="1"/>
        <v xml:space="preserve"> </v>
      </c>
      <c r="W29" s="46" t="str">
        <f t="shared" si="5"/>
        <v xml:space="preserve"> </v>
      </c>
      <c r="X29" s="46" t="str">
        <f t="shared" si="6"/>
        <v xml:space="preserve"> </v>
      </c>
      <c r="Y29" s="46" t="str">
        <f t="shared" si="7"/>
        <v xml:space="preserve"> </v>
      </c>
      <c r="Z29" s="46" t="str">
        <f t="shared" si="8"/>
        <v xml:space="preserve"> </v>
      </c>
      <c r="AA29" s="46" t="str">
        <f t="shared" si="9"/>
        <v xml:space="preserve"> </v>
      </c>
      <c r="AB29" s="46" t="str">
        <f t="shared" si="10"/>
        <v/>
      </c>
      <c r="AC29" s="20"/>
      <c r="AD29" s="47" t="str">
        <f t="shared" si="3"/>
        <v xml:space="preserve"> </v>
      </c>
      <c r="AE29" s="20"/>
      <c r="AF29" s="20"/>
      <c r="AG29" s="20"/>
      <c r="AH29" s="20"/>
      <c r="AI29" s="20"/>
      <c r="AJ29" s="20"/>
      <c r="AK29" s="24"/>
      <c r="AL29" s="20"/>
      <c r="AM29" s="20" t="str">
        <f>IFERROR(IF(AL29="Suggested Branch",VLOOKUP(AB29,'Branch Details'!F21:G333,2,FALSE),""),"")</f>
        <v/>
      </c>
      <c r="AN29" s="21"/>
      <c r="AO29" s="88"/>
      <c r="BH29" t="str">
        <f t="shared" si="11"/>
        <v/>
      </c>
      <c r="BI29" t="str">
        <f t="shared" si="12"/>
        <v/>
      </c>
      <c r="BJ29" t="str">
        <f>IF(OR(R29&lt;&gt;"",S29&lt;&gt;"",T29&lt;&gt;""),IFERROR(VLOOKUP(UPPER(TRIM(R29)&amp;TRIM(S29)&amp;TRIM(T29)),City!K:L,2,FALSE),"NONE"),"")</f>
        <v/>
      </c>
      <c r="BK29" t="str">
        <f t="shared" si="13"/>
        <v/>
      </c>
      <c r="BL29" t="str">
        <f t="shared" si="14"/>
        <v/>
      </c>
      <c r="BM29" s="17" t="str">
        <f t="shared" ca="1" si="15"/>
        <v/>
      </c>
      <c r="BN29" s="17" t="str">
        <f t="shared" si="16"/>
        <v/>
      </c>
    </row>
    <row r="30" spans="1:66">
      <c r="A30" s="84">
        <v>21</v>
      </c>
      <c r="B30" s="20"/>
      <c r="C30" s="20"/>
      <c r="D30" s="20"/>
      <c r="E30" s="20"/>
      <c r="F30" s="46" t="str">
        <f t="shared" si="4"/>
        <v xml:space="preserve">,  </v>
      </c>
      <c r="G30" s="28"/>
      <c r="H30" s="21"/>
      <c r="I30" s="20"/>
      <c r="J30" s="20"/>
      <c r="K30" s="46" t="str">
        <f t="shared" si="0"/>
        <v xml:space="preserve"> </v>
      </c>
      <c r="L30" s="20"/>
      <c r="M30" s="22"/>
      <c r="N30" s="20"/>
      <c r="O30" s="20"/>
      <c r="P30" s="20"/>
      <c r="Q30" s="20"/>
      <c r="R30" s="24"/>
      <c r="S30" s="20"/>
      <c r="T30" s="24"/>
      <c r="U30" s="33" t="str">
        <f>IFERROR(VLOOKUP(UPPER(TRIM(R30)&amp;TRIM(S30)&amp;TRIM(T30)),City!K:L,2,FALSE),"")</f>
        <v/>
      </c>
      <c r="V30" s="46" t="str">
        <f t="shared" si="1"/>
        <v xml:space="preserve"> </v>
      </c>
      <c r="W30" s="46" t="str">
        <f t="shared" si="5"/>
        <v xml:space="preserve"> </v>
      </c>
      <c r="X30" s="46" t="str">
        <f t="shared" si="6"/>
        <v xml:space="preserve"> </v>
      </c>
      <c r="Y30" s="46" t="str">
        <f t="shared" si="7"/>
        <v xml:space="preserve"> </v>
      </c>
      <c r="Z30" s="46" t="str">
        <f t="shared" si="8"/>
        <v xml:space="preserve"> </v>
      </c>
      <c r="AA30" s="46" t="str">
        <f t="shared" si="9"/>
        <v xml:space="preserve"> </v>
      </c>
      <c r="AB30" s="46" t="str">
        <f t="shared" si="10"/>
        <v/>
      </c>
      <c r="AC30" s="20"/>
      <c r="AD30" s="47" t="str">
        <f t="shared" si="3"/>
        <v xml:space="preserve"> </v>
      </c>
      <c r="AE30" s="20"/>
      <c r="AF30" s="20"/>
      <c r="AG30" s="20"/>
      <c r="AH30" s="20"/>
      <c r="AI30" s="20"/>
      <c r="AJ30" s="20"/>
      <c r="AK30" s="24"/>
      <c r="AL30" s="20"/>
      <c r="AM30" s="20" t="str">
        <f>IFERROR(IF(AL30="Suggested Branch",VLOOKUP(AB30,'Branch Details'!F22:G334,2,FALSE),""),"")</f>
        <v/>
      </c>
      <c r="AN30" s="21"/>
      <c r="AO30" s="88"/>
      <c r="BH30" t="str">
        <f t="shared" si="11"/>
        <v/>
      </c>
      <c r="BI30" t="str">
        <f t="shared" si="12"/>
        <v/>
      </c>
      <c r="BJ30" t="str">
        <f>IF(OR(R30&lt;&gt;"",S30&lt;&gt;"",T30&lt;&gt;""),IFERROR(VLOOKUP(UPPER(TRIM(R30)&amp;TRIM(S30)&amp;TRIM(T30)),City!K:L,2,FALSE),"NONE"),"")</f>
        <v/>
      </c>
      <c r="BK30" t="str">
        <f t="shared" si="13"/>
        <v/>
      </c>
      <c r="BL30" t="str">
        <f t="shared" si="14"/>
        <v/>
      </c>
      <c r="BM30" s="17" t="str">
        <f t="shared" ca="1" si="15"/>
        <v/>
      </c>
      <c r="BN30" s="17" t="str">
        <f t="shared" si="16"/>
        <v/>
      </c>
    </row>
    <row r="31" spans="1:66">
      <c r="A31" s="84">
        <v>22</v>
      </c>
      <c r="B31" s="20"/>
      <c r="C31" s="20"/>
      <c r="D31" s="20"/>
      <c r="E31" s="20"/>
      <c r="F31" s="46" t="str">
        <f t="shared" si="4"/>
        <v xml:space="preserve">,  </v>
      </c>
      <c r="G31" s="28"/>
      <c r="H31" s="21"/>
      <c r="I31" s="20"/>
      <c r="J31" s="20"/>
      <c r="K31" s="46" t="str">
        <f t="shared" si="0"/>
        <v xml:space="preserve"> </v>
      </c>
      <c r="L31" s="20"/>
      <c r="M31" s="22"/>
      <c r="N31" s="20"/>
      <c r="O31" s="20"/>
      <c r="P31" s="20"/>
      <c r="Q31" s="20"/>
      <c r="R31" s="24"/>
      <c r="S31" s="20"/>
      <c r="T31" s="24"/>
      <c r="U31" s="33" t="str">
        <f>IFERROR(VLOOKUP(UPPER(TRIM(R31)&amp;TRIM(S31)&amp;TRIM(T31)),City!K:L,2,FALSE),"")</f>
        <v/>
      </c>
      <c r="V31" s="46" t="str">
        <f t="shared" si="1"/>
        <v xml:space="preserve"> </v>
      </c>
      <c r="W31" s="46" t="str">
        <f t="shared" si="5"/>
        <v xml:space="preserve"> </v>
      </c>
      <c r="X31" s="46" t="str">
        <f t="shared" si="6"/>
        <v xml:space="preserve"> </v>
      </c>
      <c r="Y31" s="46" t="str">
        <f t="shared" si="7"/>
        <v xml:space="preserve"> </v>
      </c>
      <c r="Z31" s="46" t="str">
        <f t="shared" si="8"/>
        <v xml:space="preserve"> </v>
      </c>
      <c r="AA31" s="46" t="str">
        <f t="shared" si="9"/>
        <v xml:space="preserve"> </v>
      </c>
      <c r="AB31" s="46" t="str">
        <f t="shared" si="10"/>
        <v/>
      </c>
      <c r="AC31" s="20"/>
      <c r="AD31" s="47" t="str">
        <f t="shared" si="3"/>
        <v xml:space="preserve"> </v>
      </c>
      <c r="AE31" s="20"/>
      <c r="AF31" s="20"/>
      <c r="AG31" s="20"/>
      <c r="AH31" s="20"/>
      <c r="AI31" s="20"/>
      <c r="AJ31" s="20"/>
      <c r="AK31" s="24"/>
      <c r="AL31" s="20"/>
      <c r="AM31" s="20" t="str">
        <f>IFERROR(IF(AL31="Suggested Branch",VLOOKUP(AB31,'Branch Details'!F23:G335,2,FALSE),""),"")</f>
        <v/>
      </c>
      <c r="AN31" s="21"/>
      <c r="AO31" s="88"/>
      <c r="BH31" t="str">
        <f t="shared" si="11"/>
        <v/>
      </c>
      <c r="BI31" t="str">
        <f t="shared" si="12"/>
        <v/>
      </c>
      <c r="BJ31" t="str">
        <f>IF(OR(R31&lt;&gt;"",S31&lt;&gt;"",T31&lt;&gt;""),IFERROR(VLOOKUP(UPPER(TRIM(R31)&amp;TRIM(S31)&amp;TRIM(T31)),City!K:L,2,FALSE),"NONE"),"")</f>
        <v/>
      </c>
      <c r="BK31" t="str">
        <f t="shared" si="13"/>
        <v/>
      </c>
      <c r="BL31" t="str">
        <f t="shared" si="14"/>
        <v/>
      </c>
      <c r="BM31" s="17" t="str">
        <f t="shared" ca="1" si="15"/>
        <v/>
      </c>
      <c r="BN31" s="17" t="str">
        <f t="shared" si="16"/>
        <v/>
      </c>
    </row>
    <row r="32" spans="1:66">
      <c r="A32" s="84">
        <v>23</v>
      </c>
      <c r="B32" s="20"/>
      <c r="C32" s="20"/>
      <c r="D32" s="20"/>
      <c r="E32" s="20"/>
      <c r="F32" s="46" t="str">
        <f t="shared" si="4"/>
        <v xml:space="preserve">,  </v>
      </c>
      <c r="G32" s="28"/>
      <c r="H32" s="21"/>
      <c r="I32" s="20"/>
      <c r="J32" s="20"/>
      <c r="K32" s="46" t="str">
        <f t="shared" si="0"/>
        <v xml:space="preserve"> </v>
      </c>
      <c r="L32" s="20"/>
      <c r="M32" s="22"/>
      <c r="N32" s="20"/>
      <c r="O32" s="20"/>
      <c r="P32" s="20"/>
      <c r="Q32" s="20"/>
      <c r="R32" s="24"/>
      <c r="S32" s="20"/>
      <c r="T32" s="24"/>
      <c r="U32" s="33" t="str">
        <f>IFERROR(VLOOKUP(UPPER(TRIM(R32)&amp;TRIM(S32)&amp;TRIM(T32)),City!K:L,2,FALSE),"")</f>
        <v/>
      </c>
      <c r="V32" s="46" t="str">
        <f t="shared" si="1"/>
        <v xml:space="preserve"> </v>
      </c>
      <c r="W32" s="46" t="str">
        <f t="shared" si="5"/>
        <v xml:space="preserve"> </v>
      </c>
      <c r="X32" s="46" t="str">
        <f t="shared" si="6"/>
        <v xml:space="preserve"> </v>
      </c>
      <c r="Y32" s="46" t="str">
        <f t="shared" si="7"/>
        <v xml:space="preserve"> </v>
      </c>
      <c r="Z32" s="46" t="str">
        <f t="shared" si="8"/>
        <v xml:space="preserve"> </v>
      </c>
      <c r="AA32" s="46" t="str">
        <f t="shared" si="9"/>
        <v xml:space="preserve"> </v>
      </c>
      <c r="AB32" s="46" t="str">
        <f t="shared" si="10"/>
        <v/>
      </c>
      <c r="AC32" s="20"/>
      <c r="AD32" s="47" t="str">
        <f t="shared" si="3"/>
        <v xml:space="preserve"> </v>
      </c>
      <c r="AE32" s="20"/>
      <c r="AF32" s="20"/>
      <c r="AG32" s="20"/>
      <c r="AH32" s="20"/>
      <c r="AI32" s="20"/>
      <c r="AJ32" s="20"/>
      <c r="AK32" s="24"/>
      <c r="AL32" s="20"/>
      <c r="AM32" s="20" t="str">
        <f>IFERROR(IF(AL32="Suggested Branch",VLOOKUP(AB32,'Branch Details'!F24:G336,2,FALSE),""),"")</f>
        <v/>
      </c>
      <c r="AN32" s="21"/>
      <c r="AO32" s="88"/>
      <c r="BH32" t="str">
        <f t="shared" si="11"/>
        <v/>
      </c>
      <c r="BI32" t="str">
        <f t="shared" si="12"/>
        <v/>
      </c>
      <c r="BJ32" t="str">
        <f>IF(OR(R32&lt;&gt;"",S32&lt;&gt;"",T32&lt;&gt;""),IFERROR(VLOOKUP(UPPER(TRIM(R32)&amp;TRIM(S32)&amp;TRIM(T32)),City!K:L,2,FALSE),"NONE"),"")</f>
        <v/>
      </c>
      <c r="BK32" t="str">
        <f t="shared" si="13"/>
        <v/>
      </c>
      <c r="BL32" t="str">
        <f t="shared" si="14"/>
        <v/>
      </c>
      <c r="BM32" s="17" t="str">
        <f t="shared" ca="1" si="15"/>
        <v/>
      </c>
      <c r="BN32" s="17" t="str">
        <f t="shared" si="16"/>
        <v/>
      </c>
    </row>
    <row r="33" spans="1:66">
      <c r="A33" s="84">
        <v>24</v>
      </c>
      <c r="B33" s="20"/>
      <c r="C33" s="20"/>
      <c r="D33" s="20"/>
      <c r="E33" s="20"/>
      <c r="F33" s="46" t="str">
        <f t="shared" si="4"/>
        <v xml:space="preserve">,  </v>
      </c>
      <c r="G33" s="28"/>
      <c r="H33" s="21"/>
      <c r="I33" s="20"/>
      <c r="J33" s="20"/>
      <c r="K33" s="46" t="str">
        <f t="shared" si="0"/>
        <v xml:space="preserve"> </v>
      </c>
      <c r="L33" s="20"/>
      <c r="M33" s="22"/>
      <c r="N33" s="20"/>
      <c r="O33" s="20"/>
      <c r="P33" s="20"/>
      <c r="Q33" s="20"/>
      <c r="R33" s="24"/>
      <c r="S33" s="20"/>
      <c r="T33" s="24"/>
      <c r="U33" s="33" t="str">
        <f>IFERROR(VLOOKUP(UPPER(TRIM(R33)&amp;TRIM(S33)&amp;TRIM(T33)),City!K:L,2,FALSE),"")</f>
        <v/>
      </c>
      <c r="V33" s="46" t="str">
        <f t="shared" si="1"/>
        <v xml:space="preserve"> </v>
      </c>
      <c r="W33" s="46" t="str">
        <f t="shared" si="5"/>
        <v xml:space="preserve"> </v>
      </c>
      <c r="X33" s="46" t="str">
        <f t="shared" si="6"/>
        <v xml:space="preserve"> </v>
      </c>
      <c r="Y33" s="46" t="str">
        <f t="shared" si="7"/>
        <v xml:space="preserve"> </v>
      </c>
      <c r="Z33" s="46" t="str">
        <f t="shared" si="8"/>
        <v xml:space="preserve"> </v>
      </c>
      <c r="AA33" s="46" t="str">
        <f t="shared" si="9"/>
        <v xml:space="preserve"> </v>
      </c>
      <c r="AB33" s="46" t="str">
        <f t="shared" si="10"/>
        <v/>
      </c>
      <c r="AC33" s="20"/>
      <c r="AD33" s="47" t="str">
        <f t="shared" si="3"/>
        <v xml:space="preserve"> </v>
      </c>
      <c r="AE33" s="20"/>
      <c r="AF33" s="20"/>
      <c r="AG33" s="20"/>
      <c r="AH33" s="20"/>
      <c r="AI33" s="20"/>
      <c r="AJ33" s="20"/>
      <c r="AK33" s="24"/>
      <c r="AL33" s="20"/>
      <c r="AM33" s="20" t="str">
        <f>IFERROR(IF(AL33="Suggested Branch",VLOOKUP(AB33,'Branch Details'!F25:G337,2,FALSE),""),"")</f>
        <v/>
      </c>
      <c r="AN33" s="21"/>
      <c r="AO33" s="88"/>
      <c r="BH33" t="str">
        <f t="shared" si="11"/>
        <v/>
      </c>
      <c r="BI33" t="str">
        <f t="shared" si="12"/>
        <v/>
      </c>
      <c r="BJ33" t="str">
        <f>IF(OR(R33&lt;&gt;"",S33&lt;&gt;"",T33&lt;&gt;""),IFERROR(VLOOKUP(UPPER(TRIM(R33)&amp;TRIM(S33)&amp;TRIM(T33)),City!K:L,2,FALSE),"NONE"),"")</f>
        <v/>
      </c>
      <c r="BK33" t="str">
        <f t="shared" si="13"/>
        <v/>
      </c>
      <c r="BL33" t="str">
        <f t="shared" si="14"/>
        <v/>
      </c>
      <c r="BM33" s="17" t="str">
        <f t="shared" ca="1" si="15"/>
        <v/>
      </c>
      <c r="BN33" s="17" t="str">
        <f t="shared" si="16"/>
        <v/>
      </c>
    </row>
    <row r="34" spans="1:66">
      <c r="A34" s="84">
        <v>25</v>
      </c>
      <c r="B34" s="20"/>
      <c r="C34" s="20"/>
      <c r="D34" s="20"/>
      <c r="E34" s="20"/>
      <c r="F34" s="46" t="str">
        <f t="shared" si="4"/>
        <v xml:space="preserve">,  </v>
      </c>
      <c r="G34" s="28"/>
      <c r="H34" s="21"/>
      <c r="I34" s="20"/>
      <c r="J34" s="20"/>
      <c r="K34" s="46" t="str">
        <f t="shared" si="0"/>
        <v xml:space="preserve"> </v>
      </c>
      <c r="L34" s="20"/>
      <c r="M34" s="22"/>
      <c r="N34" s="20"/>
      <c r="O34" s="20"/>
      <c r="P34" s="20"/>
      <c r="Q34" s="20"/>
      <c r="R34" s="24"/>
      <c r="S34" s="20"/>
      <c r="T34" s="24"/>
      <c r="U34" s="33" t="str">
        <f>IFERROR(VLOOKUP(UPPER(TRIM(R34)&amp;TRIM(S34)&amp;TRIM(T34)),City!K:L,2,FALSE),"")</f>
        <v/>
      </c>
      <c r="V34" s="46" t="str">
        <f t="shared" si="1"/>
        <v xml:space="preserve"> </v>
      </c>
      <c r="W34" s="46" t="str">
        <f t="shared" si="5"/>
        <v xml:space="preserve"> </v>
      </c>
      <c r="X34" s="46" t="str">
        <f t="shared" si="6"/>
        <v xml:space="preserve"> </v>
      </c>
      <c r="Y34" s="46" t="str">
        <f t="shared" si="7"/>
        <v xml:space="preserve"> </v>
      </c>
      <c r="Z34" s="46" t="str">
        <f t="shared" si="8"/>
        <v xml:space="preserve"> </v>
      </c>
      <c r="AA34" s="46" t="str">
        <f t="shared" si="9"/>
        <v xml:space="preserve"> </v>
      </c>
      <c r="AB34" s="46" t="str">
        <f t="shared" si="10"/>
        <v/>
      </c>
      <c r="AC34" s="20"/>
      <c r="AD34" s="47" t="str">
        <f t="shared" si="3"/>
        <v xml:space="preserve"> </v>
      </c>
      <c r="AE34" s="20"/>
      <c r="AF34" s="20"/>
      <c r="AG34" s="20"/>
      <c r="AH34" s="20"/>
      <c r="AI34" s="20"/>
      <c r="AJ34" s="20"/>
      <c r="AK34" s="24"/>
      <c r="AL34" s="20"/>
      <c r="AM34" s="20" t="str">
        <f>IFERROR(IF(AL34="Suggested Branch",VLOOKUP(AB34,'Branch Details'!F26:G338,2,FALSE),""),"")</f>
        <v/>
      </c>
      <c r="AN34" s="21"/>
      <c r="AO34" s="88"/>
      <c r="BH34" t="str">
        <f t="shared" si="11"/>
        <v/>
      </c>
      <c r="BI34" t="str">
        <f t="shared" si="12"/>
        <v/>
      </c>
      <c r="BJ34" t="str">
        <f>IF(OR(R34&lt;&gt;"",S34&lt;&gt;"",T34&lt;&gt;""),IFERROR(VLOOKUP(UPPER(TRIM(R34)&amp;TRIM(S34)&amp;TRIM(T34)),City!K:L,2,FALSE),"NONE"),"")</f>
        <v/>
      </c>
      <c r="BK34" t="str">
        <f t="shared" si="13"/>
        <v/>
      </c>
      <c r="BL34" t="str">
        <f t="shared" si="14"/>
        <v/>
      </c>
      <c r="BM34" s="17" t="str">
        <f t="shared" ca="1" si="15"/>
        <v/>
      </c>
      <c r="BN34" s="17" t="str">
        <f t="shared" si="16"/>
        <v/>
      </c>
    </row>
    <row r="35" spans="1:66">
      <c r="A35" s="84">
        <v>26</v>
      </c>
      <c r="B35" s="20"/>
      <c r="C35" s="20"/>
      <c r="D35" s="20"/>
      <c r="E35" s="20"/>
      <c r="F35" s="46" t="str">
        <f t="shared" si="4"/>
        <v xml:space="preserve">,  </v>
      </c>
      <c r="G35" s="28"/>
      <c r="H35" s="21"/>
      <c r="I35" s="20"/>
      <c r="J35" s="20"/>
      <c r="K35" s="46" t="str">
        <f t="shared" si="0"/>
        <v xml:space="preserve"> </v>
      </c>
      <c r="L35" s="20"/>
      <c r="M35" s="22"/>
      <c r="N35" s="20"/>
      <c r="O35" s="20"/>
      <c r="P35" s="20"/>
      <c r="Q35" s="20"/>
      <c r="R35" s="24"/>
      <c r="S35" s="20"/>
      <c r="T35" s="24"/>
      <c r="U35" s="33" t="str">
        <f>IFERROR(VLOOKUP(UPPER(TRIM(R35)&amp;TRIM(S35)&amp;TRIM(T35)),City!K:L,2,FALSE),"")</f>
        <v/>
      </c>
      <c r="V35" s="46" t="str">
        <f t="shared" si="1"/>
        <v xml:space="preserve"> </v>
      </c>
      <c r="W35" s="46" t="str">
        <f t="shared" si="5"/>
        <v xml:space="preserve"> </v>
      </c>
      <c r="X35" s="46" t="str">
        <f t="shared" si="6"/>
        <v xml:space="preserve"> </v>
      </c>
      <c r="Y35" s="46" t="str">
        <f t="shared" si="7"/>
        <v xml:space="preserve"> </v>
      </c>
      <c r="Z35" s="46" t="str">
        <f t="shared" si="8"/>
        <v xml:space="preserve"> </v>
      </c>
      <c r="AA35" s="46" t="str">
        <f t="shared" si="9"/>
        <v xml:space="preserve"> </v>
      </c>
      <c r="AB35" s="46" t="str">
        <f t="shared" si="10"/>
        <v/>
      </c>
      <c r="AC35" s="20"/>
      <c r="AD35" s="47" t="str">
        <f t="shared" si="3"/>
        <v xml:space="preserve"> </v>
      </c>
      <c r="AE35" s="20"/>
      <c r="AF35" s="20"/>
      <c r="AG35" s="20"/>
      <c r="AH35" s="20"/>
      <c r="AI35" s="20"/>
      <c r="AJ35" s="20"/>
      <c r="AK35" s="24"/>
      <c r="AL35" s="20"/>
      <c r="AM35" s="20" t="str">
        <f>IFERROR(IF(AL35="Suggested Branch",VLOOKUP(AB35,'Branch Details'!F27:G339,2,FALSE),""),"")</f>
        <v/>
      </c>
      <c r="AN35" s="21"/>
      <c r="AO35" s="88"/>
      <c r="BH35" t="str">
        <f t="shared" si="11"/>
        <v/>
      </c>
      <c r="BI35" t="str">
        <f t="shared" si="12"/>
        <v/>
      </c>
      <c r="BJ35" t="str">
        <f>IF(OR(R35&lt;&gt;"",S35&lt;&gt;"",T35&lt;&gt;""),IFERROR(VLOOKUP(UPPER(TRIM(R35)&amp;TRIM(S35)&amp;TRIM(T35)),City!K:L,2,FALSE),"NONE"),"")</f>
        <v/>
      </c>
      <c r="BK35" t="str">
        <f t="shared" si="13"/>
        <v/>
      </c>
      <c r="BL35" t="str">
        <f t="shared" si="14"/>
        <v/>
      </c>
      <c r="BM35" s="17" t="str">
        <f t="shared" ca="1" si="15"/>
        <v/>
      </c>
      <c r="BN35" s="17" t="str">
        <f t="shared" si="16"/>
        <v/>
      </c>
    </row>
    <row r="36" spans="1:66">
      <c r="A36" s="84">
        <v>27</v>
      </c>
      <c r="B36" s="20"/>
      <c r="C36" s="20"/>
      <c r="D36" s="20"/>
      <c r="E36" s="20"/>
      <c r="F36" s="46" t="str">
        <f t="shared" si="4"/>
        <v xml:space="preserve">,  </v>
      </c>
      <c r="G36" s="28"/>
      <c r="H36" s="21"/>
      <c r="I36" s="20"/>
      <c r="J36" s="20"/>
      <c r="K36" s="46" t="str">
        <f t="shared" si="0"/>
        <v xml:space="preserve"> </v>
      </c>
      <c r="L36" s="20"/>
      <c r="M36" s="22"/>
      <c r="N36" s="20"/>
      <c r="O36" s="20"/>
      <c r="P36" s="20"/>
      <c r="Q36" s="20"/>
      <c r="R36" s="24"/>
      <c r="S36" s="20"/>
      <c r="T36" s="24"/>
      <c r="U36" s="33" t="str">
        <f>IFERROR(VLOOKUP(UPPER(TRIM(R36)&amp;TRIM(S36)&amp;TRIM(T36)),City!K:L,2,FALSE),"")</f>
        <v/>
      </c>
      <c r="V36" s="46" t="str">
        <f t="shared" si="1"/>
        <v xml:space="preserve"> </v>
      </c>
      <c r="W36" s="46" t="str">
        <f t="shared" si="5"/>
        <v xml:space="preserve"> </v>
      </c>
      <c r="X36" s="46" t="str">
        <f t="shared" si="6"/>
        <v xml:space="preserve"> </v>
      </c>
      <c r="Y36" s="46" t="str">
        <f t="shared" si="7"/>
        <v xml:space="preserve"> </v>
      </c>
      <c r="Z36" s="46" t="str">
        <f t="shared" si="8"/>
        <v xml:space="preserve"> </v>
      </c>
      <c r="AA36" s="46" t="str">
        <f t="shared" si="9"/>
        <v xml:space="preserve"> </v>
      </c>
      <c r="AB36" s="46" t="str">
        <f t="shared" si="10"/>
        <v/>
      </c>
      <c r="AC36" s="20"/>
      <c r="AD36" s="47" t="str">
        <f t="shared" si="3"/>
        <v xml:space="preserve"> </v>
      </c>
      <c r="AE36" s="20"/>
      <c r="AF36" s="20"/>
      <c r="AG36" s="20"/>
      <c r="AH36" s="20"/>
      <c r="AI36" s="20"/>
      <c r="AJ36" s="20"/>
      <c r="AK36" s="24"/>
      <c r="AL36" s="20"/>
      <c r="AM36" s="20" t="str">
        <f>IFERROR(IF(AL36="Suggested Branch",VLOOKUP(AB36,'Branch Details'!F28:G340,2,FALSE),""),"")</f>
        <v/>
      </c>
      <c r="AN36" s="21"/>
      <c r="AO36" s="88"/>
      <c r="BH36" t="str">
        <f t="shared" si="11"/>
        <v/>
      </c>
      <c r="BI36" t="str">
        <f t="shared" si="12"/>
        <v/>
      </c>
      <c r="BJ36" t="str">
        <f>IF(OR(R36&lt;&gt;"",S36&lt;&gt;"",T36&lt;&gt;""),IFERROR(VLOOKUP(UPPER(TRIM(R36)&amp;TRIM(S36)&amp;TRIM(T36)),City!K:L,2,FALSE),"NONE"),"")</f>
        <v/>
      </c>
      <c r="BK36" t="str">
        <f t="shared" si="13"/>
        <v/>
      </c>
      <c r="BL36" t="str">
        <f t="shared" si="14"/>
        <v/>
      </c>
      <c r="BM36" s="17" t="str">
        <f t="shared" ca="1" si="15"/>
        <v/>
      </c>
      <c r="BN36" s="17" t="str">
        <f t="shared" si="16"/>
        <v/>
      </c>
    </row>
    <row r="37" spans="1:66">
      <c r="A37" s="84">
        <v>28</v>
      </c>
      <c r="B37" s="20"/>
      <c r="C37" s="20"/>
      <c r="D37" s="20"/>
      <c r="E37" s="20"/>
      <c r="F37" s="46" t="str">
        <f t="shared" si="4"/>
        <v xml:space="preserve">,  </v>
      </c>
      <c r="G37" s="28"/>
      <c r="H37" s="21"/>
      <c r="I37" s="20"/>
      <c r="J37" s="20"/>
      <c r="K37" s="46" t="str">
        <f t="shared" si="0"/>
        <v xml:space="preserve"> </v>
      </c>
      <c r="L37" s="20"/>
      <c r="M37" s="22"/>
      <c r="N37" s="20"/>
      <c r="O37" s="20"/>
      <c r="P37" s="20"/>
      <c r="Q37" s="20"/>
      <c r="R37" s="24"/>
      <c r="S37" s="20"/>
      <c r="T37" s="24"/>
      <c r="U37" s="33" t="str">
        <f>IFERROR(VLOOKUP(UPPER(TRIM(R37)&amp;TRIM(S37)&amp;TRIM(T37)),City!K:L,2,FALSE),"")</f>
        <v/>
      </c>
      <c r="V37" s="46" t="str">
        <f t="shared" si="1"/>
        <v xml:space="preserve"> </v>
      </c>
      <c r="W37" s="46" t="str">
        <f t="shared" si="5"/>
        <v xml:space="preserve"> </v>
      </c>
      <c r="X37" s="46" t="str">
        <f t="shared" si="6"/>
        <v xml:space="preserve"> </v>
      </c>
      <c r="Y37" s="46" t="str">
        <f t="shared" si="7"/>
        <v xml:space="preserve"> </v>
      </c>
      <c r="Z37" s="46" t="str">
        <f t="shared" si="8"/>
        <v xml:space="preserve"> </v>
      </c>
      <c r="AA37" s="46" t="str">
        <f t="shared" si="9"/>
        <v xml:space="preserve"> </v>
      </c>
      <c r="AB37" s="46" t="str">
        <f t="shared" si="10"/>
        <v/>
      </c>
      <c r="AC37" s="20"/>
      <c r="AD37" s="47" t="str">
        <f t="shared" si="3"/>
        <v xml:space="preserve"> </v>
      </c>
      <c r="AE37" s="20"/>
      <c r="AF37" s="20"/>
      <c r="AG37" s="20"/>
      <c r="AH37" s="20"/>
      <c r="AI37" s="20"/>
      <c r="AJ37" s="20"/>
      <c r="AK37" s="24"/>
      <c r="AL37" s="20"/>
      <c r="AM37" s="20" t="str">
        <f>IFERROR(IF(AL37="Suggested Branch",VLOOKUP(AB37,'Branch Details'!F29:G341,2,FALSE),""),"")</f>
        <v/>
      </c>
      <c r="AN37" s="21"/>
      <c r="AO37" s="88"/>
      <c r="BH37" t="str">
        <f t="shared" si="11"/>
        <v/>
      </c>
      <c r="BI37" t="str">
        <f t="shared" si="12"/>
        <v/>
      </c>
      <c r="BJ37" t="str">
        <f>IF(OR(R37&lt;&gt;"",S37&lt;&gt;"",T37&lt;&gt;""),IFERROR(VLOOKUP(UPPER(TRIM(R37)&amp;TRIM(S37)&amp;TRIM(T37)),City!K:L,2,FALSE),"NONE"),"")</f>
        <v/>
      </c>
      <c r="BK37" t="str">
        <f t="shared" si="13"/>
        <v/>
      </c>
      <c r="BL37" t="str">
        <f t="shared" si="14"/>
        <v/>
      </c>
      <c r="BM37" s="17" t="str">
        <f t="shared" ca="1" si="15"/>
        <v/>
      </c>
      <c r="BN37" s="17" t="str">
        <f t="shared" si="16"/>
        <v/>
      </c>
    </row>
    <row r="38" spans="1:66">
      <c r="A38" s="84">
        <v>29</v>
      </c>
      <c r="B38" s="20"/>
      <c r="C38" s="20"/>
      <c r="D38" s="20"/>
      <c r="E38" s="20"/>
      <c r="F38" s="46" t="str">
        <f t="shared" si="4"/>
        <v xml:space="preserve">,  </v>
      </c>
      <c r="G38" s="28"/>
      <c r="H38" s="21"/>
      <c r="I38" s="20"/>
      <c r="J38" s="20"/>
      <c r="K38" s="46" t="str">
        <f t="shared" si="0"/>
        <v xml:space="preserve"> </v>
      </c>
      <c r="L38" s="20"/>
      <c r="M38" s="22"/>
      <c r="N38" s="20"/>
      <c r="O38" s="20"/>
      <c r="P38" s="20"/>
      <c r="Q38" s="20"/>
      <c r="R38" s="24"/>
      <c r="S38" s="20"/>
      <c r="T38" s="24"/>
      <c r="U38" s="33" t="str">
        <f>IFERROR(VLOOKUP(UPPER(TRIM(R38)&amp;TRIM(S38)&amp;TRIM(T38)),City!K:L,2,FALSE),"")</f>
        <v/>
      </c>
      <c r="V38" s="46" t="str">
        <f t="shared" si="1"/>
        <v xml:space="preserve"> </v>
      </c>
      <c r="W38" s="46" t="str">
        <f t="shared" si="5"/>
        <v xml:space="preserve"> </v>
      </c>
      <c r="X38" s="46" t="str">
        <f t="shared" si="6"/>
        <v xml:space="preserve"> </v>
      </c>
      <c r="Y38" s="46" t="str">
        <f t="shared" si="7"/>
        <v xml:space="preserve"> </v>
      </c>
      <c r="Z38" s="46" t="str">
        <f t="shared" si="8"/>
        <v xml:space="preserve"> </v>
      </c>
      <c r="AA38" s="46" t="str">
        <f t="shared" si="9"/>
        <v xml:space="preserve"> </v>
      </c>
      <c r="AB38" s="46" t="str">
        <f t="shared" si="10"/>
        <v/>
      </c>
      <c r="AC38" s="20"/>
      <c r="AD38" s="47" t="str">
        <f t="shared" si="3"/>
        <v xml:space="preserve"> </v>
      </c>
      <c r="AE38" s="20"/>
      <c r="AF38" s="20"/>
      <c r="AG38" s="20"/>
      <c r="AH38" s="20"/>
      <c r="AI38" s="20"/>
      <c r="AJ38" s="20"/>
      <c r="AK38" s="24"/>
      <c r="AL38" s="20"/>
      <c r="AM38" s="20" t="str">
        <f>IFERROR(IF(AL38="Suggested Branch",VLOOKUP(AB38,'Branch Details'!F30:G342,2,FALSE),""),"")</f>
        <v/>
      </c>
      <c r="AN38" s="21"/>
      <c r="AO38" s="88"/>
      <c r="BH38" t="str">
        <f t="shared" si="11"/>
        <v/>
      </c>
      <c r="BI38" t="str">
        <f t="shared" si="12"/>
        <v/>
      </c>
      <c r="BJ38" t="str">
        <f>IF(OR(R38&lt;&gt;"",S38&lt;&gt;"",T38&lt;&gt;""),IFERROR(VLOOKUP(UPPER(TRIM(R38)&amp;TRIM(S38)&amp;TRIM(T38)),City!K:L,2,FALSE),"NONE"),"")</f>
        <v/>
      </c>
      <c r="BK38" t="str">
        <f t="shared" si="13"/>
        <v/>
      </c>
      <c r="BL38" t="str">
        <f t="shared" si="14"/>
        <v/>
      </c>
      <c r="BM38" s="17" t="str">
        <f t="shared" ca="1" si="15"/>
        <v/>
      </c>
      <c r="BN38" s="17" t="str">
        <f t="shared" si="16"/>
        <v/>
      </c>
    </row>
    <row r="39" spans="1:66">
      <c r="A39" s="84">
        <v>30</v>
      </c>
      <c r="B39" s="20"/>
      <c r="C39" s="20"/>
      <c r="D39" s="20"/>
      <c r="E39" s="20"/>
      <c r="F39" s="46" t="str">
        <f t="shared" si="4"/>
        <v xml:space="preserve">,  </v>
      </c>
      <c r="G39" s="28"/>
      <c r="H39" s="21"/>
      <c r="I39" s="20"/>
      <c r="J39" s="20"/>
      <c r="K39" s="46" t="str">
        <f t="shared" si="0"/>
        <v xml:space="preserve"> </v>
      </c>
      <c r="L39" s="20"/>
      <c r="M39" s="22"/>
      <c r="N39" s="20"/>
      <c r="O39" s="20"/>
      <c r="P39" s="20"/>
      <c r="Q39" s="20"/>
      <c r="R39" s="24"/>
      <c r="S39" s="20"/>
      <c r="T39" s="24"/>
      <c r="U39" s="33" t="str">
        <f>IFERROR(VLOOKUP(UPPER(TRIM(R39)&amp;TRIM(S39)&amp;TRIM(T39)),City!K:L,2,FALSE),"")</f>
        <v/>
      </c>
      <c r="V39" s="46" t="str">
        <f t="shared" si="1"/>
        <v xml:space="preserve"> </v>
      </c>
      <c r="W39" s="46" t="str">
        <f t="shared" si="5"/>
        <v xml:space="preserve"> </v>
      </c>
      <c r="X39" s="46" t="str">
        <f t="shared" si="6"/>
        <v xml:space="preserve"> </v>
      </c>
      <c r="Y39" s="46" t="str">
        <f t="shared" si="7"/>
        <v xml:space="preserve"> </v>
      </c>
      <c r="Z39" s="46" t="str">
        <f t="shared" si="8"/>
        <v xml:space="preserve"> </v>
      </c>
      <c r="AA39" s="46" t="str">
        <f t="shared" si="9"/>
        <v xml:space="preserve"> </v>
      </c>
      <c r="AB39" s="46" t="str">
        <f t="shared" si="10"/>
        <v/>
      </c>
      <c r="AC39" s="20"/>
      <c r="AD39" s="47" t="str">
        <f t="shared" si="3"/>
        <v xml:space="preserve"> </v>
      </c>
      <c r="AE39" s="20"/>
      <c r="AF39" s="20"/>
      <c r="AG39" s="20"/>
      <c r="AH39" s="20"/>
      <c r="AI39" s="20"/>
      <c r="AJ39" s="20"/>
      <c r="AK39" s="24"/>
      <c r="AL39" s="20"/>
      <c r="AM39" s="20" t="str">
        <f>IFERROR(IF(AL39="Suggested Branch",VLOOKUP(AB39,'Branch Details'!F31:G343,2,FALSE),""),"")</f>
        <v/>
      </c>
      <c r="AN39" s="21"/>
      <c r="AO39" s="88"/>
      <c r="BH39" t="str">
        <f t="shared" si="11"/>
        <v/>
      </c>
      <c r="BI39" t="str">
        <f t="shared" si="12"/>
        <v/>
      </c>
      <c r="BJ39" t="str">
        <f>IF(OR(R39&lt;&gt;"",S39&lt;&gt;"",T39&lt;&gt;""),IFERROR(VLOOKUP(UPPER(TRIM(R39)&amp;TRIM(S39)&amp;TRIM(T39)),City!K:L,2,FALSE),"NONE"),"")</f>
        <v/>
      </c>
      <c r="BK39" t="str">
        <f t="shared" si="13"/>
        <v/>
      </c>
      <c r="BL39" t="str">
        <f t="shared" si="14"/>
        <v/>
      </c>
      <c r="BM39" s="17" t="str">
        <f t="shared" ca="1" si="15"/>
        <v/>
      </c>
      <c r="BN39" s="17" t="str">
        <f t="shared" si="16"/>
        <v/>
      </c>
    </row>
    <row r="40" spans="1:66">
      <c r="A40" s="84">
        <v>31</v>
      </c>
      <c r="B40" s="20"/>
      <c r="C40" s="20"/>
      <c r="D40" s="20"/>
      <c r="E40" s="20"/>
      <c r="F40" s="46" t="str">
        <f t="shared" si="4"/>
        <v xml:space="preserve">,  </v>
      </c>
      <c r="G40" s="28"/>
      <c r="H40" s="21"/>
      <c r="I40" s="20"/>
      <c r="J40" s="20"/>
      <c r="K40" s="46" t="str">
        <f t="shared" si="0"/>
        <v xml:space="preserve"> </v>
      </c>
      <c r="L40" s="20"/>
      <c r="M40" s="22"/>
      <c r="N40" s="20"/>
      <c r="O40" s="20"/>
      <c r="P40" s="20"/>
      <c r="Q40" s="20"/>
      <c r="R40" s="24"/>
      <c r="S40" s="20"/>
      <c r="T40" s="24"/>
      <c r="U40" s="33" t="str">
        <f>IFERROR(VLOOKUP(UPPER(TRIM(R40)&amp;TRIM(S40)&amp;TRIM(T40)),City!K:L,2,FALSE),"")</f>
        <v/>
      </c>
      <c r="V40" s="46" t="str">
        <f t="shared" si="1"/>
        <v xml:space="preserve"> </v>
      </c>
      <c r="W40" s="46" t="str">
        <f t="shared" si="5"/>
        <v xml:space="preserve"> </v>
      </c>
      <c r="X40" s="46" t="str">
        <f t="shared" si="6"/>
        <v xml:space="preserve"> </v>
      </c>
      <c r="Y40" s="46" t="str">
        <f t="shared" si="7"/>
        <v xml:space="preserve"> </v>
      </c>
      <c r="Z40" s="46" t="str">
        <f t="shared" si="8"/>
        <v xml:space="preserve"> </v>
      </c>
      <c r="AA40" s="46" t="str">
        <f t="shared" si="9"/>
        <v xml:space="preserve"> </v>
      </c>
      <c r="AB40" s="46" t="str">
        <f t="shared" si="10"/>
        <v/>
      </c>
      <c r="AC40" s="20"/>
      <c r="AD40" s="47" t="str">
        <f t="shared" si="3"/>
        <v xml:space="preserve"> </v>
      </c>
      <c r="AE40" s="20"/>
      <c r="AF40" s="20"/>
      <c r="AG40" s="20"/>
      <c r="AH40" s="20"/>
      <c r="AI40" s="20"/>
      <c r="AJ40" s="20"/>
      <c r="AK40" s="24"/>
      <c r="AL40" s="20"/>
      <c r="AM40" s="20" t="str">
        <f>IFERROR(IF(AL40="Suggested Branch",VLOOKUP(AB40,'Branch Details'!F32:G344,2,FALSE),""),"")</f>
        <v/>
      </c>
      <c r="AN40" s="21"/>
      <c r="AO40" s="88"/>
      <c r="BH40" t="str">
        <f t="shared" si="11"/>
        <v/>
      </c>
      <c r="BI40" t="str">
        <f t="shared" si="12"/>
        <v/>
      </c>
      <c r="BJ40" t="str">
        <f>IF(OR(R40&lt;&gt;"",S40&lt;&gt;"",T40&lt;&gt;""),IFERROR(VLOOKUP(UPPER(TRIM(R40)&amp;TRIM(S40)&amp;TRIM(T40)),City!K:L,2,FALSE),"NONE"),"")</f>
        <v/>
      </c>
      <c r="BK40" t="str">
        <f t="shared" si="13"/>
        <v/>
      </c>
      <c r="BL40" t="str">
        <f t="shared" si="14"/>
        <v/>
      </c>
      <c r="BM40" s="17" t="str">
        <f t="shared" ca="1" si="15"/>
        <v/>
      </c>
      <c r="BN40" s="17" t="str">
        <f t="shared" si="16"/>
        <v/>
      </c>
    </row>
    <row r="41" spans="1:66">
      <c r="A41" s="84">
        <v>32</v>
      </c>
      <c r="B41" s="20"/>
      <c r="C41" s="20"/>
      <c r="D41" s="20"/>
      <c r="E41" s="20"/>
      <c r="F41" s="46" t="str">
        <f t="shared" si="4"/>
        <v xml:space="preserve">,  </v>
      </c>
      <c r="G41" s="28"/>
      <c r="H41" s="21"/>
      <c r="I41" s="20"/>
      <c r="J41" s="20"/>
      <c r="K41" s="46" t="str">
        <f t="shared" si="0"/>
        <v xml:space="preserve"> </v>
      </c>
      <c r="L41" s="20"/>
      <c r="M41" s="22"/>
      <c r="N41" s="20"/>
      <c r="O41" s="20"/>
      <c r="P41" s="20"/>
      <c r="Q41" s="20"/>
      <c r="R41" s="24"/>
      <c r="S41" s="20"/>
      <c r="T41" s="24"/>
      <c r="U41" s="33" t="str">
        <f>IFERROR(VLOOKUP(UPPER(TRIM(R41)&amp;TRIM(S41)&amp;TRIM(T41)),City!K:L,2,FALSE),"")</f>
        <v/>
      </c>
      <c r="V41" s="46" t="str">
        <f t="shared" si="1"/>
        <v xml:space="preserve"> </v>
      </c>
      <c r="W41" s="46" t="str">
        <f t="shared" si="5"/>
        <v xml:space="preserve"> </v>
      </c>
      <c r="X41" s="46" t="str">
        <f t="shared" si="6"/>
        <v xml:space="preserve"> </v>
      </c>
      <c r="Y41" s="46" t="str">
        <f t="shared" si="7"/>
        <v xml:space="preserve"> </v>
      </c>
      <c r="Z41" s="46" t="str">
        <f t="shared" si="8"/>
        <v xml:space="preserve"> </v>
      </c>
      <c r="AA41" s="46" t="str">
        <f t="shared" si="9"/>
        <v xml:space="preserve"> </v>
      </c>
      <c r="AB41" s="46" t="str">
        <f t="shared" si="10"/>
        <v/>
      </c>
      <c r="AC41" s="20"/>
      <c r="AD41" s="47" t="str">
        <f t="shared" si="3"/>
        <v xml:space="preserve"> </v>
      </c>
      <c r="AE41" s="20"/>
      <c r="AF41" s="20"/>
      <c r="AG41" s="20"/>
      <c r="AH41" s="20"/>
      <c r="AI41" s="20"/>
      <c r="AJ41" s="20"/>
      <c r="AK41" s="24"/>
      <c r="AL41" s="20"/>
      <c r="AM41" s="20" t="str">
        <f>IFERROR(IF(AL41="Suggested Branch",VLOOKUP(AB41,'Branch Details'!F33:G345,2,FALSE),""),"")</f>
        <v/>
      </c>
      <c r="AN41" s="21"/>
      <c r="AO41" s="88"/>
      <c r="BH41" t="str">
        <f t="shared" si="11"/>
        <v/>
      </c>
      <c r="BI41" t="str">
        <f t="shared" si="12"/>
        <v/>
      </c>
      <c r="BJ41" t="str">
        <f>IF(OR(R41&lt;&gt;"",S41&lt;&gt;"",T41&lt;&gt;""),IFERROR(VLOOKUP(UPPER(TRIM(R41)&amp;TRIM(S41)&amp;TRIM(T41)),City!K:L,2,FALSE),"NONE"),"")</f>
        <v/>
      </c>
      <c r="BK41" t="str">
        <f t="shared" si="13"/>
        <v/>
      </c>
      <c r="BL41" t="str">
        <f t="shared" si="14"/>
        <v/>
      </c>
      <c r="BM41" s="17" t="str">
        <f t="shared" ca="1" si="15"/>
        <v/>
      </c>
      <c r="BN41" s="17" t="str">
        <f t="shared" si="16"/>
        <v/>
      </c>
    </row>
    <row r="42" spans="1:66">
      <c r="A42" s="84">
        <v>33</v>
      </c>
      <c r="B42" s="20"/>
      <c r="C42" s="20"/>
      <c r="D42" s="20"/>
      <c r="E42" s="20"/>
      <c r="F42" s="46" t="str">
        <f t="shared" si="4"/>
        <v xml:space="preserve">,  </v>
      </c>
      <c r="G42" s="28"/>
      <c r="H42" s="21"/>
      <c r="I42" s="20"/>
      <c r="J42" s="20"/>
      <c r="K42" s="46" t="str">
        <f t="shared" si="0"/>
        <v xml:space="preserve"> </v>
      </c>
      <c r="L42" s="20"/>
      <c r="M42" s="22"/>
      <c r="N42" s="20"/>
      <c r="O42" s="20"/>
      <c r="P42" s="20"/>
      <c r="Q42" s="20"/>
      <c r="R42" s="24"/>
      <c r="S42" s="20"/>
      <c r="T42" s="24"/>
      <c r="U42" s="33" t="str">
        <f>IFERROR(VLOOKUP(UPPER(TRIM(R42)&amp;TRIM(S42)&amp;TRIM(T42)),City!K:L,2,FALSE),"")</f>
        <v/>
      </c>
      <c r="V42" s="46" t="str">
        <f t="shared" si="1"/>
        <v xml:space="preserve"> </v>
      </c>
      <c r="W42" s="46" t="str">
        <f t="shared" si="5"/>
        <v xml:space="preserve"> </v>
      </c>
      <c r="X42" s="46" t="str">
        <f t="shared" si="6"/>
        <v xml:space="preserve"> </v>
      </c>
      <c r="Y42" s="46" t="str">
        <f t="shared" si="7"/>
        <v xml:space="preserve"> </v>
      </c>
      <c r="Z42" s="46" t="str">
        <f t="shared" si="8"/>
        <v xml:space="preserve"> </v>
      </c>
      <c r="AA42" s="46" t="str">
        <f t="shared" si="9"/>
        <v xml:space="preserve"> </v>
      </c>
      <c r="AB42" s="46" t="str">
        <f t="shared" si="10"/>
        <v/>
      </c>
      <c r="AC42" s="20"/>
      <c r="AD42" s="47" t="str">
        <f t="shared" si="3"/>
        <v xml:space="preserve"> </v>
      </c>
      <c r="AE42" s="20"/>
      <c r="AF42" s="20"/>
      <c r="AG42" s="20"/>
      <c r="AH42" s="20"/>
      <c r="AI42" s="20"/>
      <c r="AJ42" s="20"/>
      <c r="AK42" s="24"/>
      <c r="AL42" s="20"/>
      <c r="AM42" s="20" t="str">
        <f>IFERROR(IF(AL42="Suggested Branch",VLOOKUP(AB42,'Branch Details'!F34:G346,2,FALSE),""),"")</f>
        <v/>
      </c>
      <c r="AN42" s="21"/>
      <c r="AO42" s="88"/>
      <c r="BH42" t="str">
        <f t="shared" si="11"/>
        <v/>
      </c>
      <c r="BI42" t="str">
        <f t="shared" si="12"/>
        <v/>
      </c>
      <c r="BJ42" t="str">
        <f>IF(OR(R42&lt;&gt;"",S42&lt;&gt;"",T42&lt;&gt;""),IFERROR(VLOOKUP(UPPER(TRIM(R42)&amp;TRIM(S42)&amp;TRIM(T42)),City!K:L,2,FALSE),"NONE"),"")</f>
        <v/>
      </c>
      <c r="BK42" t="str">
        <f t="shared" si="13"/>
        <v/>
      </c>
      <c r="BL42" t="str">
        <f t="shared" si="14"/>
        <v/>
      </c>
      <c r="BM42" s="17" t="str">
        <f t="shared" ca="1" si="15"/>
        <v/>
      </c>
      <c r="BN42" s="17" t="str">
        <f t="shared" si="16"/>
        <v/>
      </c>
    </row>
    <row r="43" spans="1:66">
      <c r="A43" s="84">
        <v>34</v>
      </c>
      <c r="B43" s="20"/>
      <c r="C43" s="20"/>
      <c r="D43" s="20"/>
      <c r="E43" s="20"/>
      <c r="F43" s="46" t="str">
        <f t="shared" si="4"/>
        <v xml:space="preserve">,  </v>
      </c>
      <c r="G43" s="28"/>
      <c r="H43" s="21"/>
      <c r="I43" s="20"/>
      <c r="J43" s="20"/>
      <c r="K43" s="46" t="str">
        <f t="shared" si="0"/>
        <v xml:space="preserve"> </v>
      </c>
      <c r="L43" s="20"/>
      <c r="M43" s="22"/>
      <c r="N43" s="20"/>
      <c r="O43" s="20"/>
      <c r="P43" s="20"/>
      <c r="Q43" s="20"/>
      <c r="R43" s="24"/>
      <c r="S43" s="20"/>
      <c r="T43" s="24"/>
      <c r="U43" s="33" t="str">
        <f>IFERROR(VLOOKUP(UPPER(TRIM(R43)&amp;TRIM(S43)&amp;TRIM(T43)),City!K:L,2,FALSE),"")</f>
        <v/>
      </c>
      <c r="V43" s="46" t="str">
        <f t="shared" si="1"/>
        <v xml:space="preserve"> </v>
      </c>
      <c r="W43" s="46" t="str">
        <f t="shared" si="5"/>
        <v xml:space="preserve"> </v>
      </c>
      <c r="X43" s="46" t="str">
        <f t="shared" si="6"/>
        <v xml:space="preserve"> </v>
      </c>
      <c r="Y43" s="46" t="str">
        <f t="shared" si="7"/>
        <v xml:space="preserve"> </v>
      </c>
      <c r="Z43" s="46" t="str">
        <f t="shared" si="8"/>
        <v xml:space="preserve"> </v>
      </c>
      <c r="AA43" s="46" t="str">
        <f t="shared" si="9"/>
        <v xml:space="preserve"> </v>
      </c>
      <c r="AB43" s="46" t="str">
        <f t="shared" si="10"/>
        <v/>
      </c>
      <c r="AC43" s="20"/>
      <c r="AD43" s="47" t="str">
        <f t="shared" si="3"/>
        <v xml:space="preserve"> </v>
      </c>
      <c r="AE43" s="20"/>
      <c r="AF43" s="20"/>
      <c r="AG43" s="20"/>
      <c r="AH43" s="20"/>
      <c r="AI43" s="20"/>
      <c r="AJ43" s="20"/>
      <c r="AK43" s="24"/>
      <c r="AL43" s="20"/>
      <c r="AM43" s="20" t="str">
        <f>IFERROR(IF(AL43="Suggested Branch",VLOOKUP(AB43,'Branch Details'!F35:G347,2,FALSE),""),"")</f>
        <v/>
      </c>
      <c r="AN43" s="21"/>
      <c r="AO43" s="88"/>
      <c r="BH43" t="str">
        <f t="shared" si="11"/>
        <v/>
      </c>
      <c r="BI43" t="str">
        <f t="shared" si="12"/>
        <v/>
      </c>
      <c r="BJ43" t="str">
        <f>IF(OR(R43&lt;&gt;"",S43&lt;&gt;"",T43&lt;&gt;""),IFERROR(VLOOKUP(UPPER(TRIM(R43)&amp;TRIM(S43)&amp;TRIM(T43)),City!K:L,2,FALSE),"NONE"),"")</f>
        <v/>
      </c>
      <c r="BK43" t="str">
        <f t="shared" si="13"/>
        <v/>
      </c>
      <c r="BL43" t="str">
        <f t="shared" si="14"/>
        <v/>
      </c>
      <c r="BM43" s="17" t="str">
        <f t="shared" ca="1" si="15"/>
        <v/>
      </c>
      <c r="BN43" s="17" t="str">
        <f t="shared" si="16"/>
        <v/>
      </c>
    </row>
    <row r="44" spans="1:66">
      <c r="A44" s="84">
        <v>35</v>
      </c>
      <c r="B44" s="20"/>
      <c r="C44" s="20"/>
      <c r="D44" s="20"/>
      <c r="E44" s="20"/>
      <c r="F44" s="46" t="str">
        <f t="shared" si="4"/>
        <v xml:space="preserve">,  </v>
      </c>
      <c r="G44" s="28"/>
      <c r="H44" s="21"/>
      <c r="I44" s="20"/>
      <c r="J44" s="20"/>
      <c r="K44" s="46" t="str">
        <f t="shared" si="0"/>
        <v xml:space="preserve"> </v>
      </c>
      <c r="L44" s="20"/>
      <c r="M44" s="22"/>
      <c r="N44" s="20"/>
      <c r="O44" s="20"/>
      <c r="P44" s="20"/>
      <c r="Q44" s="20"/>
      <c r="R44" s="24"/>
      <c r="S44" s="20"/>
      <c r="T44" s="24"/>
      <c r="U44" s="33" t="str">
        <f>IFERROR(VLOOKUP(UPPER(TRIM(R44)&amp;TRIM(S44)&amp;TRIM(T44)),City!K:L,2,FALSE),"")</f>
        <v/>
      </c>
      <c r="V44" s="46" t="str">
        <f t="shared" si="1"/>
        <v xml:space="preserve"> </v>
      </c>
      <c r="W44" s="46" t="str">
        <f t="shared" si="5"/>
        <v xml:space="preserve"> </v>
      </c>
      <c r="X44" s="46" t="str">
        <f t="shared" si="6"/>
        <v xml:space="preserve"> </v>
      </c>
      <c r="Y44" s="46" t="str">
        <f t="shared" si="7"/>
        <v xml:space="preserve"> </v>
      </c>
      <c r="Z44" s="46" t="str">
        <f t="shared" si="8"/>
        <v xml:space="preserve"> </v>
      </c>
      <c r="AA44" s="46" t="str">
        <f t="shared" si="9"/>
        <v xml:space="preserve"> </v>
      </c>
      <c r="AB44" s="46" t="str">
        <f t="shared" si="10"/>
        <v/>
      </c>
      <c r="AC44" s="20"/>
      <c r="AD44" s="47" t="str">
        <f t="shared" si="3"/>
        <v xml:space="preserve"> </v>
      </c>
      <c r="AE44" s="20"/>
      <c r="AF44" s="20"/>
      <c r="AG44" s="20"/>
      <c r="AH44" s="20"/>
      <c r="AI44" s="20"/>
      <c r="AJ44" s="20"/>
      <c r="AK44" s="24"/>
      <c r="AL44" s="20"/>
      <c r="AM44" s="20" t="str">
        <f>IFERROR(IF(AL44="Suggested Branch",VLOOKUP(AB44,'Branch Details'!F36:G348,2,FALSE),""),"")</f>
        <v/>
      </c>
      <c r="AN44" s="21"/>
      <c r="AO44" s="88"/>
      <c r="BH44" t="str">
        <f t="shared" si="11"/>
        <v/>
      </c>
      <c r="BI44" t="str">
        <f t="shared" si="12"/>
        <v/>
      </c>
      <c r="BJ44" t="str">
        <f>IF(OR(R44&lt;&gt;"",S44&lt;&gt;"",T44&lt;&gt;""),IFERROR(VLOOKUP(UPPER(TRIM(R44)&amp;TRIM(S44)&amp;TRIM(T44)),City!K:L,2,FALSE),"NONE"),"")</f>
        <v/>
      </c>
      <c r="BK44" t="str">
        <f t="shared" si="13"/>
        <v/>
      </c>
      <c r="BL44" t="str">
        <f t="shared" si="14"/>
        <v/>
      </c>
      <c r="BM44" s="17" t="str">
        <f t="shared" ca="1" si="15"/>
        <v/>
      </c>
      <c r="BN44" s="17" t="str">
        <f t="shared" si="16"/>
        <v/>
      </c>
    </row>
    <row r="45" spans="1:66">
      <c r="A45" s="84">
        <v>36</v>
      </c>
      <c r="B45" s="20"/>
      <c r="C45" s="20"/>
      <c r="D45" s="20"/>
      <c r="E45" s="20"/>
      <c r="F45" s="46" t="str">
        <f t="shared" si="4"/>
        <v xml:space="preserve">,  </v>
      </c>
      <c r="G45" s="28"/>
      <c r="H45" s="21"/>
      <c r="I45" s="20"/>
      <c r="J45" s="20"/>
      <c r="K45" s="46" t="str">
        <f t="shared" si="0"/>
        <v xml:space="preserve"> </v>
      </c>
      <c r="L45" s="20"/>
      <c r="M45" s="22"/>
      <c r="N45" s="20"/>
      <c r="O45" s="20"/>
      <c r="P45" s="20"/>
      <c r="Q45" s="20"/>
      <c r="R45" s="24"/>
      <c r="S45" s="20"/>
      <c r="T45" s="24"/>
      <c r="U45" s="33" t="str">
        <f>IFERROR(VLOOKUP(UPPER(TRIM(R45)&amp;TRIM(S45)&amp;TRIM(T45)),City!K:L,2,FALSE),"")</f>
        <v/>
      </c>
      <c r="V45" s="46" t="str">
        <f t="shared" si="1"/>
        <v xml:space="preserve"> </v>
      </c>
      <c r="W45" s="46" t="str">
        <f t="shared" si="5"/>
        <v xml:space="preserve"> </v>
      </c>
      <c r="X45" s="46" t="str">
        <f t="shared" si="6"/>
        <v xml:space="preserve"> </v>
      </c>
      <c r="Y45" s="46" t="str">
        <f t="shared" si="7"/>
        <v xml:space="preserve"> </v>
      </c>
      <c r="Z45" s="46" t="str">
        <f t="shared" si="8"/>
        <v xml:space="preserve"> </v>
      </c>
      <c r="AA45" s="46" t="str">
        <f t="shared" si="9"/>
        <v xml:space="preserve"> </v>
      </c>
      <c r="AB45" s="46" t="str">
        <f t="shared" si="10"/>
        <v/>
      </c>
      <c r="AC45" s="20"/>
      <c r="AD45" s="47" t="str">
        <f t="shared" si="3"/>
        <v xml:space="preserve"> </v>
      </c>
      <c r="AE45" s="20"/>
      <c r="AF45" s="20"/>
      <c r="AG45" s="20"/>
      <c r="AH45" s="20"/>
      <c r="AI45" s="20"/>
      <c r="AJ45" s="20"/>
      <c r="AK45" s="24"/>
      <c r="AL45" s="20"/>
      <c r="AM45" s="20" t="str">
        <f>IFERROR(IF(AL45="Suggested Branch",VLOOKUP(AB45,'Branch Details'!F37:G349,2,FALSE),""),"")</f>
        <v/>
      </c>
      <c r="AN45" s="21"/>
      <c r="AO45" s="88"/>
      <c r="BH45" t="str">
        <f t="shared" si="11"/>
        <v/>
      </c>
      <c r="BI45" t="str">
        <f t="shared" si="12"/>
        <v/>
      </c>
      <c r="BJ45" t="str">
        <f>IF(OR(R45&lt;&gt;"",S45&lt;&gt;"",T45&lt;&gt;""),IFERROR(VLOOKUP(UPPER(TRIM(R45)&amp;TRIM(S45)&amp;TRIM(T45)),City!K:L,2,FALSE),"NONE"),"")</f>
        <v/>
      </c>
      <c r="BK45" t="str">
        <f t="shared" si="13"/>
        <v/>
      </c>
      <c r="BL45" t="str">
        <f t="shared" si="14"/>
        <v/>
      </c>
      <c r="BM45" s="17" t="str">
        <f t="shared" ca="1" si="15"/>
        <v/>
      </c>
      <c r="BN45" s="17" t="str">
        <f t="shared" si="16"/>
        <v/>
      </c>
    </row>
    <row r="46" spans="1:66">
      <c r="A46" s="84">
        <v>37</v>
      </c>
      <c r="B46" s="20"/>
      <c r="C46" s="20"/>
      <c r="D46" s="20"/>
      <c r="E46" s="20"/>
      <c r="F46" s="46" t="str">
        <f t="shared" si="4"/>
        <v xml:space="preserve">,  </v>
      </c>
      <c r="G46" s="28"/>
      <c r="H46" s="21"/>
      <c r="I46" s="20"/>
      <c r="J46" s="20"/>
      <c r="K46" s="46" t="str">
        <f t="shared" si="0"/>
        <v xml:space="preserve"> </v>
      </c>
      <c r="L46" s="20"/>
      <c r="M46" s="22"/>
      <c r="N46" s="20"/>
      <c r="O46" s="20"/>
      <c r="P46" s="20"/>
      <c r="Q46" s="20"/>
      <c r="R46" s="24"/>
      <c r="S46" s="20"/>
      <c r="T46" s="24"/>
      <c r="U46" s="33" t="str">
        <f>IFERROR(VLOOKUP(UPPER(TRIM(R46)&amp;TRIM(S46)&amp;TRIM(T46)),City!K:L,2,FALSE),"")</f>
        <v/>
      </c>
      <c r="V46" s="46" t="str">
        <f t="shared" si="1"/>
        <v xml:space="preserve"> </v>
      </c>
      <c r="W46" s="46" t="str">
        <f t="shared" si="5"/>
        <v xml:space="preserve"> </v>
      </c>
      <c r="X46" s="46" t="str">
        <f t="shared" si="6"/>
        <v xml:space="preserve"> </v>
      </c>
      <c r="Y46" s="46" t="str">
        <f t="shared" si="7"/>
        <v xml:space="preserve"> </v>
      </c>
      <c r="Z46" s="46" t="str">
        <f t="shared" si="8"/>
        <v xml:space="preserve"> </v>
      </c>
      <c r="AA46" s="46" t="str">
        <f t="shared" si="9"/>
        <v xml:space="preserve"> </v>
      </c>
      <c r="AB46" s="46" t="str">
        <f t="shared" si="10"/>
        <v/>
      </c>
      <c r="AC46" s="20"/>
      <c r="AD46" s="47" t="str">
        <f t="shared" si="3"/>
        <v xml:space="preserve"> </v>
      </c>
      <c r="AE46" s="20"/>
      <c r="AF46" s="20"/>
      <c r="AG46" s="20"/>
      <c r="AH46" s="20"/>
      <c r="AI46" s="20"/>
      <c r="AJ46" s="20"/>
      <c r="AK46" s="24"/>
      <c r="AL46" s="20"/>
      <c r="AM46" s="20" t="str">
        <f>IFERROR(IF(AL46="Suggested Branch",VLOOKUP(AB46,'Branch Details'!F38:G350,2,FALSE),""),"")</f>
        <v/>
      </c>
      <c r="AN46" s="21"/>
      <c r="AO46" s="88"/>
      <c r="BH46" t="str">
        <f t="shared" si="11"/>
        <v/>
      </c>
      <c r="BI46" t="str">
        <f t="shared" si="12"/>
        <v/>
      </c>
      <c r="BJ46" t="str">
        <f>IF(OR(R46&lt;&gt;"",S46&lt;&gt;"",T46&lt;&gt;""),IFERROR(VLOOKUP(UPPER(TRIM(R46)&amp;TRIM(S46)&amp;TRIM(T46)),City!K:L,2,FALSE),"NONE"),"")</f>
        <v/>
      </c>
      <c r="BK46" t="str">
        <f t="shared" si="13"/>
        <v/>
      </c>
      <c r="BL46" t="str">
        <f t="shared" si="14"/>
        <v/>
      </c>
      <c r="BM46" s="17" t="str">
        <f t="shared" ca="1" si="15"/>
        <v/>
      </c>
      <c r="BN46" s="17" t="str">
        <f t="shared" si="16"/>
        <v/>
      </c>
    </row>
    <row r="47" spans="1:66">
      <c r="A47" s="84">
        <v>38</v>
      </c>
      <c r="B47" s="20"/>
      <c r="C47" s="20"/>
      <c r="D47" s="20"/>
      <c r="E47" s="20"/>
      <c r="F47" s="46" t="str">
        <f t="shared" si="4"/>
        <v xml:space="preserve">,  </v>
      </c>
      <c r="G47" s="28"/>
      <c r="H47" s="21"/>
      <c r="I47" s="20"/>
      <c r="J47" s="20"/>
      <c r="K47" s="46" t="str">
        <f t="shared" si="0"/>
        <v xml:space="preserve"> </v>
      </c>
      <c r="L47" s="20"/>
      <c r="M47" s="22"/>
      <c r="N47" s="20"/>
      <c r="O47" s="20"/>
      <c r="P47" s="20"/>
      <c r="Q47" s="20"/>
      <c r="R47" s="24"/>
      <c r="S47" s="20"/>
      <c r="T47" s="24"/>
      <c r="U47" s="33" t="str">
        <f>IFERROR(VLOOKUP(UPPER(TRIM(R47)&amp;TRIM(S47)&amp;TRIM(T47)),City!K:L,2,FALSE),"")</f>
        <v/>
      </c>
      <c r="V47" s="46" t="str">
        <f t="shared" si="1"/>
        <v xml:space="preserve"> </v>
      </c>
      <c r="W47" s="46" t="str">
        <f t="shared" si="5"/>
        <v xml:space="preserve"> </v>
      </c>
      <c r="X47" s="46" t="str">
        <f t="shared" si="6"/>
        <v xml:space="preserve"> </v>
      </c>
      <c r="Y47" s="46" t="str">
        <f t="shared" si="7"/>
        <v xml:space="preserve"> </v>
      </c>
      <c r="Z47" s="46" t="str">
        <f t="shared" si="8"/>
        <v xml:space="preserve"> </v>
      </c>
      <c r="AA47" s="46" t="str">
        <f t="shared" si="9"/>
        <v xml:space="preserve"> </v>
      </c>
      <c r="AB47" s="46" t="str">
        <f t="shared" si="10"/>
        <v/>
      </c>
      <c r="AC47" s="20"/>
      <c r="AD47" s="47" t="str">
        <f t="shared" si="3"/>
        <v xml:space="preserve"> </v>
      </c>
      <c r="AE47" s="20"/>
      <c r="AF47" s="20"/>
      <c r="AG47" s="20"/>
      <c r="AH47" s="20"/>
      <c r="AI47" s="20"/>
      <c r="AJ47" s="20"/>
      <c r="AK47" s="24"/>
      <c r="AL47" s="20"/>
      <c r="AM47" s="20" t="str">
        <f>IFERROR(IF(AL47="Suggested Branch",VLOOKUP(AB47,'Branch Details'!F39:G351,2,FALSE),""),"")</f>
        <v/>
      </c>
      <c r="AN47" s="21"/>
      <c r="AO47" s="88"/>
      <c r="BH47" t="str">
        <f t="shared" si="11"/>
        <v/>
      </c>
      <c r="BI47" t="str">
        <f t="shared" si="12"/>
        <v/>
      </c>
      <c r="BJ47" t="str">
        <f>IF(OR(R47&lt;&gt;"",S47&lt;&gt;"",T47&lt;&gt;""),IFERROR(VLOOKUP(UPPER(TRIM(R47)&amp;TRIM(S47)&amp;TRIM(T47)),City!K:L,2,FALSE),"NONE"),"")</f>
        <v/>
      </c>
      <c r="BK47" t="str">
        <f t="shared" si="13"/>
        <v/>
      </c>
      <c r="BL47" t="str">
        <f t="shared" si="14"/>
        <v/>
      </c>
      <c r="BM47" s="17" t="str">
        <f t="shared" ca="1" si="15"/>
        <v/>
      </c>
      <c r="BN47" s="17" t="str">
        <f t="shared" si="16"/>
        <v/>
      </c>
    </row>
    <row r="48" spans="1:66">
      <c r="A48" s="84">
        <v>39</v>
      </c>
      <c r="B48" s="20"/>
      <c r="C48" s="20"/>
      <c r="D48" s="20"/>
      <c r="E48" s="20"/>
      <c r="F48" s="46" t="str">
        <f t="shared" si="4"/>
        <v xml:space="preserve">,  </v>
      </c>
      <c r="G48" s="28"/>
      <c r="H48" s="21"/>
      <c r="I48" s="20"/>
      <c r="J48" s="20"/>
      <c r="K48" s="46" t="str">
        <f t="shared" si="0"/>
        <v xml:space="preserve"> </v>
      </c>
      <c r="L48" s="20"/>
      <c r="M48" s="22"/>
      <c r="N48" s="20"/>
      <c r="O48" s="20"/>
      <c r="P48" s="20"/>
      <c r="Q48" s="20"/>
      <c r="R48" s="24"/>
      <c r="S48" s="20"/>
      <c r="T48" s="24"/>
      <c r="U48" s="33" t="str">
        <f>IFERROR(VLOOKUP(UPPER(TRIM(R48)&amp;TRIM(S48)&amp;TRIM(T48)),City!K:L,2,FALSE),"")</f>
        <v/>
      </c>
      <c r="V48" s="46" t="str">
        <f t="shared" si="1"/>
        <v xml:space="preserve"> </v>
      </c>
      <c r="W48" s="46" t="str">
        <f t="shared" si="5"/>
        <v xml:space="preserve"> </v>
      </c>
      <c r="X48" s="46" t="str">
        <f t="shared" si="6"/>
        <v xml:space="preserve"> </v>
      </c>
      <c r="Y48" s="46" t="str">
        <f t="shared" si="7"/>
        <v xml:space="preserve"> </v>
      </c>
      <c r="Z48" s="46" t="str">
        <f t="shared" si="8"/>
        <v xml:space="preserve"> </v>
      </c>
      <c r="AA48" s="46" t="str">
        <f t="shared" si="9"/>
        <v xml:space="preserve"> </v>
      </c>
      <c r="AB48" s="46" t="str">
        <f t="shared" si="10"/>
        <v/>
      </c>
      <c r="AC48" s="20"/>
      <c r="AD48" s="47" t="str">
        <f t="shared" si="3"/>
        <v xml:space="preserve"> </v>
      </c>
      <c r="AE48" s="20"/>
      <c r="AF48" s="20"/>
      <c r="AG48" s="20"/>
      <c r="AH48" s="20"/>
      <c r="AI48" s="20"/>
      <c r="AJ48" s="20"/>
      <c r="AK48" s="24"/>
      <c r="AL48" s="20"/>
      <c r="AM48" s="20" t="str">
        <f>IFERROR(IF(AL48="Suggested Branch",VLOOKUP(AB48,'Branch Details'!F40:G352,2,FALSE),""),"")</f>
        <v/>
      </c>
      <c r="AN48" s="21"/>
      <c r="AO48" s="88"/>
      <c r="BH48" t="str">
        <f t="shared" si="11"/>
        <v/>
      </c>
      <c r="BI48" t="str">
        <f t="shared" si="12"/>
        <v/>
      </c>
      <c r="BJ48" t="str">
        <f>IF(OR(R48&lt;&gt;"",S48&lt;&gt;"",T48&lt;&gt;""),IFERROR(VLOOKUP(UPPER(TRIM(R48)&amp;TRIM(S48)&amp;TRIM(T48)),City!K:L,2,FALSE),"NONE"),"")</f>
        <v/>
      </c>
      <c r="BK48" t="str">
        <f t="shared" si="13"/>
        <v/>
      </c>
      <c r="BL48" t="str">
        <f t="shared" si="14"/>
        <v/>
      </c>
      <c r="BM48" s="17" t="str">
        <f t="shared" ca="1" si="15"/>
        <v/>
      </c>
      <c r="BN48" s="17" t="str">
        <f t="shared" si="16"/>
        <v/>
      </c>
    </row>
    <row r="49" spans="1:66">
      <c r="A49" s="84">
        <v>40</v>
      </c>
      <c r="B49" s="20"/>
      <c r="C49" s="20"/>
      <c r="D49" s="20"/>
      <c r="E49" s="20"/>
      <c r="F49" s="46" t="str">
        <f t="shared" si="4"/>
        <v xml:space="preserve">,  </v>
      </c>
      <c r="G49" s="28"/>
      <c r="H49" s="21"/>
      <c r="I49" s="20"/>
      <c r="J49" s="20"/>
      <c r="K49" s="46" t="str">
        <f t="shared" si="0"/>
        <v xml:space="preserve"> </v>
      </c>
      <c r="L49" s="20"/>
      <c r="M49" s="22"/>
      <c r="N49" s="20"/>
      <c r="O49" s="20"/>
      <c r="P49" s="20"/>
      <c r="Q49" s="20"/>
      <c r="R49" s="24"/>
      <c r="S49" s="20"/>
      <c r="T49" s="24"/>
      <c r="U49" s="33" t="str">
        <f>IFERROR(VLOOKUP(UPPER(TRIM(R49)&amp;TRIM(S49)&amp;TRIM(T49)),City!K:L,2,FALSE),"")</f>
        <v/>
      </c>
      <c r="V49" s="46" t="str">
        <f t="shared" si="1"/>
        <v xml:space="preserve"> </v>
      </c>
      <c r="W49" s="46" t="str">
        <f t="shared" si="5"/>
        <v xml:space="preserve"> </v>
      </c>
      <c r="X49" s="46" t="str">
        <f t="shared" si="6"/>
        <v xml:space="preserve"> </v>
      </c>
      <c r="Y49" s="46" t="str">
        <f t="shared" si="7"/>
        <v xml:space="preserve"> </v>
      </c>
      <c r="Z49" s="46" t="str">
        <f t="shared" si="8"/>
        <v xml:space="preserve"> </v>
      </c>
      <c r="AA49" s="46" t="str">
        <f t="shared" si="9"/>
        <v xml:space="preserve"> </v>
      </c>
      <c r="AB49" s="46" t="str">
        <f t="shared" si="10"/>
        <v/>
      </c>
      <c r="AC49" s="20"/>
      <c r="AD49" s="47" t="str">
        <f t="shared" si="3"/>
        <v xml:space="preserve"> </v>
      </c>
      <c r="AE49" s="20"/>
      <c r="AF49" s="20"/>
      <c r="AG49" s="20"/>
      <c r="AH49" s="20"/>
      <c r="AI49" s="20"/>
      <c r="AJ49" s="20"/>
      <c r="AK49" s="24"/>
      <c r="AL49" s="20"/>
      <c r="AM49" s="20" t="str">
        <f>IFERROR(IF(AL49="Suggested Branch",VLOOKUP(AB49,'Branch Details'!F41:G353,2,FALSE),""),"")</f>
        <v/>
      </c>
      <c r="AN49" s="21"/>
      <c r="AO49" s="88"/>
      <c r="BH49" t="str">
        <f t="shared" si="11"/>
        <v/>
      </c>
      <c r="BI49" t="str">
        <f t="shared" si="12"/>
        <v/>
      </c>
      <c r="BJ49" t="str">
        <f>IF(OR(R49&lt;&gt;"",S49&lt;&gt;"",T49&lt;&gt;""),IFERROR(VLOOKUP(UPPER(TRIM(R49)&amp;TRIM(S49)&amp;TRIM(T49)),City!K:L,2,FALSE),"NONE"),"")</f>
        <v/>
      </c>
      <c r="BK49" t="str">
        <f t="shared" si="13"/>
        <v/>
      </c>
      <c r="BL49" t="str">
        <f t="shared" si="14"/>
        <v/>
      </c>
      <c r="BM49" s="17" t="str">
        <f t="shared" ca="1" si="15"/>
        <v/>
      </c>
      <c r="BN49" s="17" t="str">
        <f t="shared" si="16"/>
        <v/>
      </c>
    </row>
    <row r="50" spans="1:66">
      <c r="A50" s="84">
        <v>41</v>
      </c>
      <c r="B50" s="20"/>
      <c r="C50" s="20"/>
      <c r="D50" s="20"/>
      <c r="E50" s="20"/>
      <c r="F50" s="46" t="str">
        <f t="shared" si="4"/>
        <v xml:space="preserve">,  </v>
      </c>
      <c r="G50" s="28"/>
      <c r="H50" s="21"/>
      <c r="I50" s="20"/>
      <c r="J50" s="20"/>
      <c r="K50" s="46" t="str">
        <f t="shared" si="0"/>
        <v xml:space="preserve"> </v>
      </c>
      <c r="L50" s="20"/>
      <c r="M50" s="22"/>
      <c r="N50" s="20"/>
      <c r="O50" s="20"/>
      <c r="P50" s="20"/>
      <c r="Q50" s="20"/>
      <c r="R50" s="24"/>
      <c r="S50" s="20"/>
      <c r="T50" s="24"/>
      <c r="U50" s="33" t="str">
        <f>IFERROR(VLOOKUP(UPPER(TRIM(R50)&amp;TRIM(S50)&amp;TRIM(T50)),City!K:L,2,FALSE),"")</f>
        <v/>
      </c>
      <c r="V50" s="46" t="str">
        <f t="shared" si="1"/>
        <v xml:space="preserve"> </v>
      </c>
      <c r="W50" s="46" t="str">
        <f t="shared" si="5"/>
        <v xml:space="preserve"> </v>
      </c>
      <c r="X50" s="46" t="str">
        <f t="shared" si="6"/>
        <v xml:space="preserve"> </v>
      </c>
      <c r="Y50" s="46" t="str">
        <f t="shared" si="7"/>
        <v xml:space="preserve"> </v>
      </c>
      <c r="Z50" s="46" t="str">
        <f t="shared" si="8"/>
        <v xml:space="preserve"> </v>
      </c>
      <c r="AA50" s="46" t="str">
        <f t="shared" si="9"/>
        <v xml:space="preserve"> </v>
      </c>
      <c r="AB50" s="46" t="str">
        <f t="shared" si="10"/>
        <v/>
      </c>
      <c r="AC50" s="20"/>
      <c r="AD50" s="47" t="str">
        <f t="shared" si="3"/>
        <v xml:space="preserve"> </v>
      </c>
      <c r="AE50" s="20"/>
      <c r="AF50" s="20"/>
      <c r="AG50" s="20"/>
      <c r="AH50" s="20"/>
      <c r="AI50" s="20"/>
      <c r="AJ50" s="20"/>
      <c r="AK50" s="24"/>
      <c r="AL50" s="20"/>
      <c r="AM50" s="20" t="str">
        <f>IFERROR(IF(AL50="Suggested Branch",VLOOKUP(AB50,'Branch Details'!F42:G354,2,FALSE),""),"")</f>
        <v/>
      </c>
      <c r="AN50" s="21"/>
      <c r="AO50" s="88"/>
      <c r="BH50" t="str">
        <f t="shared" si="11"/>
        <v/>
      </c>
      <c r="BI50" t="str">
        <f t="shared" si="12"/>
        <v/>
      </c>
      <c r="BJ50" t="str">
        <f>IF(OR(R50&lt;&gt;"",S50&lt;&gt;"",T50&lt;&gt;""),IFERROR(VLOOKUP(UPPER(TRIM(R50)&amp;TRIM(S50)&amp;TRIM(T50)),City!K:L,2,FALSE),"NONE"),"")</f>
        <v/>
      </c>
      <c r="BK50" t="str">
        <f t="shared" si="13"/>
        <v/>
      </c>
      <c r="BL50" t="str">
        <f t="shared" si="14"/>
        <v/>
      </c>
      <c r="BM50" s="17" t="str">
        <f t="shared" ca="1" si="15"/>
        <v/>
      </c>
      <c r="BN50" s="17" t="str">
        <f t="shared" si="16"/>
        <v/>
      </c>
    </row>
    <row r="51" spans="1:66">
      <c r="A51" s="84">
        <v>42</v>
      </c>
      <c r="B51" s="20"/>
      <c r="C51" s="20"/>
      <c r="D51" s="20"/>
      <c r="E51" s="20"/>
      <c r="F51" s="46" t="str">
        <f t="shared" si="4"/>
        <v xml:space="preserve">,  </v>
      </c>
      <c r="G51" s="28"/>
      <c r="H51" s="21"/>
      <c r="I51" s="20"/>
      <c r="J51" s="20"/>
      <c r="K51" s="46" t="str">
        <f t="shared" si="0"/>
        <v xml:space="preserve"> </v>
      </c>
      <c r="L51" s="20"/>
      <c r="M51" s="22"/>
      <c r="N51" s="20"/>
      <c r="O51" s="20"/>
      <c r="P51" s="20"/>
      <c r="Q51" s="20"/>
      <c r="R51" s="24"/>
      <c r="S51" s="20"/>
      <c r="T51" s="24"/>
      <c r="U51" s="33" t="str">
        <f>IFERROR(VLOOKUP(UPPER(TRIM(R51)&amp;TRIM(S51)&amp;TRIM(T51)),City!K:L,2,FALSE),"")</f>
        <v/>
      </c>
      <c r="V51" s="46" t="str">
        <f t="shared" si="1"/>
        <v xml:space="preserve"> </v>
      </c>
      <c r="W51" s="46" t="str">
        <f t="shared" si="5"/>
        <v xml:space="preserve"> </v>
      </c>
      <c r="X51" s="46" t="str">
        <f t="shared" si="6"/>
        <v xml:space="preserve"> </v>
      </c>
      <c r="Y51" s="46" t="str">
        <f t="shared" si="7"/>
        <v xml:space="preserve"> </v>
      </c>
      <c r="Z51" s="46" t="str">
        <f t="shared" si="8"/>
        <v xml:space="preserve"> </v>
      </c>
      <c r="AA51" s="46" t="str">
        <f t="shared" si="9"/>
        <v xml:space="preserve"> </v>
      </c>
      <c r="AB51" s="46" t="str">
        <f t="shared" si="10"/>
        <v/>
      </c>
      <c r="AC51" s="20"/>
      <c r="AD51" s="47" t="str">
        <f t="shared" si="3"/>
        <v xml:space="preserve"> </v>
      </c>
      <c r="AE51" s="20"/>
      <c r="AF51" s="20"/>
      <c r="AG51" s="20"/>
      <c r="AH51" s="20"/>
      <c r="AI51" s="20"/>
      <c r="AJ51" s="20"/>
      <c r="AK51" s="24"/>
      <c r="AL51" s="20"/>
      <c r="AM51" s="20" t="str">
        <f>IFERROR(IF(AL51="Suggested Branch",VLOOKUP(AB51,'Branch Details'!F43:G355,2,FALSE),""),"")</f>
        <v/>
      </c>
      <c r="AN51" s="21"/>
      <c r="AO51" s="88"/>
      <c r="BH51" t="str">
        <f t="shared" si="11"/>
        <v/>
      </c>
      <c r="BI51" t="str">
        <f t="shared" si="12"/>
        <v/>
      </c>
      <c r="BJ51" t="str">
        <f>IF(OR(R51&lt;&gt;"",S51&lt;&gt;"",T51&lt;&gt;""),IFERROR(VLOOKUP(UPPER(TRIM(R51)&amp;TRIM(S51)&amp;TRIM(T51)),City!K:L,2,FALSE),"NONE"),"")</f>
        <v/>
      </c>
      <c r="BK51" t="str">
        <f t="shared" si="13"/>
        <v/>
      </c>
      <c r="BL51" t="str">
        <f t="shared" si="14"/>
        <v/>
      </c>
      <c r="BM51" s="17" t="str">
        <f t="shared" ca="1" si="15"/>
        <v/>
      </c>
      <c r="BN51" s="17" t="str">
        <f t="shared" si="16"/>
        <v/>
      </c>
    </row>
    <row r="52" spans="1:66">
      <c r="A52" s="84">
        <v>43</v>
      </c>
      <c r="B52" s="20"/>
      <c r="C52" s="20"/>
      <c r="D52" s="20"/>
      <c r="E52" s="20"/>
      <c r="F52" s="46" t="str">
        <f t="shared" si="4"/>
        <v xml:space="preserve">,  </v>
      </c>
      <c r="G52" s="28"/>
      <c r="H52" s="21"/>
      <c r="I52" s="20"/>
      <c r="J52" s="20"/>
      <c r="K52" s="46" t="str">
        <f t="shared" si="0"/>
        <v xml:space="preserve"> </v>
      </c>
      <c r="L52" s="20"/>
      <c r="M52" s="22"/>
      <c r="N52" s="20"/>
      <c r="O52" s="20"/>
      <c r="P52" s="20"/>
      <c r="Q52" s="20"/>
      <c r="R52" s="24"/>
      <c r="S52" s="20"/>
      <c r="T52" s="24"/>
      <c r="U52" s="33" t="str">
        <f>IFERROR(VLOOKUP(UPPER(TRIM(R52)&amp;TRIM(S52)&amp;TRIM(T52)),City!K:L,2,FALSE),"")</f>
        <v/>
      </c>
      <c r="V52" s="46" t="str">
        <f t="shared" si="1"/>
        <v xml:space="preserve"> </v>
      </c>
      <c r="W52" s="46" t="str">
        <f t="shared" si="5"/>
        <v xml:space="preserve"> </v>
      </c>
      <c r="X52" s="46" t="str">
        <f t="shared" si="6"/>
        <v xml:space="preserve"> </v>
      </c>
      <c r="Y52" s="46" t="str">
        <f t="shared" si="7"/>
        <v xml:space="preserve"> </v>
      </c>
      <c r="Z52" s="46" t="str">
        <f t="shared" si="8"/>
        <v xml:space="preserve"> </v>
      </c>
      <c r="AA52" s="46" t="str">
        <f t="shared" si="9"/>
        <v xml:space="preserve"> </v>
      </c>
      <c r="AB52" s="46" t="str">
        <f t="shared" si="10"/>
        <v/>
      </c>
      <c r="AC52" s="20"/>
      <c r="AD52" s="47" t="str">
        <f t="shared" si="3"/>
        <v xml:space="preserve"> </v>
      </c>
      <c r="AE52" s="20"/>
      <c r="AF52" s="20"/>
      <c r="AG52" s="20"/>
      <c r="AH52" s="20"/>
      <c r="AI52" s="20"/>
      <c r="AJ52" s="20"/>
      <c r="AK52" s="24"/>
      <c r="AL52" s="20"/>
      <c r="AM52" s="20" t="str">
        <f>IFERROR(IF(AL52="Suggested Branch",VLOOKUP(AB52,'Branch Details'!F44:G356,2,FALSE),""),"")</f>
        <v/>
      </c>
      <c r="AN52" s="21"/>
      <c r="AO52" s="88"/>
      <c r="BH52" t="str">
        <f t="shared" si="11"/>
        <v/>
      </c>
      <c r="BI52" t="str">
        <f t="shared" si="12"/>
        <v/>
      </c>
      <c r="BJ52" t="str">
        <f>IF(OR(R52&lt;&gt;"",S52&lt;&gt;"",T52&lt;&gt;""),IFERROR(VLOOKUP(UPPER(TRIM(R52)&amp;TRIM(S52)&amp;TRIM(T52)),City!K:L,2,FALSE),"NONE"),"")</f>
        <v/>
      </c>
      <c r="BK52" t="str">
        <f t="shared" si="13"/>
        <v/>
      </c>
      <c r="BL52" t="str">
        <f t="shared" si="14"/>
        <v/>
      </c>
      <c r="BM52" s="17" t="str">
        <f t="shared" ca="1" si="15"/>
        <v/>
      </c>
      <c r="BN52" s="17" t="str">
        <f t="shared" si="16"/>
        <v/>
      </c>
    </row>
    <row r="53" spans="1:66">
      <c r="A53" s="84">
        <v>44</v>
      </c>
      <c r="B53" s="20"/>
      <c r="C53" s="20"/>
      <c r="D53" s="20"/>
      <c r="E53" s="20"/>
      <c r="F53" s="46" t="str">
        <f t="shared" si="4"/>
        <v xml:space="preserve">,  </v>
      </c>
      <c r="G53" s="28"/>
      <c r="H53" s="21"/>
      <c r="I53" s="20"/>
      <c r="J53" s="20"/>
      <c r="K53" s="46" t="str">
        <f t="shared" si="0"/>
        <v xml:space="preserve"> </v>
      </c>
      <c r="L53" s="20"/>
      <c r="M53" s="22"/>
      <c r="N53" s="20"/>
      <c r="O53" s="20"/>
      <c r="P53" s="20"/>
      <c r="Q53" s="20"/>
      <c r="R53" s="24"/>
      <c r="S53" s="20"/>
      <c r="T53" s="24"/>
      <c r="U53" s="33" t="str">
        <f>IFERROR(VLOOKUP(UPPER(TRIM(R53)&amp;TRIM(S53)&amp;TRIM(T53)),City!K:L,2,FALSE),"")</f>
        <v/>
      </c>
      <c r="V53" s="46" t="str">
        <f t="shared" si="1"/>
        <v xml:space="preserve"> </v>
      </c>
      <c r="W53" s="46" t="str">
        <f t="shared" si="5"/>
        <v xml:space="preserve"> </v>
      </c>
      <c r="X53" s="46" t="str">
        <f t="shared" si="6"/>
        <v xml:space="preserve"> </v>
      </c>
      <c r="Y53" s="46" t="str">
        <f t="shared" si="7"/>
        <v xml:space="preserve"> </v>
      </c>
      <c r="Z53" s="46" t="str">
        <f t="shared" si="8"/>
        <v xml:space="preserve"> </v>
      </c>
      <c r="AA53" s="46" t="str">
        <f t="shared" si="9"/>
        <v xml:space="preserve"> </v>
      </c>
      <c r="AB53" s="46" t="str">
        <f t="shared" si="10"/>
        <v/>
      </c>
      <c r="AC53" s="20"/>
      <c r="AD53" s="47" t="str">
        <f t="shared" si="3"/>
        <v xml:space="preserve"> </v>
      </c>
      <c r="AE53" s="20"/>
      <c r="AF53" s="20"/>
      <c r="AG53" s="20"/>
      <c r="AH53" s="20"/>
      <c r="AI53" s="20"/>
      <c r="AJ53" s="20"/>
      <c r="AK53" s="24"/>
      <c r="AL53" s="20"/>
      <c r="AM53" s="20" t="str">
        <f>IFERROR(IF(AL53="Suggested Branch",VLOOKUP(AB53,'Branch Details'!F45:G357,2,FALSE),""),"")</f>
        <v/>
      </c>
      <c r="AN53" s="21"/>
      <c r="AO53" s="88"/>
      <c r="BH53" t="str">
        <f t="shared" si="11"/>
        <v/>
      </c>
      <c r="BI53" t="str">
        <f t="shared" si="12"/>
        <v/>
      </c>
      <c r="BJ53" t="str">
        <f>IF(OR(R53&lt;&gt;"",S53&lt;&gt;"",T53&lt;&gt;""),IFERROR(VLOOKUP(UPPER(TRIM(R53)&amp;TRIM(S53)&amp;TRIM(T53)),City!K:L,2,FALSE),"NONE"),"")</f>
        <v/>
      </c>
      <c r="BK53" t="str">
        <f t="shared" si="13"/>
        <v/>
      </c>
      <c r="BL53" t="str">
        <f t="shared" si="14"/>
        <v/>
      </c>
      <c r="BM53" s="17" t="str">
        <f t="shared" ca="1" si="15"/>
        <v/>
      </c>
      <c r="BN53" s="17" t="str">
        <f t="shared" si="16"/>
        <v/>
      </c>
    </row>
    <row r="54" spans="1:66">
      <c r="A54" s="84">
        <v>45</v>
      </c>
      <c r="B54" s="20"/>
      <c r="C54" s="20"/>
      <c r="D54" s="20"/>
      <c r="E54" s="20"/>
      <c r="F54" s="46" t="str">
        <f t="shared" si="4"/>
        <v xml:space="preserve">,  </v>
      </c>
      <c r="G54" s="28"/>
      <c r="H54" s="21"/>
      <c r="I54" s="20"/>
      <c r="J54" s="20"/>
      <c r="K54" s="46" t="str">
        <f t="shared" si="0"/>
        <v xml:space="preserve"> </v>
      </c>
      <c r="L54" s="20"/>
      <c r="M54" s="22"/>
      <c r="N54" s="20"/>
      <c r="O54" s="20"/>
      <c r="P54" s="20"/>
      <c r="Q54" s="20"/>
      <c r="R54" s="24"/>
      <c r="S54" s="20"/>
      <c r="T54" s="24"/>
      <c r="U54" s="33" t="str">
        <f>IFERROR(VLOOKUP(UPPER(TRIM(R54)&amp;TRIM(S54)&amp;TRIM(T54)),City!K:L,2,FALSE),"")</f>
        <v/>
      </c>
      <c r="V54" s="46" t="str">
        <f t="shared" si="1"/>
        <v xml:space="preserve"> </v>
      </c>
      <c r="W54" s="46" t="str">
        <f t="shared" si="5"/>
        <v xml:space="preserve"> </v>
      </c>
      <c r="X54" s="46" t="str">
        <f t="shared" si="6"/>
        <v xml:space="preserve"> </v>
      </c>
      <c r="Y54" s="46" t="str">
        <f t="shared" si="7"/>
        <v xml:space="preserve"> </v>
      </c>
      <c r="Z54" s="46" t="str">
        <f t="shared" si="8"/>
        <v xml:space="preserve"> </v>
      </c>
      <c r="AA54" s="46" t="str">
        <f t="shared" si="9"/>
        <v xml:space="preserve"> </v>
      </c>
      <c r="AB54" s="46" t="str">
        <f t="shared" si="10"/>
        <v/>
      </c>
      <c r="AC54" s="20"/>
      <c r="AD54" s="47" t="str">
        <f t="shared" si="3"/>
        <v xml:space="preserve"> </v>
      </c>
      <c r="AE54" s="20"/>
      <c r="AF54" s="20"/>
      <c r="AG54" s="20"/>
      <c r="AH54" s="20"/>
      <c r="AI54" s="20"/>
      <c r="AJ54" s="20"/>
      <c r="AK54" s="24"/>
      <c r="AL54" s="20"/>
      <c r="AM54" s="20" t="str">
        <f>IFERROR(IF(AL54="Suggested Branch",VLOOKUP(AB54,'Branch Details'!F46:G358,2,FALSE),""),"")</f>
        <v/>
      </c>
      <c r="AN54" s="21"/>
      <c r="AO54" s="88"/>
      <c r="BH54" t="str">
        <f t="shared" si="11"/>
        <v/>
      </c>
      <c r="BI54" t="str">
        <f t="shared" si="12"/>
        <v/>
      </c>
      <c r="BJ54" t="str">
        <f>IF(OR(R54&lt;&gt;"",S54&lt;&gt;"",T54&lt;&gt;""),IFERROR(VLOOKUP(UPPER(TRIM(R54)&amp;TRIM(S54)&amp;TRIM(T54)),City!K:L,2,FALSE),"NONE"),"")</f>
        <v/>
      </c>
      <c r="BK54" t="str">
        <f t="shared" si="13"/>
        <v/>
      </c>
      <c r="BL54" t="str">
        <f t="shared" si="14"/>
        <v/>
      </c>
      <c r="BM54" s="17" t="str">
        <f t="shared" ca="1" si="15"/>
        <v/>
      </c>
      <c r="BN54" s="17" t="str">
        <f t="shared" si="16"/>
        <v/>
      </c>
    </row>
    <row r="55" spans="1:66">
      <c r="A55" s="84">
        <v>46</v>
      </c>
      <c r="B55" s="20"/>
      <c r="C55" s="20"/>
      <c r="D55" s="20"/>
      <c r="E55" s="20"/>
      <c r="F55" s="46" t="str">
        <f t="shared" si="4"/>
        <v xml:space="preserve">,  </v>
      </c>
      <c r="G55" s="28"/>
      <c r="H55" s="21"/>
      <c r="I55" s="20"/>
      <c r="J55" s="20"/>
      <c r="K55" s="46" t="str">
        <f t="shared" si="0"/>
        <v xml:space="preserve"> </v>
      </c>
      <c r="L55" s="20"/>
      <c r="M55" s="22"/>
      <c r="N55" s="20"/>
      <c r="O55" s="20"/>
      <c r="P55" s="20"/>
      <c r="Q55" s="20"/>
      <c r="R55" s="24"/>
      <c r="S55" s="20"/>
      <c r="T55" s="24"/>
      <c r="U55" s="33" t="str">
        <f>IFERROR(VLOOKUP(UPPER(TRIM(R55)&amp;TRIM(S55)&amp;TRIM(T55)),City!K:L,2,FALSE),"")</f>
        <v/>
      </c>
      <c r="V55" s="46" t="str">
        <f t="shared" si="1"/>
        <v xml:space="preserve"> </v>
      </c>
      <c r="W55" s="46" t="str">
        <f t="shared" si="5"/>
        <v xml:space="preserve"> </v>
      </c>
      <c r="X55" s="46" t="str">
        <f t="shared" si="6"/>
        <v xml:space="preserve"> </v>
      </c>
      <c r="Y55" s="46" t="str">
        <f t="shared" si="7"/>
        <v xml:space="preserve"> </v>
      </c>
      <c r="Z55" s="46" t="str">
        <f t="shared" si="8"/>
        <v xml:space="preserve"> </v>
      </c>
      <c r="AA55" s="46" t="str">
        <f t="shared" si="9"/>
        <v xml:space="preserve"> </v>
      </c>
      <c r="AB55" s="46" t="str">
        <f t="shared" si="10"/>
        <v/>
      </c>
      <c r="AC55" s="20"/>
      <c r="AD55" s="47" t="str">
        <f t="shared" si="3"/>
        <v xml:space="preserve"> </v>
      </c>
      <c r="AE55" s="20"/>
      <c r="AF55" s="20"/>
      <c r="AG55" s="20"/>
      <c r="AH55" s="20"/>
      <c r="AI55" s="20"/>
      <c r="AJ55" s="20"/>
      <c r="AK55" s="24"/>
      <c r="AL55" s="20"/>
      <c r="AM55" s="20" t="str">
        <f>IFERROR(IF(AL55="Suggested Branch",VLOOKUP(AB55,'Branch Details'!F47:G359,2,FALSE),""),"")</f>
        <v/>
      </c>
      <c r="AN55" s="21"/>
      <c r="AO55" s="88"/>
      <c r="BH55" t="str">
        <f t="shared" si="11"/>
        <v/>
      </c>
      <c r="BI55" t="str">
        <f t="shared" si="12"/>
        <v/>
      </c>
      <c r="BJ55" t="str">
        <f>IF(OR(R55&lt;&gt;"",S55&lt;&gt;"",T55&lt;&gt;""),IFERROR(VLOOKUP(UPPER(TRIM(R55)&amp;TRIM(S55)&amp;TRIM(T55)),City!K:L,2,FALSE),"NONE"),"")</f>
        <v/>
      </c>
      <c r="BK55" t="str">
        <f t="shared" si="13"/>
        <v/>
      </c>
      <c r="BL55" t="str">
        <f t="shared" si="14"/>
        <v/>
      </c>
      <c r="BM55" s="17" t="str">
        <f t="shared" ca="1" si="15"/>
        <v/>
      </c>
      <c r="BN55" s="17" t="str">
        <f t="shared" si="16"/>
        <v/>
      </c>
    </row>
    <row r="56" spans="1:66">
      <c r="A56" s="84">
        <v>47</v>
      </c>
      <c r="B56" s="20"/>
      <c r="C56" s="20"/>
      <c r="D56" s="20"/>
      <c r="E56" s="20"/>
      <c r="F56" s="46" t="str">
        <f t="shared" si="4"/>
        <v xml:space="preserve">,  </v>
      </c>
      <c r="G56" s="28"/>
      <c r="H56" s="21"/>
      <c r="I56" s="20"/>
      <c r="J56" s="20"/>
      <c r="K56" s="46" t="str">
        <f t="shared" si="0"/>
        <v xml:space="preserve"> </v>
      </c>
      <c r="L56" s="20"/>
      <c r="M56" s="22"/>
      <c r="N56" s="20"/>
      <c r="O56" s="20"/>
      <c r="P56" s="20"/>
      <c r="Q56" s="20"/>
      <c r="R56" s="24"/>
      <c r="S56" s="20"/>
      <c r="T56" s="24"/>
      <c r="U56" s="33" t="str">
        <f>IFERROR(VLOOKUP(UPPER(TRIM(R56)&amp;TRIM(S56)&amp;TRIM(T56)),City!K:L,2,FALSE),"")</f>
        <v/>
      </c>
      <c r="V56" s="46" t="str">
        <f t="shared" si="1"/>
        <v xml:space="preserve"> </v>
      </c>
      <c r="W56" s="46" t="str">
        <f t="shared" si="5"/>
        <v xml:space="preserve"> </v>
      </c>
      <c r="X56" s="46" t="str">
        <f t="shared" si="6"/>
        <v xml:space="preserve"> </v>
      </c>
      <c r="Y56" s="46" t="str">
        <f t="shared" si="7"/>
        <v xml:space="preserve"> </v>
      </c>
      <c r="Z56" s="46" t="str">
        <f t="shared" si="8"/>
        <v xml:space="preserve"> </v>
      </c>
      <c r="AA56" s="46" t="str">
        <f t="shared" si="9"/>
        <v xml:space="preserve"> </v>
      </c>
      <c r="AB56" s="46" t="str">
        <f t="shared" si="10"/>
        <v/>
      </c>
      <c r="AC56" s="20"/>
      <c r="AD56" s="47" t="str">
        <f t="shared" si="3"/>
        <v xml:space="preserve"> </v>
      </c>
      <c r="AE56" s="20"/>
      <c r="AF56" s="20"/>
      <c r="AG56" s="20"/>
      <c r="AH56" s="20"/>
      <c r="AI56" s="20"/>
      <c r="AJ56" s="20"/>
      <c r="AK56" s="24"/>
      <c r="AL56" s="20"/>
      <c r="AM56" s="20" t="str">
        <f>IFERROR(IF(AL56="Suggested Branch",VLOOKUP(AB56,'Branch Details'!F48:G360,2,FALSE),""),"")</f>
        <v/>
      </c>
      <c r="AN56" s="21"/>
      <c r="AO56" s="88"/>
      <c r="BH56" t="str">
        <f t="shared" si="11"/>
        <v/>
      </c>
      <c r="BI56" t="str">
        <f t="shared" si="12"/>
        <v/>
      </c>
      <c r="BJ56" t="str">
        <f>IF(OR(R56&lt;&gt;"",S56&lt;&gt;"",T56&lt;&gt;""),IFERROR(VLOOKUP(UPPER(TRIM(R56)&amp;TRIM(S56)&amp;TRIM(T56)),City!K:L,2,FALSE),"NONE"),"")</f>
        <v/>
      </c>
      <c r="BK56" t="str">
        <f t="shared" si="13"/>
        <v/>
      </c>
      <c r="BL56" t="str">
        <f t="shared" si="14"/>
        <v/>
      </c>
      <c r="BM56" s="17" t="str">
        <f t="shared" ca="1" si="15"/>
        <v/>
      </c>
      <c r="BN56" s="17" t="str">
        <f t="shared" si="16"/>
        <v/>
      </c>
    </row>
    <row r="57" spans="1:66">
      <c r="A57" s="84">
        <v>48</v>
      </c>
      <c r="B57" s="20"/>
      <c r="C57" s="20"/>
      <c r="D57" s="20"/>
      <c r="E57" s="20"/>
      <c r="F57" s="46" t="str">
        <f t="shared" si="4"/>
        <v xml:space="preserve">,  </v>
      </c>
      <c r="G57" s="28"/>
      <c r="H57" s="21"/>
      <c r="I57" s="20"/>
      <c r="J57" s="20"/>
      <c r="K57" s="46" t="str">
        <f t="shared" si="0"/>
        <v xml:space="preserve"> </v>
      </c>
      <c r="L57" s="20"/>
      <c r="M57" s="22"/>
      <c r="N57" s="20"/>
      <c r="O57" s="20"/>
      <c r="P57" s="20"/>
      <c r="Q57" s="20"/>
      <c r="R57" s="24"/>
      <c r="S57" s="20"/>
      <c r="T57" s="24"/>
      <c r="U57" s="33" t="str">
        <f>IFERROR(VLOOKUP(UPPER(TRIM(R57)&amp;TRIM(S57)&amp;TRIM(T57)),City!K:L,2,FALSE),"")</f>
        <v/>
      </c>
      <c r="V57" s="46" t="str">
        <f t="shared" si="1"/>
        <v xml:space="preserve"> </v>
      </c>
      <c r="W57" s="46" t="str">
        <f t="shared" si="5"/>
        <v xml:space="preserve"> </v>
      </c>
      <c r="X57" s="46" t="str">
        <f t="shared" si="6"/>
        <v xml:space="preserve"> </v>
      </c>
      <c r="Y57" s="46" t="str">
        <f t="shared" si="7"/>
        <v xml:space="preserve"> </v>
      </c>
      <c r="Z57" s="46" t="str">
        <f t="shared" si="8"/>
        <v xml:space="preserve"> </v>
      </c>
      <c r="AA57" s="46" t="str">
        <f t="shared" si="9"/>
        <v xml:space="preserve"> </v>
      </c>
      <c r="AB57" s="46" t="str">
        <f t="shared" si="10"/>
        <v/>
      </c>
      <c r="AC57" s="20"/>
      <c r="AD57" s="47" t="str">
        <f t="shared" si="3"/>
        <v xml:space="preserve"> </v>
      </c>
      <c r="AE57" s="20"/>
      <c r="AF57" s="20"/>
      <c r="AG57" s="20"/>
      <c r="AH57" s="20"/>
      <c r="AI57" s="20"/>
      <c r="AJ57" s="20"/>
      <c r="AK57" s="24"/>
      <c r="AL57" s="20"/>
      <c r="AM57" s="20" t="str">
        <f>IFERROR(IF(AL57="Suggested Branch",VLOOKUP(AB57,'Branch Details'!F49:G361,2,FALSE),""),"")</f>
        <v/>
      </c>
      <c r="AN57" s="21"/>
      <c r="AO57" s="88"/>
      <c r="BH57" t="str">
        <f t="shared" si="11"/>
        <v/>
      </c>
      <c r="BI57" t="str">
        <f t="shared" si="12"/>
        <v/>
      </c>
      <c r="BJ57" t="str">
        <f>IF(OR(R57&lt;&gt;"",S57&lt;&gt;"",T57&lt;&gt;""),IFERROR(VLOOKUP(UPPER(TRIM(R57)&amp;TRIM(S57)&amp;TRIM(T57)),City!K:L,2,FALSE),"NONE"),"")</f>
        <v/>
      </c>
      <c r="BK57" t="str">
        <f t="shared" si="13"/>
        <v/>
      </c>
      <c r="BL57" t="str">
        <f t="shared" si="14"/>
        <v/>
      </c>
      <c r="BM57" s="17" t="str">
        <f t="shared" ca="1" si="15"/>
        <v/>
      </c>
      <c r="BN57" s="17" t="str">
        <f t="shared" si="16"/>
        <v/>
      </c>
    </row>
    <row r="58" spans="1:66">
      <c r="A58" s="84">
        <v>49</v>
      </c>
      <c r="B58" s="20"/>
      <c r="C58" s="20"/>
      <c r="D58" s="20"/>
      <c r="E58" s="20"/>
      <c r="F58" s="46" t="str">
        <f t="shared" si="4"/>
        <v xml:space="preserve">,  </v>
      </c>
      <c r="G58" s="28"/>
      <c r="H58" s="21"/>
      <c r="I58" s="20"/>
      <c r="J58" s="20"/>
      <c r="K58" s="46" t="str">
        <f t="shared" si="0"/>
        <v xml:space="preserve"> </v>
      </c>
      <c r="L58" s="20"/>
      <c r="M58" s="22"/>
      <c r="N58" s="20"/>
      <c r="O58" s="20"/>
      <c r="P58" s="20"/>
      <c r="Q58" s="20"/>
      <c r="R58" s="24"/>
      <c r="S58" s="20"/>
      <c r="T58" s="24"/>
      <c r="U58" s="33" t="str">
        <f>IFERROR(VLOOKUP(UPPER(TRIM(R58)&amp;TRIM(S58)&amp;TRIM(T58)),City!K:L,2,FALSE),"")</f>
        <v/>
      </c>
      <c r="V58" s="46" t="str">
        <f t="shared" si="1"/>
        <v xml:space="preserve"> </v>
      </c>
      <c r="W58" s="46" t="str">
        <f t="shared" si="5"/>
        <v xml:space="preserve"> </v>
      </c>
      <c r="X58" s="46" t="str">
        <f t="shared" si="6"/>
        <v xml:space="preserve"> </v>
      </c>
      <c r="Y58" s="46" t="str">
        <f t="shared" si="7"/>
        <v xml:space="preserve"> </v>
      </c>
      <c r="Z58" s="46" t="str">
        <f t="shared" si="8"/>
        <v xml:space="preserve"> </v>
      </c>
      <c r="AA58" s="46" t="str">
        <f t="shared" si="9"/>
        <v xml:space="preserve"> </v>
      </c>
      <c r="AB58" s="46" t="str">
        <f t="shared" si="10"/>
        <v/>
      </c>
      <c r="AC58" s="20"/>
      <c r="AD58" s="47" t="str">
        <f t="shared" si="3"/>
        <v xml:space="preserve"> </v>
      </c>
      <c r="AE58" s="20"/>
      <c r="AF58" s="20"/>
      <c r="AG58" s="20"/>
      <c r="AH58" s="20"/>
      <c r="AI58" s="20"/>
      <c r="AJ58" s="20"/>
      <c r="AK58" s="24"/>
      <c r="AL58" s="20"/>
      <c r="AM58" s="20" t="str">
        <f>IFERROR(IF(AL58="Suggested Branch",VLOOKUP(AB58,'Branch Details'!F50:G362,2,FALSE),""),"")</f>
        <v/>
      </c>
      <c r="AN58" s="21"/>
      <c r="AO58" s="88"/>
      <c r="BH58" t="str">
        <f t="shared" si="11"/>
        <v/>
      </c>
      <c r="BI58" t="str">
        <f t="shared" si="12"/>
        <v/>
      </c>
      <c r="BJ58" t="str">
        <f>IF(OR(R58&lt;&gt;"",S58&lt;&gt;"",T58&lt;&gt;""),IFERROR(VLOOKUP(UPPER(TRIM(R58)&amp;TRIM(S58)&amp;TRIM(T58)),City!K:L,2,FALSE),"NONE"),"")</f>
        <v/>
      </c>
      <c r="BK58" t="str">
        <f t="shared" si="13"/>
        <v/>
      </c>
      <c r="BL58" t="str">
        <f t="shared" si="14"/>
        <v/>
      </c>
      <c r="BM58" s="17" t="str">
        <f t="shared" ca="1" si="15"/>
        <v/>
      </c>
      <c r="BN58" s="17" t="str">
        <f t="shared" si="16"/>
        <v/>
      </c>
    </row>
    <row r="59" spans="1:66">
      <c r="A59" s="84">
        <v>50</v>
      </c>
      <c r="B59" s="20"/>
      <c r="C59" s="20"/>
      <c r="D59" s="20"/>
      <c r="E59" s="20"/>
      <c r="F59" s="46" t="str">
        <f t="shared" si="4"/>
        <v xml:space="preserve">,  </v>
      </c>
      <c r="G59" s="28"/>
      <c r="H59" s="21"/>
      <c r="I59" s="20"/>
      <c r="J59" s="20"/>
      <c r="K59" s="46" t="str">
        <f t="shared" si="0"/>
        <v xml:space="preserve"> </v>
      </c>
      <c r="L59" s="20"/>
      <c r="M59" s="22"/>
      <c r="N59" s="20"/>
      <c r="O59" s="20"/>
      <c r="P59" s="20"/>
      <c r="Q59" s="20"/>
      <c r="R59" s="24"/>
      <c r="S59" s="20"/>
      <c r="T59" s="24"/>
      <c r="U59" s="33" t="str">
        <f>IFERROR(VLOOKUP(UPPER(TRIM(R59)&amp;TRIM(S59)&amp;TRIM(T59)),City!K:L,2,FALSE),"")</f>
        <v/>
      </c>
      <c r="V59" s="46" t="str">
        <f t="shared" si="1"/>
        <v xml:space="preserve"> </v>
      </c>
      <c r="W59" s="46" t="str">
        <f t="shared" si="5"/>
        <v xml:space="preserve"> </v>
      </c>
      <c r="X59" s="46" t="str">
        <f t="shared" si="6"/>
        <v xml:space="preserve"> </v>
      </c>
      <c r="Y59" s="46" t="str">
        <f t="shared" si="7"/>
        <v xml:space="preserve"> </v>
      </c>
      <c r="Z59" s="46" t="str">
        <f t="shared" si="8"/>
        <v xml:space="preserve"> </v>
      </c>
      <c r="AA59" s="46" t="str">
        <f t="shared" si="9"/>
        <v xml:space="preserve"> </v>
      </c>
      <c r="AB59" s="46" t="str">
        <f t="shared" si="10"/>
        <v/>
      </c>
      <c r="AC59" s="20"/>
      <c r="AD59" s="47" t="str">
        <f t="shared" si="3"/>
        <v xml:space="preserve"> </v>
      </c>
      <c r="AE59" s="20"/>
      <c r="AF59" s="20"/>
      <c r="AG59" s="20"/>
      <c r="AH59" s="20"/>
      <c r="AI59" s="20"/>
      <c r="AJ59" s="20"/>
      <c r="AK59" s="24"/>
      <c r="AL59" s="20"/>
      <c r="AM59" s="20" t="str">
        <f>IFERROR(IF(AL59="Suggested Branch",VLOOKUP(AB59,'Branch Details'!F51:G363,2,FALSE),""),"")</f>
        <v/>
      </c>
      <c r="AN59" s="21"/>
      <c r="AO59" s="88"/>
      <c r="BH59" t="str">
        <f t="shared" si="11"/>
        <v/>
      </c>
      <c r="BI59" t="str">
        <f t="shared" si="12"/>
        <v/>
      </c>
      <c r="BJ59" t="str">
        <f>IF(OR(R59&lt;&gt;"",S59&lt;&gt;"",T59&lt;&gt;""),IFERROR(VLOOKUP(UPPER(TRIM(R59)&amp;TRIM(S59)&amp;TRIM(T59)),City!K:L,2,FALSE),"NONE"),"")</f>
        <v/>
      </c>
      <c r="BK59" t="str">
        <f t="shared" si="13"/>
        <v/>
      </c>
      <c r="BL59" t="str">
        <f t="shared" si="14"/>
        <v/>
      </c>
      <c r="BM59" s="17" t="str">
        <f t="shared" ca="1" si="15"/>
        <v/>
      </c>
      <c r="BN59" s="17" t="str">
        <f t="shared" si="16"/>
        <v/>
      </c>
    </row>
    <row r="60" spans="1:66">
      <c r="A60" s="84">
        <v>51</v>
      </c>
      <c r="B60" s="20"/>
      <c r="C60" s="20"/>
      <c r="D60" s="20"/>
      <c r="E60" s="20"/>
      <c r="F60" s="46" t="str">
        <f t="shared" si="4"/>
        <v xml:space="preserve">,  </v>
      </c>
      <c r="G60" s="28"/>
      <c r="H60" s="21"/>
      <c r="I60" s="20"/>
      <c r="J60" s="20"/>
      <c r="K60" s="46" t="str">
        <f t="shared" si="0"/>
        <v xml:space="preserve"> </v>
      </c>
      <c r="L60" s="20"/>
      <c r="M60" s="22"/>
      <c r="N60" s="20"/>
      <c r="O60" s="20"/>
      <c r="P60" s="20"/>
      <c r="Q60" s="20"/>
      <c r="R60" s="24"/>
      <c r="S60" s="20"/>
      <c r="T60" s="24"/>
      <c r="U60" s="33" t="str">
        <f>IFERROR(VLOOKUP(UPPER(TRIM(R60)&amp;TRIM(S60)&amp;TRIM(T60)),City!K:L,2,FALSE),"")</f>
        <v/>
      </c>
      <c r="V60" s="46" t="str">
        <f t="shared" si="1"/>
        <v xml:space="preserve"> </v>
      </c>
      <c r="W60" s="46" t="str">
        <f t="shared" si="5"/>
        <v xml:space="preserve"> </v>
      </c>
      <c r="X60" s="46" t="str">
        <f t="shared" si="6"/>
        <v xml:space="preserve"> </v>
      </c>
      <c r="Y60" s="46" t="str">
        <f t="shared" si="7"/>
        <v xml:space="preserve"> </v>
      </c>
      <c r="Z60" s="46" t="str">
        <f t="shared" si="8"/>
        <v xml:space="preserve"> </v>
      </c>
      <c r="AA60" s="46" t="str">
        <f t="shared" si="9"/>
        <v xml:space="preserve"> </v>
      </c>
      <c r="AB60" s="46" t="str">
        <f t="shared" si="10"/>
        <v/>
      </c>
      <c r="AC60" s="20"/>
      <c r="AD60" s="47" t="str">
        <f t="shared" si="3"/>
        <v xml:space="preserve"> </v>
      </c>
      <c r="AE60" s="20"/>
      <c r="AF60" s="20"/>
      <c r="AG60" s="20"/>
      <c r="AH60" s="20"/>
      <c r="AI60" s="20"/>
      <c r="AJ60" s="20"/>
      <c r="AK60" s="24"/>
      <c r="AL60" s="20"/>
      <c r="AM60" s="20" t="str">
        <f>IFERROR(IF(AL60="Suggested Branch",VLOOKUP(AB60,'Branch Details'!F52:G364,2,FALSE),""),"")</f>
        <v/>
      </c>
      <c r="AN60" s="21"/>
      <c r="AO60" s="88"/>
      <c r="BH60" t="str">
        <f t="shared" si="11"/>
        <v/>
      </c>
      <c r="BI60" t="str">
        <f t="shared" si="12"/>
        <v/>
      </c>
      <c r="BJ60" t="str">
        <f>IF(OR(R60&lt;&gt;"",S60&lt;&gt;"",T60&lt;&gt;""),IFERROR(VLOOKUP(UPPER(TRIM(R60)&amp;TRIM(S60)&amp;TRIM(T60)),City!K:L,2,FALSE),"NONE"),"")</f>
        <v/>
      </c>
      <c r="BK60" t="str">
        <f t="shared" si="13"/>
        <v/>
      </c>
      <c r="BL60" t="str">
        <f t="shared" si="14"/>
        <v/>
      </c>
      <c r="BM60" s="17" t="str">
        <f t="shared" ca="1" si="15"/>
        <v/>
      </c>
      <c r="BN60" s="17" t="str">
        <f t="shared" si="16"/>
        <v/>
      </c>
    </row>
    <row r="61" spans="1:66">
      <c r="A61" s="84">
        <v>52</v>
      </c>
      <c r="B61" s="20"/>
      <c r="C61" s="20"/>
      <c r="D61" s="20"/>
      <c r="E61" s="20"/>
      <c r="F61" s="46" t="str">
        <f t="shared" si="4"/>
        <v xml:space="preserve">,  </v>
      </c>
      <c r="G61" s="28"/>
      <c r="H61" s="21"/>
      <c r="I61" s="20"/>
      <c r="J61" s="20"/>
      <c r="K61" s="46" t="str">
        <f t="shared" si="0"/>
        <v xml:space="preserve"> </v>
      </c>
      <c r="L61" s="20"/>
      <c r="M61" s="22"/>
      <c r="N61" s="20"/>
      <c r="O61" s="20"/>
      <c r="P61" s="20"/>
      <c r="Q61" s="20"/>
      <c r="R61" s="24"/>
      <c r="S61" s="20"/>
      <c r="T61" s="24"/>
      <c r="U61" s="33" t="str">
        <f>IFERROR(VLOOKUP(UPPER(TRIM(R61)&amp;TRIM(S61)&amp;TRIM(T61)),City!K:L,2,FALSE),"")</f>
        <v/>
      </c>
      <c r="V61" s="46" t="str">
        <f t="shared" si="1"/>
        <v xml:space="preserve"> </v>
      </c>
      <c r="W61" s="46" t="str">
        <f t="shared" si="5"/>
        <v xml:space="preserve"> </v>
      </c>
      <c r="X61" s="46" t="str">
        <f t="shared" si="6"/>
        <v xml:space="preserve"> </v>
      </c>
      <c r="Y61" s="46" t="str">
        <f t="shared" si="7"/>
        <v xml:space="preserve"> </v>
      </c>
      <c r="Z61" s="46" t="str">
        <f t="shared" si="8"/>
        <v xml:space="preserve"> </v>
      </c>
      <c r="AA61" s="46" t="str">
        <f t="shared" si="9"/>
        <v xml:space="preserve"> </v>
      </c>
      <c r="AB61" s="46" t="str">
        <f t="shared" si="10"/>
        <v/>
      </c>
      <c r="AC61" s="20"/>
      <c r="AD61" s="47" t="str">
        <f t="shared" si="3"/>
        <v xml:space="preserve"> </v>
      </c>
      <c r="AE61" s="20"/>
      <c r="AF61" s="20"/>
      <c r="AG61" s="20"/>
      <c r="AH61" s="20"/>
      <c r="AI61" s="20"/>
      <c r="AJ61" s="20"/>
      <c r="AK61" s="24"/>
      <c r="AL61" s="20"/>
      <c r="AM61" s="20" t="str">
        <f>IFERROR(IF(AL61="Suggested Branch",VLOOKUP(AB61,'Branch Details'!F53:G365,2,FALSE),""),"")</f>
        <v/>
      </c>
      <c r="AN61" s="21"/>
      <c r="AO61" s="88"/>
      <c r="BH61" t="str">
        <f t="shared" si="11"/>
        <v/>
      </c>
      <c r="BI61" t="str">
        <f t="shared" si="12"/>
        <v/>
      </c>
      <c r="BJ61" t="str">
        <f>IF(OR(R61&lt;&gt;"",S61&lt;&gt;"",T61&lt;&gt;""),IFERROR(VLOOKUP(UPPER(TRIM(R61)&amp;TRIM(S61)&amp;TRIM(T61)),City!K:L,2,FALSE),"NONE"),"")</f>
        <v/>
      </c>
      <c r="BK61" t="str">
        <f t="shared" si="13"/>
        <v/>
      </c>
      <c r="BL61" t="str">
        <f t="shared" si="14"/>
        <v/>
      </c>
      <c r="BM61" s="17" t="str">
        <f t="shared" ca="1" si="15"/>
        <v/>
      </c>
      <c r="BN61" s="17" t="str">
        <f t="shared" si="16"/>
        <v/>
      </c>
    </row>
    <row r="62" spans="1:66">
      <c r="A62" s="84">
        <v>53</v>
      </c>
      <c r="B62" s="20"/>
      <c r="C62" s="20"/>
      <c r="D62" s="20"/>
      <c r="E62" s="20"/>
      <c r="F62" s="46" t="str">
        <f t="shared" si="4"/>
        <v xml:space="preserve">,  </v>
      </c>
      <c r="G62" s="28"/>
      <c r="H62" s="21"/>
      <c r="I62" s="20"/>
      <c r="J62" s="20"/>
      <c r="K62" s="46" t="str">
        <f t="shared" si="0"/>
        <v xml:space="preserve"> </v>
      </c>
      <c r="L62" s="20"/>
      <c r="M62" s="22"/>
      <c r="N62" s="20"/>
      <c r="O62" s="20"/>
      <c r="P62" s="20"/>
      <c r="Q62" s="20"/>
      <c r="R62" s="24"/>
      <c r="S62" s="20"/>
      <c r="T62" s="24"/>
      <c r="U62" s="33" t="str">
        <f>IFERROR(VLOOKUP(UPPER(TRIM(R62)&amp;TRIM(S62)&amp;TRIM(T62)),City!K:L,2,FALSE),"")</f>
        <v/>
      </c>
      <c r="V62" s="46" t="str">
        <f t="shared" si="1"/>
        <v xml:space="preserve"> </v>
      </c>
      <c r="W62" s="46" t="str">
        <f t="shared" si="5"/>
        <v xml:space="preserve"> </v>
      </c>
      <c r="X62" s="46" t="str">
        <f t="shared" si="6"/>
        <v xml:space="preserve"> </v>
      </c>
      <c r="Y62" s="46" t="str">
        <f t="shared" si="7"/>
        <v xml:space="preserve"> </v>
      </c>
      <c r="Z62" s="46" t="str">
        <f t="shared" si="8"/>
        <v xml:space="preserve"> </v>
      </c>
      <c r="AA62" s="46" t="str">
        <f t="shared" si="9"/>
        <v xml:space="preserve"> </v>
      </c>
      <c r="AB62" s="46" t="str">
        <f t="shared" si="10"/>
        <v/>
      </c>
      <c r="AC62" s="20"/>
      <c r="AD62" s="47" t="str">
        <f t="shared" si="3"/>
        <v xml:space="preserve"> </v>
      </c>
      <c r="AE62" s="20"/>
      <c r="AF62" s="20"/>
      <c r="AG62" s="20"/>
      <c r="AH62" s="20"/>
      <c r="AI62" s="20"/>
      <c r="AJ62" s="20"/>
      <c r="AK62" s="24"/>
      <c r="AL62" s="20"/>
      <c r="AM62" s="20" t="str">
        <f>IFERROR(IF(AL62="Suggested Branch",VLOOKUP(AB62,'Branch Details'!F54:G366,2,FALSE),""),"")</f>
        <v/>
      </c>
      <c r="AN62" s="21"/>
      <c r="AO62" s="88"/>
      <c r="BH62" t="str">
        <f t="shared" si="11"/>
        <v/>
      </c>
      <c r="BI62" t="str">
        <f t="shared" si="12"/>
        <v/>
      </c>
      <c r="BJ62" t="str">
        <f>IF(OR(R62&lt;&gt;"",S62&lt;&gt;"",T62&lt;&gt;""),IFERROR(VLOOKUP(UPPER(TRIM(R62)&amp;TRIM(S62)&amp;TRIM(T62)),City!K:L,2,FALSE),"NONE"),"")</f>
        <v/>
      </c>
      <c r="BK62" t="str">
        <f t="shared" si="13"/>
        <v/>
      </c>
      <c r="BL62" t="str">
        <f t="shared" si="14"/>
        <v/>
      </c>
      <c r="BM62" s="17" t="str">
        <f t="shared" ca="1" si="15"/>
        <v/>
      </c>
      <c r="BN62" s="17" t="str">
        <f t="shared" si="16"/>
        <v/>
      </c>
    </row>
    <row r="63" spans="1:66">
      <c r="A63" s="84">
        <v>54</v>
      </c>
      <c r="B63" s="20"/>
      <c r="C63" s="20"/>
      <c r="D63" s="20"/>
      <c r="E63" s="20"/>
      <c r="F63" s="46" t="str">
        <f t="shared" si="4"/>
        <v xml:space="preserve">,  </v>
      </c>
      <c r="G63" s="28"/>
      <c r="H63" s="21"/>
      <c r="I63" s="20"/>
      <c r="J63" s="20"/>
      <c r="K63" s="46" t="str">
        <f t="shared" si="0"/>
        <v xml:space="preserve"> </v>
      </c>
      <c r="L63" s="20"/>
      <c r="M63" s="22"/>
      <c r="N63" s="20"/>
      <c r="O63" s="20"/>
      <c r="P63" s="20"/>
      <c r="Q63" s="20"/>
      <c r="R63" s="24"/>
      <c r="S63" s="20"/>
      <c r="T63" s="24"/>
      <c r="U63" s="33" t="str">
        <f>IFERROR(VLOOKUP(UPPER(TRIM(R63)&amp;TRIM(S63)&amp;TRIM(T63)),City!K:L,2,FALSE),"")</f>
        <v/>
      </c>
      <c r="V63" s="46" t="str">
        <f t="shared" si="1"/>
        <v xml:space="preserve"> </v>
      </c>
      <c r="W63" s="46" t="str">
        <f t="shared" si="5"/>
        <v xml:space="preserve"> </v>
      </c>
      <c r="X63" s="46" t="str">
        <f t="shared" si="6"/>
        <v xml:space="preserve"> </v>
      </c>
      <c r="Y63" s="46" t="str">
        <f t="shared" si="7"/>
        <v xml:space="preserve"> </v>
      </c>
      <c r="Z63" s="46" t="str">
        <f t="shared" si="8"/>
        <v xml:space="preserve"> </v>
      </c>
      <c r="AA63" s="46" t="str">
        <f t="shared" si="9"/>
        <v xml:space="preserve"> </v>
      </c>
      <c r="AB63" s="46" t="str">
        <f t="shared" si="10"/>
        <v/>
      </c>
      <c r="AC63" s="20"/>
      <c r="AD63" s="47" t="str">
        <f t="shared" si="3"/>
        <v xml:space="preserve"> </v>
      </c>
      <c r="AE63" s="20"/>
      <c r="AF63" s="20"/>
      <c r="AG63" s="20"/>
      <c r="AH63" s="20"/>
      <c r="AI63" s="20"/>
      <c r="AJ63" s="20"/>
      <c r="AK63" s="24"/>
      <c r="AL63" s="20"/>
      <c r="AM63" s="20" t="str">
        <f>IFERROR(IF(AL63="Suggested Branch",VLOOKUP(AB63,'Branch Details'!F55:G367,2,FALSE),""),"")</f>
        <v/>
      </c>
      <c r="AN63" s="21"/>
      <c r="AO63" s="88"/>
      <c r="BH63" t="str">
        <f t="shared" si="11"/>
        <v/>
      </c>
      <c r="BI63" t="str">
        <f t="shared" si="12"/>
        <v/>
      </c>
      <c r="BJ63" t="str">
        <f>IF(OR(R63&lt;&gt;"",S63&lt;&gt;"",T63&lt;&gt;""),IFERROR(VLOOKUP(UPPER(TRIM(R63)&amp;TRIM(S63)&amp;TRIM(T63)),City!K:L,2,FALSE),"NONE"),"")</f>
        <v/>
      </c>
      <c r="BK63" t="str">
        <f t="shared" si="13"/>
        <v/>
      </c>
      <c r="BL63" t="str">
        <f t="shared" si="14"/>
        <v/>
      </c>
      <c r="BM63" s="17" t="str">
        <f t="shared" ca="1" si="15"/>
        <v/>
      </c>
      <c r="BN63" s="17" t="str">
        <f t="shared" si="16"/>
        <v/>
      </c>
    </row>
    <row r="64" spans="1:66">
      <c r="A64" s="84">
        <v>55</v>
      </c>
      <c r="B64" s="20"/>
      <c r="C64" s="20"/>
      <c r="D64" s="20"/>
      <c r="E64" s="20"/>
      <c r="F64" s="46" t="str">
        <f t="shared" si="4"/>
        <v xml:space="preserve">,  </v>
      </c>
      <c r="G64" s="28"/>
      <c r="H64" s="21"/>
      <c r="I64" s="20"/>
      <c r="J64" s="20"/>
      <c r="K64" s="46" t="str">
        <f t="shared" si="0"/>
        <v xml:space="preserve"> </v>
      </c>
      <c r="L64" s="20"/>
      <c r="M64" s="22"/>
      <c r="N64" s="20"/>
      <c r="O64" s="20"/>
      <c r="P64" s="20"/>
      <c r="Q64" s="20"/>
      <c r="R64" s="24"/>
      <c r="S64" s="20"/>
      <c r="T64" s="24"/>
      <c r="U64" s="33" t="str">
        <f>IFERROR(VLOOKUP(UPPER(TRIM(R64)&amp;TRIM(S64)&amp;TRIM(T64)),City!K:L,2,FALSE),"")</f>
        <v/>
      </c>
      <c r="V64" s="46" t="str">
        <f t="shared" si="1"/>
        <v xml:space="preserve"> </v>
      </c>
      <c r="W64" s="46" t="str">
        <f t="shared" si="5"/>
        <v xml:space="preserve"> </v>
      </c>
      <c r="X64" s="46" t="str">
        <f t="shared" si="6"/>
        <v xml:space="preserve"> </v>
      </c>
      <c r="Y64" s="46" t="str">
        <f t="shared" si="7"/>
        <v xml:space="preserve"> </v>
      </c>
      <c r="Z64" s="46" t="str">
        <f t="shared" si="8"/>
        <v xml:space="preserve"> </v>
      </c>
      <c r="AA64" s="46" t="str">
        <f t="shared" si="9"/>
        <v xml:space="preserve"> </v>
      </c>
      <c r="AB64" s="46" t="str">
        <f t="shared" si="10"/>
        <v/>
      </c>
      <c r="AC64" s="20"/>
      <c r="AD64" s="47" t="str">
        <f t="shared" si="3"/>
        <v xml:space="preserve"> </v>
      </c>
      <c r="AE64" s="20"/>
      <c r="AF64" s="20"/>
      <c r="AG64" s="20"/>
      <c r="AH64" s="20"/>
      <c r="AI64" s="20"/>
      <c r="AJ64" s="20"/>
      <c r="AK64" s="24"/>
      <c r="AL64" s="20"/>
      <c r="AM64" s="20" t="str">
        <f>IFERROR(IF(AL64="Suggested Branch",VLOOKUP(AB64,'Branch Details'!F56:G368,2,FALSE),""),"")</f>
        <v/>
      </c>
      <c r="AN64" s="21"/>
      <c r="AO64" s="88"/>
      <c r="BH64" t="str">
        <f t="shared" si="11"/>
        <v/>
      </c>
      <c r="BI64" t="str">
        <f t="shared" si="12"/>
        <v/>
      </c>
      <c r="BJ64" t="str">
        <f>IF(OR(R64&lt;&gt;"",S64&lt;&gt;"",T64&lt;&gt;""),IFERROR(VLOOKUP(UPPER(TRIM(R64)&amp;TRIM(S64)&amp;TRIM(T64)),City!K:L,2,FALSE),"NONE"),"")</f>
        <v/>
      </c>
      <c r="BK64" t="str">
        <f t="shared" si="13"/>
        <v/>
      </c>
      <c r="BL64" t="str">
        <f t="shared" si="14"/>
        <v/>
      </c>
      <c r="BM64" s="17" t="str">
        <f t="shared" ca="1" si="15"/>
        <v/>
      </c>
      <c r="BN64" s="17" t="str">
        <f t="shared" si="16"/>
        <v/>
      </c>
    </row>
    <row r="65" spans="1:66">
      <c r="A65" s="84">
        <v>56</v>
      </c>
      <c r="B65" s="20"/>
      <c r="C65" s="20"/>
      <c r="D65" s="20"/>
      <c r="E65" s="20"/>
      <c r="F65" s="46" t="str">
        <f t="shared" si="4"/>
        <v xml:space="preserve">,  </v>
      </c>
      <c r="G65" s="28"/>
      <c r="H65" s="21"/>
      <c r="I65" s="20"/>
      <c r="J65" s="20"/>
      <c r="K65" s="46" t="str">
        <f t="shared" si="0"/>
        <v xml:space="preserve"> </v>
      </c>
      <c r="L65" s="20"/>
      <c r="M65" s="22"/>
      <c r="N65" s="20"/>
      <c r="O65" s="20"/>
      <c r="P65" s="20"/>
      <c r="Q65" s="20"/>
      <c r="R65" s="24"/>
      <c r="S65" s="20"/>
      <c r="T65" s="24"/>
      <c r="U65" s="33" t="str">
        <f>IFERROR(VLOOKUP(UPPER(TRIM(R65)&amp;TRIM(S65)&amp;TRIM(T65)),City!K:L,2,FALSE),"")</f>
        <v/>
      </c>
      <c r="V65" s="46" t="str">
        <f t="shared" si="1"/>
        <v xml:space="preserve"> </v>
      </c>
      <c r="W65" s="46" t="str">
        <f t="shared" si="5"/>
        <v xml:space="preserve"> </v>
      </c>
      <c r="X65" s="46" t="str">
        <f t="shared" si="6"/>
        <v xml:space="preserve"> </v>
      </c>
      <c r="Y65" s="46" t="str">
        <f t="shared" si="7"/>
        <v xml:space="preserve"> </v>
      </c>
      <c r="Z65" s="46" t="str">
        <f t="shared" si="8"/>
        <v xml:space="preserve"> </v>
      </c>
      <c r="AA65" s="46" t="str">
        <f t="shared" si="9"/>
        <v xml:space="preserve"> </v>
      </c>
      <c r="AB65" s="46" t="str">
        <f t="shared" si="10"/>
        <v/>
      </c>
      <c r="AC65" s="20"/>
      <c r="AD65" s="47" t="str">
        <f t="shared" si="3"/>
        <v xml:space="preserve"> </v>
      </c>
      <c r="AE65" s="20"/>
      <c r="AF65" s="20"/>
      <c r="AG65" s="20"/>
      <c r="AH65" s="20"/>
      <c r="AI65" s="20"/>
      <c r="AJ65" s="20"/>
      <c r="AK65" s="24"/>
      <c r="AL65" s="20"/>
      <c r="AM65" s="20" t="str">
        <f>IFERROR(IF(AL65="Suggested Branch",VLOOKUP(AB65,'Branch Details'!F57:G369,2,FALSE),""),"")</f>
        <v/>
      </c>
      <c r="AN65" s="21"/>
      <c r="AO65" s="88"/>
      <c r="BH65" t="str">
        <f t="shared" si="11"/>
        <v/>
      </c>
      <c r="BI65" t="str">
        <f t="shared" si="12"/>
        <v/>
      </c>
      <c r="BJ65" t="str">
        <f>IF(OR(R65&lt;&gt;"",S65&lt;&gt;"",T65&lt;&gt;""),IFERROR(VLOOKUP(UPPER(TRIM(R65)&amp;TRIM(S65)&amp;TRIM(T65)),City!K:L,2,FALSE),"NONE"),"")</f>
        <v/>
      </c>
      <c r="BK65" t="str">
        <f t="shared" si="13"/>
        <v/>
      </c>
      <c r="BL65" t="str">
        <f t="shared" si="14"/>
        <v/>
      </c>
      <c r="BM65" s="17" t="str">
        <f t="shared" ca="1" si="15"/>
        <v/>
      </c>
      <c r="BN65" s="17" t="str">
        <f t="shared" si="16"/>
        <v/>
      </c>
    </row>
    <row r="66" spans="1:66">
      <c r="A66" s="84">
        <v>57</v>
      </c>
      <c r="B66" s="20"/>
      <c r="C66" s="20"/>
      <c r="D66" s="20"/>
      <c r="E66" s="20"/>
      <c r="F66" s="46" t="str">
        <f t="shared" si="4"/>
        <v xml:space="preserve">,  </v>
      </c>
      <c r="G66" s="28"/>
      <c r="H66" s="21"/>
      <c r="I66" s="20"/>
      <c r="J66" s="20"/>
      <c r="K66" s="46" t="str">
        <f t="shared" si="0"/>
        <v xml:space="preserve"> </v>
      </c>
      <c r="L66" s="20"/>
      <c r="M66" s="22"/>
      <c r="N66" s="20"/>
      <c r="O66" s="20"/>
      <c r="P66" s="20"/>
      <c r="Q66" s="20"/>
      <c r="R66" s="24"/>
      <c r="S66" s="20"/>
      <c r="T66" s="24"/>
      <c r="U66" s="33" t="str">
        <f>IFERROR(VLOOKUP(UPPER(TRIM(R66)&amp;TRIM(S66)&amp;TRIM(T66)),City!K:L,2,FALSE),"")</f>
        <v/>
      </c>
      <c r="V66" s="46" t="str">
        <f t="shared" si="1"/>
        <v xml:space="preserve"> </v>
      </c>
      <c r="W66" s="46" t="str">
        <f t="shared" si="5"/>
        <v xml:space="preserve"> </v>
      </c>
      <c r="X66" s="46" t="str">
        <f t="shared" si="6"/>
        <v xml:space="preserve"> </v>
      </c>
      <c r="Y66" s="46" t="str">
        <f t="shared" si="7"/>
        <v xml:space="preserve"> </v>
      </c>
      <c r="Z66" s="46" t="str">
        <f t="shared" si="8"/>
        <v xml:space="preserve"> </v>
      </c>
      <c r="AA66" s="46" t="str">
        <f t="shared" si="9"/>
        <v xml:space="preserve"> </v>
      </c>
      <c r="AB66" s="46" t="str">
        <f t="shared" si="10"/>
        <v/>
      </c>
      <c r="AC66" s="20"/>
      <c r="AD66" s="47" t="str">
        <f t="shared" si="3"/>
        <v xml:space="preserve"> </v>
      </c>
      <c r="AE66" s="20"/>
      <c r="AF66" s="20"/>
      <c r="AG66" s="20"/>
      <c r="AH66" s="20"/>
      <c r="AI66" s="20"/>
      <c r="AJ66" s="20"/>
      <c r="AK66" s="24"/>
      <c r="AL66" s="20"/>
      <c r="AM66" s="20" t="str">
        <f>IFERROR(IF(AL66="Suggested Branch",VLOOKUP(AB66,'Branch Details'!F58:G370,2,FALSE),""),"")</f>
        <v/>
      </c>
      <c r="AN66" s="21"/>
      <c r="AO66" s="88"/>
      <c r="BH66" t="str">
        <f t="shared" si="11"/>
        <v/>
      </c>
      <c r="BI66" t="str">
        <f t="shared" si="12"/>
        <v/>
      </c>
      <c r="BJ66" t="str">
        <f>IF(OR(R66&lt;&gt;"",S66&lt;&gt;"",T66&lt;&gt;""),IFERROR(VLOOKUP(UPPER(TRIM(R66)&amp;TRIM(S66)&amp;TRIM(T66)),City!K:L,2,FALSE),"NONE"),"")</f>
        <v/>
      </c>
      <c r="BK66" t="str">
        <f t="shared" si="13"/>
        <v/>
      </c>
      <c r="BL66" t="str">
        <f t="shared" si="14"/>
        <v/>
      </c>
      <c r="BM66" s="17" t="str">
        <f t="shared" ca="1" si="15"/>
        <v/>
      </c>
      <c r="BN66" s="17" t="str">
        <f t="shared" si="16"/>
        <v/>
      </c>
    </row>
    <row r="67" spans="1:66">
      <c r="A67" s="84">
        <v>58</v>
      </c>
      <c r="B67" s="20"/>
      <c r="C67" s="20"/>
      <c r="D67" s="20"/>
      <c r="E67" s="20"/>
      <c r="F67" s="46" t="str">
        <f t="shared" si="4"/>
        <v xml:space="preserve">,  </v>
      </c>
      <c r="G67" s="28"/>
      <c r="H67" s="21"/>
      <c r="I67" s="20"/>
      <c r="J67" s="20"/>
      <c r="K67" s="46" t="str">
        <f t="shared" si="0"/>
        <v xml:space="preserve"> </v>
      </c>
      <c r="L67" s="20"/>
      <c r="M67" s="22"/>
      <c r="N67" s="20"/>
      <c r="O67" s="20"/>
      <c r="P67" s="20"/>
      <c r="Q67" s="20"/>
      <c r="R67" s="24"/>
      <c r="S67" s="20"/>
      <c r="T67" s="24"/>
      <c r="U67" s="33" t="str">
        <f>IFERROR(VLOOKUP(UPPER(TRIM(R67)&amp;TRIM(S67)&amp;TRIM(T67)),City!K:L,2,FALSE),"")</f>
        <v/>
      </c>
      <c r="V67" s="46" t="str">
        <f t="shared" si="1"/>
        <v xml:space="preserve"> </v>
      </c>
      <c r="W67" s="46" t="str">
        <f t="shared" si="5"/>
        <v xml:space="preserve"> </v>
      </c>
      <c r="X67" s="46" t="str">
        <f t="shared" si="6"/>
        <v xml:space="preserve"> </v>
      </c>
      <c r="Y67" s="46" t="str">
        <f t="shared" si="7"/>
        <v xml:space="preserve"> </v>
      </c>
      <c r="Z67" s="46" t="str">
        <f t="shared" si="8"/>
        <v xml:space="preserve"> </v>
      </c>
      <c r="AA67" s="46" t="str">
        <f t="shared" si="9"/>
        <v xml:space="preserve"> </v>
      </c>
      <c r="AB67" s="46" t="str">
        <f t="shared" si="10"/>
        <v/>
      </c>
      <c r="AC67" s="20"/>
      <c r="AD67" s="47" t="str">
        <f t="shared" si="3"/>
        <v xml:space="preserve"> </v>
      </c>
      <c r="AE67" s="20"/>
      <c r="AF67" s="20"/>
      <c r="AG67" s="20"/>
      <c r="AH67" s="20"/>
      <c r="AI67" s="20"/>
      <c r="AJ67" s="20"/>
      <c r="AK67" s="24"/>
      <c r="AL67" s="20"/>
      <c r="AM67" s="20" t="str">
        <f>IFERROR(IF(AL67="Suggested Branch",VLOOKUP(AB67,'Branch Details'!F59:G371,2,FALSE),""),"")</f>
        <v/>
      </c>
      <c r="AN67" s="21"/>
      <c r="AO67" s="88"/>
      <c r="BH67" t="str">
        <f t="shared" si="11"/>
        <v/>
      </c>
      <c r="BI67" t="str">
        <f t="shared" si="12"/>
        <v/>
      </c>
      <c r="BJ67" t="str">
        <f>IF(OR(R67&lt;&gt;"",S67&lt;&gt;"",T67&lt;&gt;""),IFERROR(VLOOKUP(UPPER(TRIM(R67)&amp;TRIM(S67)&amp;TRIM(T67)),City!K:L,2,FALSE),"NONE"),"")</f>
        <v/>
      </c>
      <c r="BK67" t="str">
        <f t="shared" si="13"/>
        <v/>
      </c>
      <c r="BL67" t="str">
        <f t="shared" si="14"/>
        <v/>
      </c>
      <c r="BM67" s="17" t="str">
        <f t="shared" ca="1" si="15"/>
        <v/>
      </c>
      <c r="BN67" s="17" t="str">
        <f t="shared" si="16"/>
        <v/>
      </c>
    </row>
    <row r="68" spans="1:66">
      <c r="A68" s="84">
        <v>59</v>
      </c>
      <c r="B68" s="20"/>
      <c r="C68" s="20"/>
      <c r="D68" s="20"/>
      <c r="E68" s="20"/>
      <c r="F68" s="46" t="str">
        <f t="shared" si="4"/>
        <v xml:space="preserve">,  </v>
      </c>
      <c r="G68" s="28"/>
      <c r="H68" s="21"/>
      <c r="I68" s="20"/>
      <c r="J68" s="20"/>
      <c r="K68" s="46" t="str">
        <f t="shared" si="0"/>
        <v xml:space="preserve"> </v>
      </c>
      <c r="L68" s="20"/>
      <c r="M68" s="22"/>
      <c r="N68" s="20"/>
      <c r="O68" s="20"/>
      <c r="P68" s="20"/>
      <c r="Q68" s="20"/>
      <c r="R68" s="24"/>
      <c r="S68" s="20"/>
      <c r="T68" s="24"/>
      <c r="U68" s="33" t="str">
        <f>IFERROR(VLOOKUP(UPPER(TRIM(R68)&amp;TRIM(S68)&amp;TRIM(T68)),City!K:L,2,FALSE),"")</f>
        <v/>
      </c>
      <c r="V68" s="46" t="str">
        <f t="shared" si="1"/>
        <v xml:space="preserve"> </v>
      </c>
      <c r="W68" s="46" t="str">
        <f t="shared" si="5"/>
        <v xml:space="preserve"> </v>
      </c>
      <c r="X68" s="46" t="str">
        <f t="shared" si="6"/>
        <v xml:space="preserve"> </v>
      </c>
      <c r="Y68" s="46" t="str">
        <f t="shared" si="7"/>
        <v xml:space="preserve"> </v>
      </c>
      <c r="Z68" s="46" t="str">
        <f t="shared" si="8"/>
        <v xml:space="preserve"> </v>
      </c>
      <c r="AA68" s="46" t="str">
        <f t="shared" si="9"/>
        <v xml:space="preserve"> </v>
      </c>
      <c r="AB68" s="46" t="str">
        <f t="shared" si="10"/>
        <v/>
      </c>
      <c r="AC68" s="20"/>
      <c r="AD68" s="47" t="str">
        <f t="shared" si="3"/>
        <v xml:space="preserve"> </v>
      </c>
      <c r="AE68" s="20"/>
      <c r="AF68" s="20"/>
      <c r="AG68" s="20"/>
      <c r="AH68" s="20"/>
      <c r="AI68" s="20"/>
      <c r="AJ68" s="20"/>
      <c r="AK68" s="24"/>
      <c r="AL68" s="20"/>
      <c r="AM68" s="20" t="str">
        <f>IFERROR(IF(AL68="Suggested Branch",VLOOKUP(AB68,'Branch Details'!F60:G372,2,FALSE),""),"")</f>
        <v/>
      </c>
      <c r="AN68" s="21"/>
      <c r="AO68" s="88"/>
      <c r="BH68" t="str">
        <f t="shared" si="11"/>
        <v/>
      </c>
      <c r="BI68" t="str">
        <f t="shared" si="12"/>
        <v/>
      </c>
      <c r="BJ68" t="str">
        <f>IF(OR(R68&lt;&gt;"",S68&lt;&gt;"",T68&lt;&gt;""),IFERROR(VLOOKUP(UPPER(TRIM(R68)&amp;TRIM(S68)&amp;TRIM(T68)),City!K:L,2,FALSE),"NONE"),"")</f>
        <v/>
      </c>
      <c r="BK68" t="str">
        <f t="shared" si="13"/>
        <v/>
      </c>
      <c r="BL68" t="str">
        <f t="shared" si="14"/>
        <v/>
      </c>
      <c r="BM68" s="17" t="str">
        <f t="shared" ca="1" si="15"/>
        <v/>
      </c>
      <c r="BN68" s="17" t="str">
        <f t="shared" si="16"/>
        <v/>
      </c>
    </row>
    <row r="69" spans="1:66">
      <c r="A69" s="84">
        <v>60</v>
      </c>
      <c r="B69" s="20"/>
      <c r="C69" s="20"/>
      <c r="D69" s="20"/>
      <c r="E69" s="20"/>
      <c r="F69" s="46" t="str">
        <f t="shared" si="4"/>
        <v xml:space="preserve">,  </v>
      </c>
      <c r="G69" s="28"/>
      <c r="H69" s="21"/>
      <c r="I69" s="20"/>
      <c r="J69" s="20"/>
      <c r="K69" s="46" t="str">
        <f t="shared" si="0"/>
        <v xml:space="preserve"> </v>
      </c>
      <c r="L69" s="20"/>
      <c r="M69" s="22"/>
      <c r="N69" s="20"/>
      <c r="O69" s="20"/>
      <c r="P69" s="20"/>
      <c r="Q69" s="20"/>
      <c r="R69" s="24"/>
      <c r="S69" s="20"/>
      <c r="T69" s="24"/>
      <c r="U69" s="33" t="str">
        <f>IFERROR(VLOOKUP(UPPER(TRIM(R69)&amp;TRIM(S69)&amp;TRIM(T69)),City!K:L,2,FALSE),"")</f>
        <v/>
      </c>
      <c r="V69" s="46" t="str">
        <f t="shared" si="1"/>
        <v xml:space="preserve"> </v>
      </c>
      <c r="W69" s="46" t="str">
        <f t="shared" si="5"/>
        <v xml:space="preserve"> </v>
      </c>
      <c r="X69" s="46" t="str">
        <f t="shared" si="6"/>
        <v xml:space="preserve"> </v>
      </c>
      <c r="Y69" s="46" t="str">
        <f t="shared" si="7"/>
        <v xml:space="preserve"> </v>
      </c>
      <c r="Z69" s="46" t="str">
        <f t="shared" si="8"/>
        <v xml:space="preserve"> </v>
      </c>
      <c r="AA69" s="46" t="str">
        <f t="shared" si="9"/>
        <v xml:space="preserve"> </v>
      </c>
      <c r="AB69" s="46" t="str">
        <f t="shared" si="10"/>
        <v/>
      </c>
      <c r="AC69" s="20"/>
      <c r="AD69" s="47" t="str">
        <f t="shared" si="3"/>
        <v xml:space="preserve"> </v>
      </c>
      <c r="AE69" s="20"/>
      <c r="AF69" s="20"/>
      <c r="AG69" s="20"/>
      <c r="AH69" s="20"/>
      <c r="AI69" s="20"/>
      <c r="AJ69" s="20"/>
      <c r="AK69" s="24"/>
      <c r="AL69" s="20"/>
      <c r="AM69" s="20" t="str">
        <f>IFERROR(IF(AL69="Suggested Branch",VLOOKUP(AB69,'Branch Details'!F61:G373,2,FALSE),""),"")</f>
        <v/>
      </c>
      <c r="AN69" s="21"/>
      <c r="AO69" s="88"/>
      <c r="BH69" t="str">
        <f t="shared" si="11"/>
        <v/>
      </c>
      <c r="BI69" t="str">
        <f t="shared" si="12"/>
        <v/>
      </c>
      <c r="BJ69" t="str">
        <f>IF(OR(R69&lt;&gt;"",S69&lt;&gt;"",T69&lt;&gt;""),IFERROR(VLOOKUP(UPPER(TRIM(R69)&amp;TRIM(S69)&amp;TRIM(T69)),City!K:L,2,FALSE),"NONE"),"")</f>
        <v/>
      </c>
      <c r="BK69" t="str">
        <f t="shared" si="13"/>
        <v/>
      </c>
      <c r="BL69" t="str">
        <f t="shared" si="14"/>
        <v/>
      </c>
      <c r="BM69" s="17" t="str">
        <f t="shared" ca="1" si="15"/>
        <v/>
      </c>
      <c r="BN69" s="17" t="str">
        <f t="shared" si="16"/>
        <v/>
      </c>
    </row>
    <row r="70" spans="1:66">
      <c r="A70" s="84">
        <v>61</v>
      </c>
      <c r="B70" s="20"/>
      <c r="C70" s="20"/>
      <c r="D70" s="20"/>
      <c r="E70" s="20"/>
      <c r="F70" s="46" t="str">
        <f t="shared" si="4"/>
        <v xml:space="preserve">,  </v>
      </c>
      <c r="G70" s="28"/>
      <c r="H70" s="21"/>
      <c r="I70" s="20"/>
      <c r="J70" s="20"/>
      <c r="K70" s="46" t="str">
        <f t="shared" si="0"/>
        <v xml:space="preserve"> </v>
      </c>
      <c r="L70" s="20"/>
      <c r="M70" s="22"/>
      <c r="N70" s="20"/>
      <c r="O70" s="20"/>
      <c r="P70" s="20"/>
      <c r="Q70" s="20"/>
      <c r="R70" s="24"/>
      <c r="S70" s="20"/>
      <c r="T70" s="24"/>
      <c r="U70" s="33" t="str">
        <f>IFERROR(VLOOKUP(UPPER(TRIM(R70)&amp;TRIM(S70)&amp;TRIM(T70)),City!K:L,2,FALSE),"")</f>
        <v/>
      </c>
      <c r="V70" s="46" t="str">
        <f t="shared" si="1"/>
        <v xml:space="preserve"> </v>
      </c>
      <c r="W70" s="46" t="str">
        <f t="shared" si="5"/>
        <v xml:space="preserve"> </v>
      </c>
      <c r="X70" s="46" t="str">
        <f t="shared" si="6"/>
        <v xml:space="preserve"> </v>
      </c>
      <c r="Y70" s="46" t="str">
        <f t="shared" si="7"/>
        <v xml:space="preserve"> </v>
      </c>
      <c r="Z70" s="46" t="str">
        <f t="shared" si="8"/>
        <v xml:space="preserve"> </v>
      </c>
      <c r="AA70" s="46" t="str">
        <f t="shared" si="9"/>
        <v xml:space="preserve"> </v>
      </c>
      <c r="AB70" s="46" t="str">
        <f t="shared" si="10"/>
        <v/>
      </c>
      <c r="AC70" s="20"/>
      <c r="AD70" s="47" t="str">
        <f t="shared" si="3"/>
        <v xml:space="preserve"> </v>
      </c>
      <c r="AE70" s="20"/>
      <c r="AF70" s="20"/>
      <c r="AG70" s="20"/>
      <c r="AH70" s="20"/>
      <c r="AI70" s="20"/>
      <c r="AJ70" s="20"/>
      <c r="AK70" s="24"/>
      <c r="AL70" s="20"/>
      <c r="AM70" s="20" t="str">
        <f>IFERROR(IF(AL70="Suggested Branch",VLOOKUP(AB70,'Branch Details'!F62:G374,2,FALSE),""),"")</f>
        <v/>
      </c>
      <c r="AN70" s="21"/>
      <c r="AO70" s="88"/>
      <c r="BH70" t="str">
        <f t="shared" si="11"/>
        <v/>
      </c>
      <c r="BI70" t="str">
        <f t="shared" si="12"/>
        <v/>
      </c>
      <c r="BJ70" t="str">
        <f>IF(OR(R70&lt;&gt;"",S70&lt;&gt;"",T70&lt;&gt;""),IFERROR(VLOOKUP(UPPER(TRIM(R70)&amp;TRIM(S70)&amp;TRIM(T70)),City!K:L,2,FALSE),"NONE"),"")</f>
        <v/>
      </c>
      <c r="BK70" t="str">
        <f t="shared" si="13"/>
        <v/>
      </c>
      <c r="BL70" t="str">
        <f t="shared" si="14"/>
        <v/>
      </c>
      <c r="BM70" s="17" t="str">
        <f t="shared" ca="1" si="15"/>
        <v/>
      </c>
      <c r="BN70" s="17" t="str">
        <f t="shared" si="16"/>
        <v/>
      </c>
    </row>
    <row r="71" spans="1:66">
      <c r="A71" s="84">
        <v>62</v>
      </c>
      <c r="B71" s="20"/>
      <c r="C71" s="20"/>
      <c r="D71" s="20"/>
      <c r="E71" s="20"/>
      <c r="F71" s="46" t="str">
        <f t="shared" si="4"/>
        <v xml:space="preserve">,  </v>
      </c>
      <c r="G71" s="28"/>
      <c r="H71" s="21"/>
      <c r="I71" s="20"/>
      <c r="J71" s="20"/>
      <c r="K71" s="46" t="str">
        <f t="shared" si="0"/>
        <v xml:space="preserve"> </v>
      </c>
      <c r="L71" s="20"/>
      <c r="M71" s="22"/>
      <c r="N71" s="20"/>
      <c r="O71" s="20"/>
      <c r="P71" s="20"/>
      <c r="Q71" s="20"/>
      <c r="R71" s="24"/>
      <c r="S71" s="20"/>
      <c r="T71" s="24"/>
      <c r="U71" s="33" t="str">
        <f>IFERROR(VLOOKUP(UPPER(TRIM(R71)&amp;TRIM(S71)&amp;TRIM(T71)),City!K:L,2,FALSE),"")</f>
        <v/>
      </c>
      <c r="V71" s="46" t="str">
        <f t="shared" si="1"/>
        <v xml:space="preserve"> </v>
      </c>
      <c r="W71" s="46" t="str">
        <f t="shared" si="5"/>
        <v xml:space="preserve"> </v>
      </c>
      <c r="X71" s="46" t="str">
        <f t="shared" si="6"/>
        <v xml:space="preserve"> </v>
      </c>
      <c r="Y71" s="46" t="str">
        <f t="shared" si="7"/>
        <v xml:space="preserve"> </v>
      </c>
      <c r="Z71" s="46" t="str">
        <f t="shared" si="8"/>
        <v xml:space="preserve"> </v>
      </c>
      <c r="AA71" s="46" t="str">
        <f t="shared" si="9"/>
        <v xml:space="preserve"> </v>
      </c>
      <c r="AB71" s="46" t="str">
        <f t="shared" si="10"/>
        <v/>
      </c>
      <c r="AC71" s="20"/>
      <c r="AD71" s="47" t="str">
        <f t="shared" si="3"/>
        <v xml:space="preserve"> </v>
      </c>
      <c r="AE71" s="20"/>
      <c r="AF71" s="20"/>
      <c r="AG71" s="20"/>
      <c r="AH71" s="20"/>
      <c r="AI71" s="20"/>
      <c r="AJ71" s="20"/>
      <c r="AK71" s="24"/>
      <c r="AL71" s="20"/>
      <c r="AM71" s="20" t="str">
        <f>IFERROR(IF(AL71="Suggested Branch",VLOOKUP(AB71,'Branch Details'!F63:G375,2,FALSE),""),"")</f>
        <v/>
      </c>
      <c r="AN71" s="21"/>
      <c r="AO71" s="88"/>
      <c r="BH71" t="str">
        <f t="shared" si="11"/>
        <v/>
      </c>
      <c r="BI71" t="str">
        <f t="shared" si="12"/>
        <v/>
      </c>
      <c r="BJ71" t="str">
        <f>IF(OR(R71&lt;&gt;"",S71&lt;&gt;"",T71&lt;&gt;""),IFERROR(VLOOKUP(UPPER(TRIM(R71)&amp;TRIM(S71)&amp;TRIM(T71)),City!K:L,2,FALSE),"NONE"),"")</f>
        <v/>
      </c>
      <c r="BK71" t="str">
        <f t="shared" si="13"/>
        <v/>
      </c>
      <c r="BL71" t="str">
        <f t="shared" si="14"/>
        <v/>
      </c>
      <c r="BM71" s="17" t="str">
        <f t="shared" ca="1" si="15"/>
        <v/>
      </c>
      <c r="BN71" s="17" t="str">
        <f t="shared" si="16"/>
        <v/>
      </c>
    </row>
    <row r="72" spans="1:66">
      <c r="A72" s="84">
        <v>63</v>
      </c>
      <c r="B72" s="20"/>
      <c r="C72" s="20"/>
      <c r="D72" s="20"/>
      <c r="E72" s="20"/>
      <c r="F72" s="46" t="str">
        <f t="shared" si="4"/>
        <v xml:space="preserve">,  </v>
      </c>
      <c r="G72" s="28"/>
      <c r="H72" s="21"/>
      <c r="I72" s="20"/>
      <c r="J72" s="20"/>
      <c r="K72" s="46" t="str">
        <f t="shared" si="0"/>
        <v xml:space="preserve"> </v>
      </c>
      <c r="L72" s="20"/>
      <c r="M72" s="22"/>
      <c r="N72" s="20"/>
      <c r="O72" s="20"/>
      <c r="P72" s="20"/>
      <c r="Q72" s="20"/>
      <c r="R72" s="24"/>
      <c r="S72" s="20"/>
      <c r="T72" s="24"/>
      <c r="U72" s="33" t="str">
        <f>IFERROR(VLOOKUP(UPPER(TRIM(R72)&amp;TRIM(S72)&amp;TRIM(T72)),City!K:L,2,FALSE),"")</f>
        <v/>
      </c>
      <c r="V72" s="46" t="str">
        <f t="shared" si="1"/>
        <v xml:space="preserve"> </v>
      </c>
      <c r="W72" s="46" t="str">
        <f t="shared" si="5"/>
        <v xml:space="preserve"> </v>
      </c>
      <c r="X72" s="46" t="str">
        <f t="shared" si="6"/>
        <v xml:space="preserve"> </v>
      </c>
      <c r="Y72" s="46" t="str">
        <f t="shared" si="7"/>
        <v xml:space="preserve"> </v>
      </c>
      <c r="Z72" s="46" t="str">
        <f t="shared" si="8"/>
        <v xml:space="preserve"> </v>
      </c>
      <c r="AA72" s="46" t="str">
        <f t="shared" si="9"/>
        <v xml:space="preserve"> </v>
      </c>
      <c r="AB72" s="46" t="str">
        <f t="shared" si="10"/>
        <v/>
      </c>
      <c r="AC72" s="20"/>
      <c r="AD72" s="47" t="str">
        <f t="shared" si="3"/>
        <v xml:space="preserve"> </v>
      </c>
      <c r="AE72" s="20"/>
      <c r="AF72" s="20"/>
      <c r="AG72" s="20"/>
      <c r="AH72" s="20"/>
      <c r="AI72" s="20"/>
      <c r="AJ72" s="20"/>
      <c r="AK72" s="24"/>
      <c r="AL72" s="20"/>
      <c r="AM72" s="20" t="str">
        <f>IFERROR(IF(AL72="Suggested Branch",VLOOKUP(AB72,'Branch Details'!F64:G376,2,FALSE),""),"")</f>
        <v/>
      </c>
      <c r="AN72" s="21"/>
      <c r="AO72" s="88"/>
      <c r="BH72" t="str">
        <f t="shared" si="11"/>
        <v/>
      </c>
      <c r="BI72" t="str">
        <f t="shared" si="12"/>
        <v/>
      </c>
      <c r="BJ72" t="str">
        <f>IF(OR(R72&lt;&gt;"",S72&lt;&gt;"",T72&lt;&gt;""),IFERROR(VLOOKUP(UPPER(TRIM(R72)&amp;TRIM(S72)&amp;TRIM(T72)),City!K:L,2,FALSE),"NONE"),"")</f>
        <v/>
      </c>
      <c r="BK72" t="str">
        <f t="shared" si="13"/>
        <v/>
      </c>
      <c r="BL72" t="str">
        <f t="shared" si="14"/>
        <v/>
      </c>
      <c r="BM72" s="17" t="str">
        <f t="shared" ca="1" si="15"/>
        <v/>
      </c>
      <c r="BN72" s="17" t="str">
        <f t="shared" si="16"/>
        <v/>
      </c>
    </row>
    <row r="73" spans="1:66">
      <c r="A73" s="84">
        <v>64</v>
      </c>
      <c r="B73" s="20"/>
      <c r="C73" s="20"/>
      <c r="D73" s="20"/>
      <c r="E73" s="20"/>
      <c r="F73" s="46" t="str">
        <f t="shared" si="4"/>
        <v xml:space="preserve">,  </v>
      </c>
      <c r="G73" s="28"/>
      <c r="H73" s="21"/>
      <c r="I73" s="20"/>
      <c r="J73" s="20"/>
      <c r="K73" s="46" t="str">
        <f t="shared" si="0"/>
        <v xml:space="preserve"> </v>
      </c>
      <c r="L73" s="20"/>
      <c r="M73" s="22"/>
      <c r="N73" s="20"/>
      <c r="O73" s="20"/>
      <c r="P73" s="20"/>
      <c r="Q73" s="20"/>
      <c r="R73" s="24"/>
      <c r="S73" s="20"/>
      <c r="T73" s="24"/>
      <c r="U73" s="33" t="str">
        <f>IFERROR(VLOOKUP(UPPER(TRIM(R73)&amp;TRIM(S73)&amp;TRIM(T73)),City!K:L,2,FALSE),"")</f>
        <v/>
      </c>
      <c r="V73" s="46" t="str">
        <f t="shared" si="1"/>
        <v xml:space="preserve"> </v>
      </c>
      <c r="W73" s="46" t="str">
        <f t="shared" si="5"/>
        <v xml:space="preserve"> </v>
      </c>
      <c r="X73" s="46" t="str">
        <f t="shared" si="6"/>
        <v xml:space="preserve"> </v>
      </c>
      <c r="Y73" s="46" t="str">
        <f t="shared" si="7"/>
        <v xml:space="preserve"> </v>
      </c>
      <c r="Z73" s="46" t="str">
        <f t="shared" si="8"/>
        <v xml:space="preserve"> </v>
      </c>
      <c r="AA73" s="46" t="str">
        <f t="shared" si="9"/>
        <v xml:space="preserve"> </v>
      </c>
      <c r="AB73" s="46" t="str">
        <f t="shared" si="10"/>
        <v/>
      </c>
      <c r="AC73" s="20"/>
      <c r="AD73" s="47" t="str">
        <f t="shared" si="3"/>
        <v xml:space="preserve"> </v>
      </c>
      <c r="AE73" s="20"/>
      <c r="AF73" s="20"/>
      <c r="AG73" s="20"/>
      <c r="AH73" s="20"/>
      <c r="AI73" s="20"/>
      <c r="AJ73" s="20"/>
      <c r="AK73" s="24"/>
      <c r="AL73" s="20"/>
      <c r="AM73" s="20" t="str">
        <f>IFERROR(IF(AL73="Suggested Branch",VLOOKUP(AB73,'Branch Details'!F65:G377,2,FALSE),""),"")</f>
        <v/>
      </c>
      <c r="AN73" s="21"/>
      <c r="AO73" s="88"/>
      <c r="BH73" t="str">
        <f t="shared" si="11"/>
        <v/>
      </c>
      <c r="BI73" t="str">
        <f t="shared" si="12"/>
        <v/>
      </c>
      <c r="BJ73" t="str">
        <f>IF(OR(R73&lt;&gt;"",S73&lt;&gt;"",T73&lt;&gt;""),IFERROR(VLOOKUP(UPPER(TRIM(R73)&amp;TRIM(S73)&amp;TRIM(T73)),City!K:L,2,FALSE),"NONE"),"")</f>
        <v/>
      </c>
      <c r="BK73" t="str">
        <f t="shared" si="13"/>
        <v/>
      </c>
      <c r="BL73" t="str">
        <f t="shared" si="14"/>
        <v/>
      </c>
      <c r="BM73" s="17" t="str">
        <f t="shared" ca="1" si="15"/>
        <v/>
      </c>
      <c r="BN73" s="17" t="str">
        <f t="shared" si="16"/>
        <v/>
      </c>
    </row>
    <row r="74" spans="1:66">
      <c r="A74" s="84">
        <v>65</v>
      </c>
      <c r="B74" s="20"/>
      <c r="C74" s="20"/>
      <c r="D74" s="20"/>
      <c r="E74" s="20"/>
      <c r="F74" s="46" t="str">
        <f t="shared" si="4"/>
        <v xml:space="preserve">,  </v>
      </c>
      <c r="G74" s="28"/>
      <c r="H74" s="21"/>
      <c r="I74" s="20"/>
      <c r="J74" s="20"/>
      <c r="K74" s="46" t="str">
        <f t="shared" si="0"/>
        <v xml:space="preserve"> </v>
      </c>
      <c r="L74" s="20"/>
      <c r="M74" s="22"/>
      <c r="N74" s="20"/>
      <c r="O74" s="20"/>
      <c r="P74" s="20"/>
      <c r="Q74" s="20"/>
      <c r="R74" s="24"/>
      <c r="S74" s="20"/>
      <c r="T74" s="24"/>
      <c r="U74" s="33" t="str">
        <f>IFERROR(VLOOKUP(UPPER(TRIM(R74)&amp;TRIM(S74)&amp;TRIM(T74)),City!K:L,2,FALSE),"")</f>
        <v/>
      </c>
      <c r="V74" s="46" t="str">
        <f t="shared" si="1"/>
        <v xml:space="preserve"> </v>
      </c>
      <c r="W74" s="46" t="str">
        <f t="shared" si="5"/>
        <v xml:space="preserve"> </v>
      </c>
      <c r="X74" s="46" t="str">
        <f t="shared" si="6"/>
        <v xml:space="preserve"> </v>
      </c>
      <c r="Y74" s="46" t="str">
        <f t="shared" si="7"/>
        <v xml:space="preserve"> </v>
      </c>
      <c r="Z74" s="46" t="str">
        <f t="shared" si="8"/>
        <v xml:space="preserve"> </v>
      </c>
      <c r="AA74" s="46" t="str">
        <f t="shared" si="9"/>
        <v xml:space="preserve"> </v>
      </c>
      <c r="AB74" s="46" t="str">
        <f t="shared" si="10"/>
        <v/>
      </c>
      <c r="AC74" s="20"/>
      <c r="AD74" s="47" t="str">
        <f t="shared" ref="AD74:AD137" si="17">IF(ISBLANK(B74)," ",$C$3)</f>
        <v xml:space="preserve"> </v>
      </c>
      <c r="AE74" s="20"/>
      <c r="AF74" s="20"/>
      <c r="AG74" s="20"/>
      <c r="AH74" s="20"/>
      <c r="AI74" s="20"/>
      <c r="AJ74" s="20"/>
      <c r="AK74" s="24"/>
      <c r="AL74" s="20"/>
      <c r="AM74" s="20" t="str">
        <f>IFERROR(IF(AL74="Suggested Branch",VLOOKUP(AB74,'Branch Details'!F66:G378,2,FALSE),""),"")</f>
        <v/>
      </c>
      <c r="AN74" s="21"/>
      <c r="AO74" s="88"/>
      <c r="BH74" t="str">
        <f t="shared" si="11"/>
        <v/>
      </c>
      <c r="BI74" t="str">
        <f t="shared" si="12"/>
        <v/>
      </c>
      <c r="BJ74" t="str">
        <f>IF(OR(R74&lt;&gt;"",S74&lt;&gt;"",T74&lt;&gt;""),IFERROR(VLOOKUP(UPPER(TRIM(R74)&amp;TRIM(S74)&amp;TRIM(T74)),City!K:L,2,FALSE),"NONE"),"")</f>
        <v/>
      </c>
      <c r="BK74" t="str">
        <f t="shared" si="13"/>
        <v/>
      </c>
      <c r="BL74" t="str">
        <f t="shared" si="14"/>
        <v/>
      </c>
      <c r="BM74" s="17" t="str">
        <f t="shared" ca="1" si="15"/>
        <v/>
      </c>
      <c r="BN74" s="17" t="str">
        <f t="shared" si="16"/>
        <v/>
      </c>
    </row>
    <row r="75" spans="1:66">
      <c r="A75" s="84">
        <v>66</v>
      </c>
      <c r="B75" s="20"/>
      <c r="C75" s="20"/>
      <c r="D75" s="20"/>
      <c r="E75" s="20"/>
      <c r="F75" s="46" t="str">
        <f t="shared" ref="F75:F138" si="18">IF(LEN(TRIM(B75) &amp; ", " &amp;TRIM(C75) &amp; " " &amp;TRIM(D75)) &gt;26,LEFT(TRIM(B75) &amp; ", " &amp;TRIM(C75),26), TRIM(B75) &amp; ", " &amp;TRIM(C75) &amp; " "&amp;TRIM(D75) )</f>
        <v xml:space="preserve">,  </v>
      </c>
      <c r="G75" s="28"/>
      <c r="H75" s="21"/>
      <c r="I75" s="20"/>
      <c r="J75" s="20"/>
      <c r="K75" s="46" t="str">
        <f t="shared" ref="K75:K138" si="19">IF(ISBLANK(J75), " ",J75)</f>
        <v xml:space="preserve"> </v>
      </c>
      <c r="L75" s="20"/>
      <c r="M75" s="22"/>
      <c r="N75" s="20"/>
      <c r="O75" s="20"/>
      <c r="P75" s="20"/>
      <c r="Q75" s="20"/>
      <c r="R75" s="24"/>
      <c r="S75" s="20"/>
      <c r="T75" s="24"/>
      <c r="U75" s="33" t="str">
        <f>IFERROR(VLOOKUP(UPPER(TRIM(R75)&amp;TRIM(S75)&amp;TRIM(T75)),City!K:L,2,FALSE),"")</f>
        <v/>
      </c>
      <c r="V75" s="46" t="str">
        <f t="shared" ref="V75:V138" si="20">IF(ISBLANK(O75), " ",O75)</f>
        <v xml:space="preserve"> </v>
      </c>
      <c r="W75" s="46" t="str">
        <f t="shared" ref="W75:W138" si="21">IF(ISBLANK(P75), " ",P75)</f>
        <v xml:space="preserve"> </v>
      </c>
      <c r="X75" s="46" t="str">
        <f t="shared" ref="X75:X138" si="22">IF(ISBLANK(Q75), " ",Q75)</f>
        <v xml:space="preserve"> </v>
      </c>
      <c r="Y75" s="46" t="str">
        <f t="shared" ref="Y75:Y138" si="23">IF(ISBLANK(R75), " ",R75)</f>
        <v xml:space="preserve"> </v>
      </c>
      <c r="Z75" s="46" t="str">
        <f t="shared" ref="Z75:Z138" si="24">IF(ISBLANK(S75), " ",S75)</f>
        <v xml:space="preserve"> </v>
      </c>
      <c r="AA75" s="46" t="str">
        <f t="shared" ref="AA75:AA138" si="25">IF(ISBLANK(T75), " ",T75)</f>
        <v xml:space="preserve"> </v>
      </c>
      <c r="AB75" s="46" t="str">
        <f t="shared" ref="AB75:AB138" si="26">IF(ISBLANK(U75), " ",U75)</f>
        <v/>
      </c>
      <c r="AC75" s="20"/>
      <c r="AD75" s="47" t="str">
        <f t="shared" si="17"/>
        <v xml:space="preserve"> </v>
      </c>
      <c r="AE75" s="20"/>
      <c r="AF75" s="20"/>
      <c r="AG75" s="20"/>
      <c r="AH75" s="20"/>
      <c r="AI75" s="20"/>
      <c r="AJ75" s="20"/>
      <c r="AK75" s="24"/>
      <c r="AL75" s="20"/>
      <c r="AM75" s="20" t="str">
        <f>IFERROR(IF(AL75="Suggested Branch",VLOOKUP(AB75,'Branch Details'!F67:G379,2,FALSE),""),"")</f>
        <v/>
      </c>
      <c r="AN75" s="21"/>
      <c r="AO75" s="88"/>
      <c r="BH75" t="str">
        <f t="shared" ref="BH75:BH138" si="27">IF(COUNTIF($G$10:$G$509,G75)&gt;1, "DUPLICATE","")</f>
        <v/>
      </c>
      <c r="BI75" t="str">
        <f t="shared" ref="BI75:BI138" si="28">IF(COUNTIF($M$10:$M$509,M75)&gt;1, "DUPLICATE","")</f>
        <v/>
      </c>
      <c r="BJ75" t="str">
        <f>IF(OR(R75&lt;&gt;"",S75&lt;&gt;"",T75&lt;&gt;""),IFERROR(VLOOKUP(UPPER(TRIM(R75)&amp;TRIM(S75)&amp;TRIM(T75)),City!K:L,2,FALSE),"NONE"),"")</f>
        <v/>
      </c>
      <c r="BK75" t="str">
        <f t="shared" ref="BK75:BK138" si="29">UPPER(TRIM(B75) &amp; TRIM(C75) &amp; TRIM(D75))</f>
        <v/>
      </c>
      <c r="BL75" t="str">
        <f t="shared" ref="BL75:BL138" si="30">IF(BK75&lt;&gt;"", IF(COUNTIF($BK$10:$BK$509,BK75)&gt;1, "DUPLICATE",""),"")</f>
        <v/>
      </c>
      <c r="BM75" s="17" t="str">
        <f t="shared" ref="BM75:BM138" ca="1" si="31">IF(H75&lt;&gt;"",DATEDIF(H75,TODAY(),"Y"),"")</f>
        <v/>
      </c>
      <c r="BN75" s="17" t="str">
        <f t="shared" ref="BN75:BN138" si="32">IF(G75&lt;&gt;"",IF(OR(G75="123456789",G75="1234567890",G75="12345678901", G75="111111111",G75=123456789,G75=1234567890,G75=12345678901,G75=111111111, LEN(G75)&lt;10, LEN(G75)&gt;14, ISNUMBER(G75) =FALSE),"INVALID",""),"")</f>
        <v/>
      </c>
    </row>
    <row r="76" spans="1:66">
      <c r="A76" s="84">
        <v>67</v>
      </c>
      <c r="B76" s="20"/>
      <c r="C76" s="20"/>
      <c r="D76" s="20"/>
      <c r="E76" s="20"/>
      <c r="F76" s="46" t="str">
        <f t="shared" si="18"/>
        <v xml:space="preserve">,  </v>
      </c>
      <c r="G76" s="28"/>
      <c r="H76" s="21"/>
      <c r="I76" s="20"/>
      <c r="J76" s="20"/>
      <c r="K76" s="46" t="str">
        <f t="shared" si="19"/>
        <v xml:space="preserve"> </v>
      </c>
      <c r="L76" s="20"/>
      <c r="M76" s="22"/>
      <c r="N76" s="20"/>
      <c r="O76" s="20"/>
      <c r="P76" s="20"/>
      <c r="Q76" s="20"/>
      <c r="R76" s="24"/>
      <c r="S76" s="20"/>
      <c r="T76" s="24"/>
      <c r="U76" s="33" t="str">
        <f>IFERROR(VLOOKUP(UPPER(TRIM(R76)&amp;TRIM(S76)&amp;TRIM(T76)),City!K:L,2,FALSE),"")</f>
        <v/>
      </c>
      <c r="V76" s="46" t="str">
        <f t="shared" si="20"/>
        <v xml:space="preserve"> </v>
      </c>
      <c r="W76" s="46" t="str">
        <f t="shared" si="21"/>
        <v xml:space="preserve"> </v>
      </c>
      <c r="X76" s="46" t="str">
        <f t="shared" si="22"/>
        <v xml:space="preserve"> </v>
      </c>
      <c r="Y76" s="46" t="str">
        <f t="shared" si="23"/>
        <v xml:space="preserve"> </v>
      </c>
      <c r="Z76" s="46" t="str">
        <f t="shared" si="24"/>
        <v xml:space="preserve"> </v>
      </c>
      <c r="AA76" s="46" t="str">
        <f t="shared" si="25"/>
        <v xml:space="preserve"> </v>
      </c>
      <c r="AB76" s="46" t="str">
        <f t="shared" si="26"/>
        <v/>
      </c>
      <c r="AC76" s="20"/>
      <c r="AD76" s="47" t="str">
        <f t="shared" si="17"/>
        <v xml:space="preserve"> </v>
      </c>
      <c r="AE76" s="20"/>
      <c r="AF76" s="20"/>
      <c r="AG76" s="20"/>
      <c r="AH76" s="20"/>
      <c r="AI76" s="20"/>
      <c r="AJ76" s="20"/>
      <c r="AK76" s="24"/>
      <c r="AL76" s="20"/>
      <c r="AM76" s="20" t="str">
        <f>IFERROR(IF(AL76="Suggested Branch",VLOOKUP(AB76,'Branch Details'!F68:G380,2,FALSE),""),"")</f>
        <v/>
      </c>
      <c r="AN76" s="21"/>
      <c r="AO76" s="88"/>
      <c r="BH76" t="str">
        <f t="shared" si="27"/>
        <v/>
      </c>
      <c r="BI76" t="str">
        <f t="shared" si="28"/>
        <v/>
      </c>
      <c r="BJ76" t="str">
        <f>IF(OR(R76&lt;&gt;"",S76&lt;&gt;"",T76&lt;&gt;""),IFERROR(VLOOKUP(UPPER(TRIM(R76)&amp;TRIM(S76)&amp;TRIM(T76)),City!K:L,2,FALSE),"NONE"),"")</f>
        <v/>
      </c>
      <c r="BK76" t="str">
        <f t="shared" si="29"/>
        <v/>
      </c>
      <c r="BL76" t="str">
        <f t="shared" si="30"/>
        <v/>
      </c>
      <c r="BM76" s="17" t="str">
        <f t="shared" ca="1" si="31"/>
        <v/>
      </c>
      <c r="BN76" s="17" t="str">
        <f t="shared" si="32"/>
        <v/>
      </c>
    </row>
    <row r="77" spans="1:66">
      <c r="A77" s="84">
        <v>68</v>
      </c>
      <c r="B77" s="20"/>
      <c r="C77" s="20"/>
      <c r="D77" s="20"/>
      <c r="E77" s="20"/>
      <c r="F77" s="46" t="str">
        <f t="shared" si="18"/>
        <v xml:space="preserve">,  </v>
      </c>
      <c r="G77" s="28"/>
      <c r="H77" s="21"/>
      <c r="I77" s="20"/>
      <c r="J77" s="20"/>
      <c r="K77" s="46" t="str">
        <f t="shared" si="19"/>
        <v xml:space="preserve"> </v>
      </c>
      <c r="L77" s="20"/>
      <c r="M77" s="22"/>
      <c r="N77" s="20"/>
      <c r="O77" s="20"/>
      <c r="P77" s="20"/>
      <c r="Q77" s="20"/>
      <c r="R77" s="24"/>
      <c r="S77" s="20"/>
      <c r="T77" s="24"/>
      <c r="U77" s="33" t="str">
        <f>IFERROR(VLOOKUP(UPPER(TRIM(R77)&amp;TRIM(S77)&amp;TRIM(T77)),City!K:L,2,FALSE),"")</f>
        <v/>
      </c>
      <c r="V77" s="46" t="str">
        <f t="shared" si="20"/>
        <v xml:space="preserve"> </v>
      </c>
      <c r="W77" s="46" t="str">
        <f t="shared" si="21"/>
        <v xml:space="preserve"> </v>
      </c>
      <c r="X77" s="46" t="str">
        <f t="shared" si="22"/>
        <v xml:space="preserve"> </v>
      </c>
      <c r="Y77" s="46" t="str">
        <f t="shared" si="23"/>
        <v xml:space="preserve"> </v>
      </c>
      <c r="Z77" s="46" t="str">
        <f t="shared" si="24"/>
        <v xml:space="preserve"> </v>
      </c>
      <c r="AA77" s="46" t="str">
        <f t="shared" si="25"/>
        <v xml:space="preserve"> </v>
      </c>
      <c r="AB77" s="46" t="str">
        <f t="shared" si="26"/>
        <v/>
      </c>
      <c r="AC77" s="20"/>
      <c r="AD77" s="47" t="str">
        <f t="shared" si="17"/>
        <v xml:space="preserve"> </v>
      </c>
      <c r="AE77" s="20"/>
      <c r="AF77" s="20"/>
      <c r="AG77" s="20"/>
      <c r="AH77" s="20"/>
      <c r="AI77" s="20"/>
      <c r="AJ77" s="20"/>
      <c r="AK77" s="24"/>
      <c r="AL77" s="20"/>
      <c r="AM77" s="20" t="str">
        <f>IFERROR(IF(AL77="Suggested Branch",VLOOKUP(AB77,'Branch Details'!F69:G381,2,FALSE),""),"")</f>
        <v/>
      </c>
      <c r="AN77" s="21"/>
      <c r="AO77" s="88"/>
      <c r="BH77" t="str">
        <f t="shared" si="27"/>
        <v/>
      </c>
      <c r="BI77" t="str">
        <f t="shared" si="28"/>
        <v/>
      </c>
      <c r="BJ77" t="str">
        <f>IF(OR(R77&lt;&gt;"",S77&lt;&gt;"",T77&lt;&gt;""),IFERROR(VLOOKUP(UPPER(TRIM(R77)&amp;TRIM(S77)&amp;TRIM(T77)),City!K:L,2,FALSE),"NONE"),"")</f>
        <v/>
      </c>
      <c r="BK77" t="str">
        <f t="shared" si="29"/>
        <v/>
      </c>
      <c r="BL77" t="str">
        <f t="shared" si="30"/>
        <v/>
      </c>
      <c r="BM77" s="17" t="str">
        <f t="shared" ca="1" si="31"/>
        <v/>
      </c>
      <c r="BN77" s="17" t="str">
        <f t="shared" si="32"/>
        <v/>
      </c>
    </row>
    <row r="78" spans="1:66">
      <c r="A78" s="84">
        <v>69</v>
      </c>
      <c r="B78" s="20"/>
      <c r="C78" s="20"/>
      <c r="D78" s="20"/>
      <c r="E78" s="20"/>
      <c r="F78" s="46" t="str">
        <f t="shared" si="18"/>
        <v xml:space="preserve">,  </v>
      </c>
      <c r="G78" s="28"/>
      <c r="H78" s="21"/>
      <c r="I78" s="20"/>
      <c r="J78" s="20"/>
      <c r="K78" s="46" t="str">
        <f t="shared" si="19"/>
        <v xml:space="preserve"> </v>
      </c>
      <c r="L78" s="20"/>
      <c r="M78" s="22"/>
      <c r="N78" s="20"/>
      <c r="O78" s="20"/>
      <c r="P78" s="20"/>
      <c r="Q78" s="20"/>
      <c r="R78" s="24"/>
      <c r="S78" s="20"/>
      <c r="T78" s="24"/>
      <c r="U78" s="33" t="str">
        <f>IFERROR(VLOOKUP(UPPER(TRIM(R78)&amp;TRIM(S78)&amp;TRIM(T78)),City!K:L,2,FALSE),"")</f>
        <v/>
      </c>
      <c r="V78" s="46" t="str">
        <f t="shared" si="20"/>
        <v xml:space="preserve"> </v>
      </c>
      <c r="W78" s="46" t="str">
        <f t="shared" si="21"/>
        <v xml:space="preserve"> </v>
      </c>
      <c r="X78" s="46" t="str">
        <f t="shared" si="22"/>
        <v xml:space="preserve"> </v>
      </c>
      <c r="Y78" s="46" t="str">
        <f t="shared" si="23"/>
        <v xml:space="preserve"> </v>
      </c>
      <c r="Z78" s="46" t="str">
        <f t="shared" si="24"/>
        <v xml:space="preserve"> </v>
      </c>
      <c r="AA78" s="46" t="str">
        <f t="shared" si="25"/>
        <v xml:space="preserve"> </v>
      </c>
      <c r="AB78" s="46" t="str">
        <f t="shared" si="26"/>
        <v/>
      </c>
      <c r="AC78" s="20"/>
      <c r="AD78" s="47" t="str">
        <f t="shared" si="17"/>
        <v xml:space="preserve"> </v>
      </c>
      <c r="AE78" s="20"/>
      <c r="AF78" s="20"/>
      <c r="AG78" s="20"/>
      <c r="AH78" s="20"/>
      <c r="AI78" s="20"/>
      <c r="AJ78" s="20"/>
      <c r="AK78" s="24"/>
      <c r="AL78" s="20"/>
      <c r="AM78" s="20" t="str">
        <f>IFERROR(IF(AL78="Suggested Branch",VLOOKUP(AB78,'Branch Details'!F70:G382,2,FALSE),""),"")</f>
        <v/>
      </c>
      <c r="AN78" s="21"/>
      <c r="AO78" s="88"/>
      <c r="BH78" t="str">
        <f t="shared" si="27"/>
        <v/>
      </c>
      <c r="BI78" t="str">
        <f t="shared" si="28"/>
        <v/>
      </c>
      <c r="BJ78" t="str">
        <f>IF(OR(R78&lt;&gt;"",S78&lt;&gt;"",T78&lt;&gt;""),IFERROR(VLOOKUP(UPPER(TRIM(R78)&amp;TRIM(S78)&amp;TRIM(T78)),City!K:L,2,FALSE),"NONE"),"")</f>
        <v/>
      </c>
      <c r="BK78" t="str">
        <f t="shared" si="29"/>
        <v/>
      </c>
      <c r="BL78" t="str">
        <f t="shared" si="30"/>
        <v/>
      </c>
      <c r="BM78" s="17" t="str">
        <f t="shared" ca="1" si="31"/>
        <v/>
      </c>
      <c r="BN78" s="17" t="str">
        <f t="shared" si="32"/>
        <v/>
      </c>
    </row>
    <row r="79" spans="1:66">
      <c r="A79" s="84">
        <v>70</v>
      </c>
      <c r="B79" s="20"/>
      <c r="C79" s="20"/>
      <c r="D79" s="20"/>
      <c r="E79" s="20"/>
      <c r="F79" s="46" t="str">
        <f t="shared" si="18"/>
        <v xml:space="preserve">,  </v>
      </c>
      <c r="G79" s="28"/>
      <c r="H79" s="21"/>
      <c r="I79" s="20"/>
      <c r="J79" s="20"/>
      <c r="K79" s="46" t="str">
        <f t="shared" si="19"/>
        <v xml:space="preserve"> </v>
      </c>
      <c r="L79" s="20"/>
      <c r="M79" s="22"/>
      <c r="N79" s="20"/>
      <c r="O79" s="20"/>
      <c r="P79" s="20"/>
      <c r="Q79" s="20"/>
      <c r="R79" s="24"/>
      <c r="S79" s="20"/>
      <c r="T79" s="24"/>
      <c r="U79" s="33" t="str">
        <f>IFERROR(VLOOKUP(UPPER(TRIM(R79)&amp;TRIM(S79)&amp;TRIM(T79)),City!K:L,2,FALSE),"")</f>
        <v/>
      </c>
      <c r="V79" s="46" t="str">
        <f t="shared" si="20"/>
        <v xml:space="preserve"> </v>
      </c>
      <c r="W79" s="46" t="str">
        <f t="shared" si="21"/>
        <v xml:space="preserve"> </v>
      </c>
      <c r="X79" s="46" t="str">
        <f t="shared" si="22"/>
        <v xml:space="preserve"> </v>
      </c>
      <c r="Y79" s="46" t="str">
        <f t="shared" si="23"/>
        <v xml:space="preserve"> </v>
      </c>
      <c r="Z79" s="46" t="str">
        <f t="shared" si="24"/>
        <v xml:space="preserve"> </v>
      </c>
      <c r="AA79" s="46" t="str">
        <f t="shared" si="25"/>
        <v xml:space="preserve"> </v>
      </c>
      <c r="AB79" s="46" t="str">
        <f t="shared" si="26"/>
        <v/>
      </c>
      <c r="AC79" s="20"/>
      <c r="AD79" s="47" t="str">
        <f t="shared" si="17"/>
        <v xml:space="preserve"> </v>
      </c>
      <c r="AE79" s="20"/>
      <c r="AF79" s="20"/>
      <c r="AG79" s="20"/>
      <c r="AH79" s="20"/>
      <c r="AI79" s="20"/>
      <c r="AJ79" s="20"/>
      <c r="AK79" s="24"/>
      <c r="AL79" s="20"/>
      <c r="AM79" s="20" t="str">
        <f>IFERROR(IF(AL79="Suggested Branch",VLOOKUP(AB79,'Branch Details'!F71:G383,2,FALSE),""),"")</f>
        <v/>
      </c>
      <c r="AN79" s="21"/>
      <c r="AO79" s="88"/>
      <c r="BH79" t="str">
        <f t="shared" si="27"/>
        <v/>
      </c>
      <c r="BI79" t="str">
        <f t="shared" si="28"/>
        <v/>
      </c>
      <c r="BJ79" t="str">
        <f>IF(OR(R79&lt;&gt;"",S79&lt;&gt;"",T79&lt;&gt;""),IFERROR(VLOOKUP(UPPER(TRIM(R79)&amp;TRIM(S79)&amp;TRIM(T79)),City!K:L,2,FALSE),"NONE"),"")</f>
        <v/>
      </c>
      <c r="BK79" t="str">
        <f t="shared" si="29"/>
        <v/>
      </c>
      <c r="BL79" t="str">
        <f t="shared" si="30"/>
        <v/>
      </c>
      <c r="BM79" s="17" t="str">
        <f t="shared" ca="1" si="31"/>
        <v/>
      </c>
      <c r="BN79" s="17" t="str">
        <f t="shared" si="32"/>
        <v/>
      </c>
    </row>
    <row r="80" spans="1:66">
      <c r="A80" s="84">
        <v>71</v>
      </c>
      <c r="B80" s="20"/>
      <c r="C80" s="20"/>
      <c r="D80" s="20"/>
      <c r="E80" s="20"/>
      <c r="F80" s="46" t="str">
        <f t="shared" si="18"/>
        <v xml:space="preserve">,  </v>
      </c>
      <c r="G80" s="28"/>
      <c r="H80" s="21"/>
      <c r="I80" s="20"/>
      <c r="J80" s="20"/>
      <c r="K80" s="46" t="str">
        <f t="shared" si="19"/>
        <v xml:space="preserve"> </v>
      </c>
      <c r="L80" s="20"/>
      <c r="M80" s="22"/>
      <c r="N80" s="20"/>
      <c r="O80" s="20"/>
      <c r="P80" s="20"/>
      <c r="Q80" s="20"/>
      <c r="R80" s="24"/>
      <c r="S80" s="20"/>
      <c r="T80" s="24"/>
      <c r="U80" s="33" t="str">
        <f>IFERROR(VLOOKUP(UPPER(TRIM(R80)&amp;TRIM(S80)&amp;TRIM(T80)),City!K:L,2,FALSE),"")</f>
        <v/>
      </c>
      <c r="V80" s="46" t="str">
        <f t="shared" si="20"/>
        <v xml:space="preserve"> </v>
      </c>
      <c r="W80" s="46" t="str">
        <f t="shared" si="21"/>
        <v xml:space="preserve"> </v>
      </c>
      <c r="X80" s="46" t="str">
        <f t="shared" si="22"/>
        <v xml:space="preserve"> </v>
      </c>
      <c r="Y80" s="46" t="str">
        <f t="shared" si="23"/>
        <v xml:space="preserve"> </v>
      </c>
      <c r="Z80" s="46" t="str">
        <f t="shared" si="24"/>
        <v xml:space="preserve"> </v>
      </c>
      <c r="AA80" s="46" t="str">
        <f t="shared" si="25"/>
        <v xml:space="preserve"> </v>
      </c>
      <c r="AB80" s="46" t="str">
        <f t="shared" si="26"/>
        <v/>
      </c>
      <c r="AC80" s="20"/>
      <c r="AD80" s="47" t="str">
        <f t="shared" si="17"/>
        <v xml:space="preserve"> </v>
      </c>
      <c r="AE80" s="20"/>
      <c r="AF80" s="20"/>
      <c r="AG80" s="20"/>
      <c r="AH80" s="20"/>
      <c r="AI80" s="20"/>
      <c r="AJ80" s="20"/>
      <c r="AK80" s="24"/>
      <c r="AL80" s="20"/>
      <c r="AM80" s="20" t="str">
        <f>IFERROR(IF(AL80="Suggested Branch",VLOOKUP(AB80,'Branch Details'!F72:G384,2,FALSE),""),"")</f>
        <v/>
      </c>
      <c r="AN80" s="21"/>
      <c r="AO80" s="88"/>
      <c r="BH80" t="str">
        <f t="shared" si="27"/>
        <v/>
      </c>
      <c r="BI80" t="str">
        <f t="shared" si="28"/>
        <v/>
      </c>
      <c r="BJ80" t="str">
        <f>IF(OR(R80&lt;&gt;"",S80&lt;&gt;"",T80&lt;&gt;""),IFERROR(VLOOKUP(UPPER(TRIM(R80)&amp;TRIM(S80)&amp;TRIM(T80)),City!K:L,2,FALSE),"NONE"),"")</f>
        <v/>
      </c>
      <c r="BK80" t="str">
        <f t="shared" si="29"/>
        <v/>
      </c>
      <c r="BL80" t="str">
        <f t="shared" si="30"/>
        <v/>
      </c>
      <c r="BM80" s="17" t="str">
        <f t="shared" ca="1" si="31"/>
        <v/>
      </c>
      <c r="BN80" s="17" t="str">
        <f t="shared" si="32"/>
        <v/>
      </c>
    </row>
    <row r="81" spans="1:66">
      <c r="A81" s="84">
        <v>72</v>
      </c>
      <c r="B81" s="20"/>
      <c r="C81" s="20"/>
      <c r="D81" s="20"/>
      <c r="E81" s="20"/>
      <c r="F81" s="46" t="str">
        <f t="shared" si="18"/>
        <v xml:space="preserve">,  </v>
      </c>
      <c r="G81" s="28"/>
      <c r="H81" s="21"/>
      <c r="I81" s="20"/>
      <c r="J81" s="20"/>
      <c r="K81" s="46" t="str">
        <f t="shared" si="19"/>
        <v xml:space="preserve"> </v>
      </c>
      <c r="L81" s="20"/>
      <c r="M81" s="22"/>
      <c r="N81" s="20"/>
      <c r="O81" s="20"/>
      <c r="P81" s="20"/>
      <c r="Q81" s="20"/>
      <c r="R81" s="24"/>
      <c r="S81" s="20"/>
      <c r="T81" s="24"/>
      <c r="U81" s="33" t="str">
        <f>IFERROR(VLOOKUP(UPPER(TRIM(R81)&amp;TRIM(S81)&amp;TRIM(T81)),City!K:L,2,FALSE),"")</f>
        <v/>
      </c>
      <c r="V81" s="46" t="str">
        <f t="shared" si="20"/>
        <v xml:space="preserve"> </v>
      </c>
      <c r="W81" s="46" t="str">
        <f t="shared" si="21"/>
        <v xml:space="preserve"> </v>
      </c>
      <c r="X81" s="46" t="str">
        <f t="shared" si="22"/>
        <v xml:space="preserve"> </v>
      </c>
      <c r="Y81" s="46" t="str">
        <f t="shared" si="23"/>
        <v xml:space="preserve"> </v>
      </c>
      <c r="Z81" s="46" t="str">
        <f t="shared" si="24"/>
        <v xml:space="preserve"> </v>
      </c>
      <c r="AA81" s="46" t="str">
        <f t="shared" si="25"/>
        <v xml:space="preserve"> </v>
      </c>
      <c r="AB81" s="46" t="str">
        <f t="shared" si="26"/>
        <v/>
      </c>
      <c r="AC81" s="20"/>
      <c r="AD81" s="47" t="str">
        <f t="shared" si="17"/>
        <v xml:space="preserve"> </v>
      </c>
      <c r="AE81" s="20"/>
      <c r="AF81" s="20"/>
      <c r="AG81" s="20"/>
      <c r="AH81" s="20"/>
      <c r="AI81" s="20"/>
      <c r="AJ81" s="20"/>
      <c r="AK81" s="24"/>
      <c r="AL81" s="20"/>
      <c r="AM81" s="20" t="str">
        <f>IFERROR(IF(AL81="Suggested Branch",VLOOKUP(AB81,'Branch Details'!F73:G385,2,FALSE),""),"")</f>
        <v/>
      </c>
      <c r="AN81" s="21"/>
      <c r="AO81" s="88"/>
      <c r="BH81" t="str">
        <f t="shared" si="27"/>
        <v/>
      </c>
      <c r="BI81" t="str">
        <f t="shared" si="28"/>
        <v/>
      </c>
      <c r="BJ81" t="str">
        <f>IF(OR(R81&lt;&gt;"",S81&lt;&gt;"",T81&lt;&gt;""),IFERROR(VLOOKUP(UPPER(TRIM(R81)&amp;TRIM(S81)&amp;TRIM(T81)),City!K:L,2,FALSE),"NONE"),"")</f>
        <v/>
      </c>
      <c r="BK81" t="str">
        <f t="shared" si="29"/>
        <v/>
      </c>
      <c r="BL81" t="str">
        <f t="shared" si="30"/>
        <v/>
      </c>
      <c r="BM81" s="17" t="str">
        <f t="shared" ca="1" si="31"/>
        <v/>
      </c>
      <c r="BN81" s="17" t="str">
        <f t="shared" si="32"/>
        <v/>
      </c>
    </row>
    <row r="82" spans="1:66">
      <c r="A82" s="84">
        <v>73</v>
      </c>
      <c r="B82" s="20"/>
      <c r="C82" s="20"/>
      <c r="D82" s="20"/>
      <c r="E82" s="20"/>
      <c r="F82" s="46" t="str">
        <f t="shared" si="18"/>
        <v xml:space="preserve">,  </v>
      </c>
      <c r="G82" s="28"/>
      <c r="H82" s="21"/>
      <c r="I82" s="20"/>
      <c r="J82" s="20"/>
      <c r="K82" s="46" t="str">
        <f t="shared" si="19"/>
        <v xml:space="preserve"> </v>
      </c>
      <c r="L82" s="20"/>
      <c r="M82" s="22"/>
      <c r="N82" s="20"/>
      <c r="O82" s="20"/>
      <c r="P82" s="20"/>
      <c r="Q82" s="20"/>
      <c r="R82" s="24"/>
      <c r="S82" s="20"/>
      <c r="T82" s="24"/>
      <c r="U82" s="33" t="str">
        <f>IFERROR(VLOOKUP(UPPER(TRIM(R82)&amp;TRIM(S82)&amp;TRIM(T82)),City!K:L,2,FALSE),"")</f>
        <v/>
      </c>
      <c r="V82" s="46" t="str">
        <f t="shared" si="20"/>
        <v xml:space="preserve"> </v>
      </c>
      <c r="W82" s="46" t="str">
        <f t="shared" si="21"/>
        <v xml:space="preserve"> </v>
      </c>
      <c r="X82" s="46" t="str">
        <f t="shared" si="22"/>
        <v xml:space="preserve"> </v>
      </c>
      <c r="Y82" s="46" t="str">
        <f t="shared" si="23"/>
        <v xml:space="preserve"> </v>
      </c>
      <c r="Z82" s="46" t="str">
        <f t="shared" si="24"/>
        <v xml:space="preserve"> </v>
      </c>
      <c r="AA82" s="46" t="str">
        <f t="shared" si="25"/>
        <v xml:space="preserve"> </v>
      </c>
      <c r="AB82" s="46" t="str">
        <f t="shared" si="26"/>
        <v/>
      </c>
      <c r="AC82" s="20"/>
      <c r="AD82" s="47" t="str">
        <f t="shared" si="17"/>
        <v xml:space="preserve"> </v>
      </c>
      <c r="AE82" s="20"/>
      <c r="AF82" s="20"/>
      <c r="AG82" s="20"/>
      <c r="AH82" s="20"/>
      <c r="AI82" s="20"/>
      <c r="AJ82" s="20"/>
      <c r="AK82" s="24"/>
      <c r="AL82" s="20"/>
      <c r="AM82" s="20" t="str">
        <f>IFERROR(IF(AL82="Suggested Branch",VLOOKUP(AB82,'Branch Details'!F74:G386,2,FALSE),""),"")</f>
        <v/>
      </c>
      <c r="AN82" s="21"/>
      <c r="AO82" s="88"/>
      <c r="BH82" t="str">
        <f t="shared" si="27"/>
        <v/>
      </c>
      <c r="BI82" t="str">
        <f t="shared" si="28"/>
        <v/>
      </c>
      <c r="BJ82" t="str">
        <f>IF(OR(R82&lt;&gt;"",S82&lt;&gt;"",T82&lt;&gt;""),IFERROR(VLOOKUP(UPPER(TRIM(R82)&amp;TRIM(S82)&amp;TRIM(T82)),City!K:L,2,FALSE),"NONE"),"")</f>
        <v/>
      </c>
      <c r="BK82" t="str">
        <f t="shared" si="29"/>
        <v/>
      </c>
      <c r="BL82" t="str">
        <f t="shared" si="30"/>
        <v/>
      </c>
      <c r="BM82" s="17" t="str">
        <f t="shared" ca="1" si="31"/>
        <v/>
      </c>
      <c r="BN82" s="17" t="str">
        <f t="shared" si="32"/>
        <v/>
      </c>
    </row>
    <row r="83" spans="1:66">
      <c r="A83" s="84">
        <v>74</v>
      </c>
      <c r="B83" s="20"/>
      <c r="C83" s="20"/>
      <c r="D83" s="20"/>
      <c r="E83" s="20"/>
      <c r="F83" s="46" t="str">
        <f t="shared" si="18"/>
        <v xml:space="preserve">,  </v>
      </c>
      <c r="G83" s="28"/>
      <c r="H83" s="21"/>
      <c r="I83" s="20"/>
      <c r="J83" s="20"/>
      <c r="K83" s="46" t="str">
        <f t="shared" si="19"/>
        <v xml:space="preserve"> </v>
      </c>
      <c r="L83" s="20"/>
      <c r="M83" s="22"/>
      <c r="N83" s="20"/>
      <c r="O83" s="20"/>
      <c r="P83" s="20"/>
      <c r="Q83" s="20"/>
      <c r="R83" s="24"/>
      <c r="S83" s="20"/>
      <c r="T83" s="24"/>
      <c r="U83" s="33" t="str">
        <f>IFERROR(VLOOKUP(UPPER(TRIM(R83)&amp;TRIM(S83)&amp;TRIM(T83)),City!K:L,2,FALSE),"")</f>
        <v/>
      </c>
      <c r="V83" s="46" t="str">
        <f t="shared" si="20"/>
        <v xml:space="preserve"> </v>
      </c>
      <c r="W83" s="46" t="str">
        <f t="shared" si="21"/>
        <v xml:space="preserve"> </v>
      </c>
      <c r="X83" s="46" t="str">
        <f t="shared" si="22"/>
        <v xml:space="preserve"> </v>
      </c>
      <c r="Y83" s="46" t="str">
        <f t="shared" si="23"/>
        <v xml:space="preserve"> </v>
      </c>
      <c r="Z83" s="46" t="str">
        <f t="shared" si="24"/>
        <v xml:space="preserve"> </v>
      </c>
      <c r="AA83" s="46" t="str">
        <f t="shared" si="25"/>
        <v xml:space="preserve"> </v>
      </c>
      <c r="AB83" s="46" t="str">
        <f t="shared" si="26"/>
        <v/>
      </c>
      <c r="AC83" s="20"/>
      <c r="AD83" s="47" t="str">
        <f t="shared" si="17"/>
        <v xml:space="preserve"> </v>
      </c>
      <c r="AE83" s="20"/>
      <c r="AF83" s="20"/>
      <c r="AG83" s="20"/>
      <c r="AH83" s="20"/>
      <c r="AI83" s="20"/>
      <c r="AJ83" s="20"/>
      <c r="AK83" s="24"/>
      <c r="AL83" s="20"/>
      <c r="AM83" s="20" t="str">
        <f>IFERROR(IF(AL83="Suggested Branch",VLOOKUP(AB83,'Branch Details'!F75:G387,2,FALSE),""),"")</f>
        <v/>
      </c>
      <c r="AN83" s="21"/>
      <c r="AO83" s="88"/>
      <c r="BH83" t="str">
        <f t="shared" si="27"/>
        <v/>
      </c>
      <c r="BI83" t="str">
        <f t="shared" si="28"/>
        <v/>
      </c>
      <c r="BJ83" t="str">
        <f>IF(OR(R83&lt;&gt;"",S83&lt;&gt;"",T83&lt;&gt;""),IFERROR(VLOOKUP(UPPER(TRIM(R83)&amp;TRIM(S83)&amp;TRIM(T83)),City!K:L,2,FALSE),"NONE"),"")</f>
        <v/>
      </c>
      <c r="BK83" t="str">
        <f t="shared" si="29"/>
        <v/>
      </c>
      <c r="BL83" t="str">
        <f t="shared" si="30"/>
        <v/>
      </c>
      <c r="BM83" s="17" t="str">
        <f t="shared" ca="1" si="31"/>
        <v/>
      </c>
      <c r="BN83" s="17" t="str">
        <f t="shared" si="32"/>
        <v/>
      </c>
    </row>
    <row r="84" spans="1:66">
      <c r="A84" s="84">
        <v>75</v>
      </c>
      <c r="B84" s="20"/>
      <c r="C84" s="20"/>
      <c r="D84" s="20"/>
      <c r="E84" s="20"/>
      <c r="F84" s="46" t="str">
        <f t="shared" si="18"/>
        <v xml:space="preserve">,  </v>
      </c>
      <c r="G84" s="28"/>
      <c r="H84" s="21"/>
      <c r="I84" s="20"/>
      <c r="J84" s="20"/>
      <c r="K84" s="46" t="str">
        <f t="shared" si="19"/>
        <v xml:space="preserve"> </v>
      </c>
      <c r="L84" s="20"/>
      <c r="M84" s="22"/>
      <c r="N84" s="20"/>
      <c r="O84" s="20"/>
      <c r="P84" s="20"/>
      <c r="Q84" s="20"/>
      <c r="R84" s="24"/>
      <c r="S84" s="20"/>
      <c r="T84" s="24"/>
      <c r="U84" s="33" t="str">
        <f>IFERROR(VLOOKUP(UPPER(TRIM(R84)&amp;TRIM(S84)&amp;TRIM(T84)),City!K:L,2,FALSE),"")</f>
        <v/>
      </c>
      <c r="V84" s="46" t="str">
        <f t="shared" si="20"/>
        <v xml:space="preserve"> </v>
      </c>
      <c r="W84" s="46" t="str">
        <f t="shared" si="21"/>
        <v xml:space="preserve"> </v>
      </c>
      <c r="X84" s="46" t="str">
        <f t="shared" si="22"/>
        <v xml:space="preserve"> </v>
      </c>
      <c r="Y84" s="46" t="str">
        <f t="shared" si="23"/>
        <v xml:space="preserve"> </v>
      </c>
      <c r="Z84" s="46" t="str">
        <f t="shared" si="24"/>
        <v xml:space="preserve"> </v>
      </c>
      <c r="AA84" s="46" t="str">
        <f t="shared" si="25"/>
        <v xml:space="preserve"> </v>
      </c>
      <c r="AB84" s="46" t="str">
        <f t="shared" si="26"/>
        <v/>
      </c>
      <c r="AC84" s="20"/>
      <c r="AD84" s="47" t="str">
        <f t="shared" si="17"/>
        <v xml:space="preserve"> </v>
      </c>
      <c r="AE84" s="20"/>
      <c r="AF84" s="20"/>
      <c r="AG84" s="20"/>
      <c r="AH84" s="20"/>
      <c r="AI84" s="20"/>
      <c r="AJ84" s="20"/>
      <c r="AK84" s="24"/>
      <c r="AL84" s="20"/>
      <c r="AM84" s="20" t="str">
        <f>IFERROR(IF(AL84="Suggested Branch",VLOOKUP(AB84,'Branch Details'!F76:G388,2,FALSE),""),"")</f>
        <v/>
      </c>
      <c r="AN84" s="21"/>
      <c r="AO84" s="88"/>
      <c r="BH84" t="str">
        <f t="shared" si="27"/>
        <v/>
      </c>
      <c r="BI84" t="str">
        <f t="shared" si="28"/>
        <v/>
      </c>
      <c r="BJ84" t="str">
        <f>IF(OR(R84&lt;&gt;"",S84&lt;&gt;"",T84&lt;&gt;""),IFERROR(VLOOKUP(UPPER(TRIM(R84)&amp;TRIM(S84)&amp;TRIM(T84)),City!K:L,2,FALSE),"NONE"),"")</f>
        <v/>
      </c>
      <c r="BK84" t="str">
        <f t="shared" si="29"/>
        <v/>
      </c>
      <c r="BL84" t="str">
        <f t="shared" si="30"/>
        <v/>
      </c>
      <c r="BM84" s="17" t="str">
        <f t="shared" ca="1" si="31"/>
        <v/>
      </c>
      <c r="BN84" s="17" t="str">
        <f t="shared" si="32"/>
        <v/>
      </c>
    </row>
    <row r="85" spans="1:66">
      <c r="A85" s="84">
        <v>76</v>
      </c>
      <c r="B85" s="20"/>
      <c r="C85" s="20"/>
      <c r="D85" s="20"/>
      <c r="E85" s="20"/>
      <c r="F85" s="46" t="str">
        <f t="shared" si="18"/>
        <v xml:space="preserve">,  </v>
      </c>
      <c r="G85" s="28"/>
      <c r="H85" s="21"/>
      <c r="I85" s="20"/>
      <c r="J85" s="20"/>
      <c r="K85" s="46" t="str">
        <f t="shared" si="19"/>
        <v xml:space="preserve"> </v>
      </c>
      <c r="L85" s="20"/>
      <c r="M85" s="22"/>
      <c r="N85" s="20"/>
      <c r="O85" s="20"/>
      <c r="P85" s="20"/>
      <c r="Q85" s="20"/>
      <c r="R85" s="24"/>
      <c r="S85" s="20"/>
      <c r="T85" s="24"/>
      <c r="U85" s="33" t="str">
        <f>IFERROR(VLOOKUP(UPPER(TRIM(R85)&amp;TRIM(S85)&amp;TRIM(T85)),City!K:L,2,FALSE),"")</f>
        <v/>
      </c>
      <c r="V85" s="46" t="str">
        <f t="shared" si="20"/>
        <v xml:space="preserve"> </v>
      </c>
      <c r="W85" s="46" t="str">
        <f t="shared" si="21"/>
        <v xml:space="preserve"> </v>
      </c>
      <c r="X85" s="46" t="str">
        <f t="shared" si="22"/>
        <v xml:space="preserve"> </v>
      </c>
      <c r="Y85" s="46" t="str">
        <f t="shared" si="23"/>
        <v xml:space="preserve"> </v>
      </c>
      <c r="Z85" s="46" t="str">
        <f t="shared" si="24"/>
        <v xml:space="preserve"> </v>
      </c>
      <c r="AA85" s="46" t="str">
        <f t="shared" si="25"/>
        <v xml:space="preserve"> </v>
      </c>
      <c r="AB85" s="46" t="str">
        <f t="shared" si="26"/>
        <v/>
      </c>
      <c r="AC85" s="20"/>
      <c r="AD85" s="47" t="str">
        <f t="shared" si="17"/>
        <v xml:space="preserve"> </v>
      </c>
      <c r="AE85" s="20"/>
      <c r="AF85" s="20"/>
      <c r="AG85" s="20"/>
      <c r="AH85" s="20"/>
      <c r="AI85" s="20"/>
      <c r="AJ85" s="20"/>
      <c r="AK85" s="24"/>
      <c r="AL85" s="20"/>
      <c r="AM85" s="20" t="str">
        <f>IFERROR(IF(AL85="Suggested Branch",VLOOKUP(AB85,'Branch Details'!F77:G389,2,FALSE),""),"")</f>
        <v/>
      </c>
      <c r="AN85" s="21"/>
      <c r="AO85" s="88"/>
      <c r="BH85" t="str">
        <f t="shared" si="27"/>
        <v/>
      </c>
      <c r="BI85" t="str">
        <f t="shared" si="28"/>
        <v/>
      </c>
      <c r="BJ85" t="str">
        <f>IF(OR(R85&lt;&gt;"",S85&lt;&gt;"",T85&lt;&gt;""),IFERROR(VLOOKUP(UPPER(TRIM(R85)&amp;TRIM(S85)&amp;TRIM(T85)),City!K:L,2,FALSE),"NONE"),"")</f>
        <v/>
      </c>
      <c r="BK85" t="str">
        <f t="shared" si="29"/>
        <v/>
      </c>
      <c r="BL85" t="str">
        <f t="shared" si="30"/>
        <v/>
      </c>
      <c r="BM85" s="17" t="str">
        <f t="shared" ca="1" si="31"/>
        <v/>
      </c>
      <c r="BN85" s="17" t="str">
        <f t="shared" si="32"/>
        <v/>
      </c>
    </row>
    <row r="86" spans="1:66">
      <c r="A86" s="84">
        <v>77</v>
      </c>
      <c r="B86" s="20"/>
      <c r="C86" s="20"/>
      <c r="D86" s="20"/>
      <c r="E86" s="20"/>
      <c r="F86" s="46" t="str">
        <f t="shared" si="18"/>
        <v xml:space="preserve">,  </v>
      </c>
      <c r="G86" s="28"/>
      <c r="H86" s="21"/>
      <c r="I86" s="20"/>
      <c r="J86" s="20"/>
      <c r="K86" s="46" t="str">
        <f t="shared" si="19"/>
        <v xml:space="preserve"> </v>
      </c>
      <c r="L86" s="20"/>
      <c r="M86" s="22"/>
      <c r="N86" s="20"/>
      <c r="O86" s="20"/>
      <c r="P86" s="20"/>
      <c r="Q86" s="20"/>
      <c r="R86" s="24"/>
      <c r="S86" s="20"/>
      <c r="T86" s="24"/>
      <c r="U86" s="33" t="str">
        <f>IFERROR(VLOOKUP(UPPER(TRIM(R86)&amp;TRIM(S86)&amp;TRIM(T86)),City!K:L,2,FALSE),"")</f>
        <v/>
      </c>
      <c r="V86" s="46" t="str">
        <f t="shared" si="20"/>
        <v xml:space="preserve"> </v>
      </c>
      <c r="W86" s="46" t="str">
        <f t="shared" si="21"/>
        <v xml:space="preserve"> </v>
      </c>
      <c r="X86" s="46" t="str">
        <f t="shared" si="22"/>
        <v xml:space="preserve"> </v>
      </c>
      <c r="Y86" s="46" t="str">
        <f t="shared" si="23"/>
        <v xml:space="preserve"> </v>
      </c>
      <c r="Z86" s="46" t="str">
        <f t="shared" si="24"/>
        <v xml:space="preserve"> </v>
      </c>
      <c r="AA86" s="46" t="str">
        <f t="shared" si="25"/>
        <v xml:space="preserve"> </v>
      </c>
      <c r="AB86" s="46" t="str">
        <f t="shared" si="26"/>
        <v/>
      </c>
      <c r="AC86" s="20"/>
      <c r="AD86" s="47" t="str">
        <f t="shared" si="17"/>
        <v xml:space="preserve"> </v>
      </c>
      <c r="AE86" s="20"/>
      <c r="AF86" s="20"/>
      <c r="AG86" s="20"/>
      <c r="AH86" s="20"/>
      <c r="AI86" s="20"/>
      <c r="AJ86" s="20"/>
      <c r="AK86" s="24"/>
      <c r="AL86" s="20"/>
      <c r="AM86" s="20" t="str">
        <f>IFERROR(IF(AL86="Suggested Branch",VLOOKUP(AB86,'Branch Details'!F78:G390,2,FALSE),""),"")</f>
        <v/>
      </c>
      <c r="AN86" s="21"/>
      <c r="AO86" s="88"/>
      <c r="BH86" t="str">
        <f t="shared" si="27"/>
        <v/>
      </c>
      <c r="BI86" t="str">
        <f t="shared" si="28"/>
        <v/>
      </c>
      <c r="BJ86" t="str">
        <f>IF(OR(R86&lt;&gt;"",S86&lt;&gt;"",T86&lt;&gt;""),IFERROR(VLOOKUP(UPPER(TRIM(R86)&amp;TRIM(S86)&amp;TRIM(T86)),City!K:L,2,FALSE),"NONE"),"")</f>
        <v/>
      </c>
      <c r="BK86" t="str">
        <f t="shared" si="29"/>
        <v/>
      </c>
      <c r="BL86" t="str">
        <f t="shared" si="30"/>
        <v/>
      </c>
      <c r="BM86" s="17" t="str">
        <f t="shared" ca="1" si="31"/>
        <v/>
      </c>
      <c r="BN86" s="17" t="str">
        <f t="shared" si="32"/>
        <v/>
      </c>
    </row>
    <row r="87" spans="1:66">
      <c r="A87" s="84">
        <v>78</v>
      </c>
      <c r="B87" s="20"/>
      <c r="C87" s="20"/>
      <c r="D87" s="20"/>
      <c r="E87" s="20"/>
      <c r="F87" s="46" t="str">
        <f t="shared" si="18"/>
        <v xml:space="preserve">,  </v>
      </c>
      <c r="G87" s="28"/>
      <c r="H87" s="21"/>
      <c r="I87" s="20"/>
      <c r="J87" s="20"/>
      <c r="K87" s="46" t="str">
        <f t="shared" si="19"/>
        <v xml:space="preserve"> </v>
      </c>
      <c r="L87" s="20"/>
      <c r="M87" s="22"/>
      <c r="N87" s="20"/>
      <c r="O87" s="20"/>
      <c r="P87" s="20"/>
      <c r="Q87" s="20"/>
      <c r="R87" s="24"/>
      <c r="S87" s="20"/>
      <c r="T87" s="24"/>
      <c r="U87" s="33" t="str">
        <f>IFERROR(VLOOKUP(UPPER(TRIM(R87)&amp;TRIM(S87)&amp;TRIM(T87)),City!K:L,2,FALSE),"")</f>
        <v/>
      </c>
      <c r="V87" s="46" t="str">
        <f t="shared" si="20"/>
        <v xml:space="preserve"> </v>
      </c>
      <c r="W87" s="46" t="str">
        <f t="shared" si="21"/>
        <v xml:space="preserve"> </v>
      </c>
      <c r="X87" s="46" t="str">
        <f t="shared" si="22"/>
        <v xml:space="preserve"> </v>
      </c>
      <c r="Y87" s="46" t="str">
        <f t="shared" si="23"/>
        <v xml:space="preserve"> </v>
      </c>
      <c r="Z87" s="46" t="str">
        <f t="shared" si="24"/>
        <v xml:space="preserve"> </v>
      </c>
      <c r="AA87" s="46" t="str">
        <f t="shared" si="25"/>
        <v xml:space="preserve"> </v>
      </c>
      <c r="AB87" s="46" t="str">
        <f t="shared" si="26"/>
        <v/>
      </c>
      <c r="AC87" s="20"/>
      <c r="AD87" s="47" t="str">
        <f t="shared" si="17"/>
        <v xml:space="preserve"> </v>
      </c>
      <c r="AE87" s="20"/>
      <c r="AF87" s="20"/>
      <c r="AG87" s="20"/>
      <c r="AH87" s="20"/>
      <c r="AI87" s="20"/>
      <c r="AJ87" s="20"/>
      <c r="AK87" s="24"/>
      <c r="AL87" s="20"/>
      <c r="AM87" s="20" t="str">
        <f>IFERROR(IF(AL87="Suggested Branch",VLOOKUP(AB87,'Branch Details'!F79:G391,2,FALSE),""),"")</f>
        <v/>
      </c>
      <c r="AN87" s="21"/>
      <c r="AO87" s="88"/>
      <c r="BH87" t="str">
        <f t="shared" si="27"/>
        <v/>
      </c>
      <c r="BI87" t="str">
        <f t="shared" si="28"/>
        <v/>
      </c>
      <c r="BJ87" t="str">
        <f>IF(OR(R87&lt;&gt;"",S87&lt;&gt;"",T87&lt;&gt;""),IFERROR(VLOOKUP(UPPER(TRIM(R87)&amp;TRIM(S87)&amp;TRIM(T87)),City!K:L,2,FALSE),"NONE"),"")</f>
        <v/>
      </c>
      <c r="BK87" t="str">
        <f t="shared" si="29"/>
        <v/>
      </c>
      <c r="BL87" t="str">
        <f t="shared" si="30"/>
        <v/>
      </c>
      <c r="BM87" s="17" t="str">
        <f t="shared" ca="1" si="31"/>
        <v/>
      </c>
      <c r="BN87" s="17" t="str">
        <f t="shared" si="32"/>
        <v/>
      </c>
    </row>
    <row r="88" spans="1:66">
      <c r="A88" s="84">
        <v>79</v>
      </c>
      <c r="B88" s="20"/>
      <c r="C88" s="20"/>
      <c r="D88" s="20"/>
      <c r="E88" s="20"/>
      <c r="F88" s="46" t="str">
        <f t="shared" si="18"/>
        <v xml:space="preserve">,  </v>
      </c>
      <c r="G88" s="28"/>
      <c r="H88" s="21"/>
      <c r="I88" s="20"/>
      <c r="J88" s="20"/>
      <c r="K88" s="46" t="str">
        <f t="shared" si="19"/>
        <v xml:space="preserve"> </v>
      </c>
      <c r="L88" s="20"/>
      <c r="M88" s="22"/>
      <c r="N88" s="20"/>
      <c r="O88" s="20"/>
      <c r="P88" s="20"/>
      <c r="Q88" s="20"/>
      <c r="R88" s="24"/>
      <c r="S88" s="20"/>
      <c r="T88" s="24"/>
      <c r="U88" s="33" t="str">
        <f>IFERROR(VLOOKUP(UPPER(TRIM(R88)&amp;TRIM(S88)&amp;TRIM(T88)),City!K:L,2,FALSE),"")</f>
        <v/>
      </c>
      <c r="V88" s="46" t="str">
        <f t="shared" si="20"/>
        <v xml:space="preserve"> </v>
      </c>
      <c r="W88" s="46" t="str">
        <f t="shared" si="21"/>
        <v xml:space="preserve"> </v>
      </c>
      <c r="X88" s="46" t="str">
        <f t="shared" si="22"/>
        <v xml:space="preserve"> </v>
      </c>
      <c r="Y88" s="46" t="str">
        <f t="shared" si="23"/>
        <v xml:space="preserve"> </v>
      </c>
      <c r="Z88" s="46" t="str">
        <f t="shared" si="24"/>
        <v xml:space="preserve"> </v>
      </c>
      <c r="AA88" s="46" t="str">
        <f t="shared" si="25"/>
        <v xml:space="preserve"> </v>
      </c>
      <c r="AB88" s="46" t="str">
        <f t="shared" si="26"/>
        <v/>
      </c>
      <c r="AC88" s="20"/>
      <c r="AD88" s="47" t="str">
        <f t="shared" si="17"/>
        <v xml:space="preserve"> </v>
      </c>
      <c r="AE88" s="20"/>
      <c r="AF88" s="20"/>
      <c r="AG88" s="20"/>
      <c r="AH88" s="20"/>
      <c r="AI88" s="20"/>
      <c r="AJ88" s="20"/>
      <c r="AK88" s="24"/>
      <c r="AL88" s="20"/>
      <c r="AM88" s="20" t="str">
        <f>IFERROR(IF(AL88="Suggested Branch",VLOOKUP(AB88,'Branch Details'!F80:G392,2,FALSE),""),"")</f>
        <v/>
      </c>
      <c r="AN88" s="21"/>
      <c r="AO88" s="88"/>
      <c r="BH88" t="str">
        <f t="shared" si="27"/>
        <v/>
      </c>
      <c r="BI88" t="str">
        <f t="shared" si="28"/>
        <v/>
      </c>
      <c r="BJ88" t="str">
        <f>IF(OR(R88&lt;&gt;"",S88&lt;&gt;"",T88&lt;&gt;""),IFERROR(VLOOKUP(UPPER(TRIM(R88)&amp;TRIM(S88)&amp;TRIM(T88)),City!K:L,2,FALSE),"NONE"),"")</f>
        <v/>
      </c>
      <c r="BK88" t="str">
        <f t="shared" si="29"/>
        <v/>
      </c>
      <c r="BL88" t="str">
        <f t="shared" si="30"/>
        <v/>
      </c>
      <c r="BM88" s="17" t="str">
        <f t="shared" ca="1" si="31"/>
        <v/>
      </c>
      <c r="BN88" s="17" t="str">
        <f t="shared" si="32"/>
        <v/>
      </c>
    </row>
    <row r="89" spans="1:66">
      <c r="A89" s="84">
        <v>80</v>
      </c>
      <c r="B89" s="20"/>
      <c r="C89" s="20"/>
      <c r="D89" s="20"/>
      <c r="E89" s="20"/>
      <c r="F89" s="46" t="str">
        <f t="shared" si="18"/>
        <v xml:space="preserve">,  </v>
      </c>
      <c r="G89" s="28"/>
      <c r="H89" s="21"/>
      <c r="I89" s="20"/>
      <c r="J89" s="20"/>
      <c r="K89" s="46" t="str">
        <f t="shared" si="19"/>
        <v xml:space="preserve"> </v>
      </c>
      <c r="L89" s="20"/>
      <c r="M89" s="22"/>
      <c r="N89" s="20"/>
      <c r="O89" s="20"/>
      <c r="P89" s="20"/>
      <c r="Q89" s="20"/>
      <c r="R89" s="24"/>
      <c r="S89" s="20"/>
      <c r="T89" s="24"/>
      <c r="U89" s="33" t="str">
        <f>IFERROR(VLOOKUP(UPPER(TRIM(R89)&amp;TRIM(S89)&amp;TRIM(T89)),City!K:L,2,FALSE),"")</f>
        <v/>
      </c>
      <c r="V89" s="46" t="str">
        <f t="shared" si="20"/>
        <v xml:space="preserve"> </v>
      </c>
      <c r="W89" s="46" t="str">
        <f t="shared" si="21"/>
        <v xml:space="preserve"> </v>
      </c>
      <c r="X89" s="46" t="str">
        <f t="shared" si="22"/>
        <v xml:space="preserve"> </v>
      </c>
      <c r="Y89" s="46" t="str">
        <f t="shared" si="23"/>
        <v xml:space="preserve"> </v>
      </c>
      <c r="Z89" s="46" t="str">
        <f t="shared" si="24"/>
        <v xml:space="preserve"> </v>
      </c>
      <c r="AA89" s="46" t="str">
        <f t="shared" si="25"/>
        <v xml:space="preserve"> </v>
      </c>
      <c r="AB89" s="46" t="str">
        <f t="shared" si="26"/>
        <v/>
      </c>
      <c r="AC89" s="20"/>
      <c r="AD89" s="47" t="str">
        <f t="shared" si="17"/>
        <v xml:space="preserve"> </v>
      </c>
      <c r="AE89" s="20"/>
      <c r="AF89" s="20"/>
      <c r="AG89" s="20"/>
      <c r="AH89" s="20"/>
      <c r="AI89" s="20"/>
      <c r="AJ89" s="20"/>
      <c r="AK89" s="24"/>
      <c r="AL89" s="20"/>
      <c r="AM89" s="20" t="str">
        <f>IFERROR(IF(AL89="Suggested Branch",VLOOKUP(AB89,'Branch Details'!F81:G393,2,FALSE),""),"")</f>
        <v/>
      </c>
      <c r="AN89" s="21"/>
      <c r="AO89" s="88"/>
      <c r="BH89" t="str">
        <f t="shared" si="27"/>
        <v/>
      </c>
      <c r="BI89" t="str">
        <f t="shared" si="28"/>
        <v/>
      </c>
      <c r="BJ89" t="str">
        <f>IF(OR(R89&lt;&gt;"",S89&lt;&gt;"",T89&lt;&gt;""),IFERROR(VLOOKUP(UPPER(TRIM(R89)&amp;TRIM(S89)&amp;TRIM(T89)),City!K:L,2,FALSE),"NONE"),"")</f>
        <v/>
      </c>
      <c r="BK89" t="str">
        <f t="shared" si="29"/>
        <v/>
      </c>
      <c r="BL89" t="str">
        <f t="shared" si="30"/>
        <v/>
      </c>
      <c r="BM89" s="17" t="str">
        <f t="shared" ca="1" si="31"/>
        <v/>
      </c>
      <c r="BN89" s="17" t="str">
        <f t="shared" si="32"/>
        <v/>
      </c>
    </row>
    <row r="90" spans="1:66">
      <c r="A90" s="84">
        <v>81</v>
      </c>
      <c r="B90" s="20"/>
      <c r="C90" s="20"/>
      <c r="D90" s="20"/>
      <c r="E90" s="20"/>
      <c r="F90" s="46" t="str">
        <f t="shared" si="18"/>
        <v xml:space="preserve">,  </v>
      </c>
      <c r="G90" s="28"/>
      <c r="H90" s="21"/>
      <c r="I90" s="20"/>
      <c r="J90" s="20"/>
      <c r="K90" s="46" t="str">
        <f t="shared" si="19"/>
        <v xml:space="preserve"> </v>
      </c>
      <c r="L90" s="20"/>
      <c r="M90" s="22"/>
      <c r="N90" s="20"/>
      <c r="O90" s="20"/>
      <c r="P90" s="20"/>
      <c r="Q90" s="20"/>
      <c r="R90" s="24"/>
      <c r="S90" s="20"/>
      <c r="T90" s="24"/>
      <c r="U90" s="33" t="str">
        <f>IFERROR(VLOOKUP(UPPER(TRIM(R90)&amp;TRIM(S90)&amp;TRIM(T90)),City!K:L,2,FALSE),"")</f>
        <v/>
      </c>
      <c r="V90" s="46" t="str">
        <f t="shared" si="20"/>
        <v xml:space="preserve"> </v>
      </c>
      <c r="W90" s="46" t="str">
        <f t="shared" si="21"/>
        <v xml:space="preserve"> </v>
      </c>
      <c r="X90" s="46" t="str">
        <f t="shared" si="22"/>
        <v xml:space="preserve"> </v>
      </c>
      <c r="Y90" s="46" t="str">
        <f t="shared" si="23"/>
        <v xml:space="preserve"> </v>
      </c>
      <c r="Z90" s="46" t="str">
        <f t="shared" si="24"/>
        <v xml:space="preserve"> </v>
      </c>
      <c r="AA90" s="46" t="str">
        <f t="shared" si="25"/>
        <v xml:space="preserve"> </v>
      </c>
      <c r="AB90" s="46" t="str">
        <f t="shared" si="26"/>
        <v/>
      </c>
      <c r="AC90" s="20"/>
      <c r="AD90" s="47" t="str">
        <f t="shared" si="17"/>
        <v xml:space="preserve"> </v>
      </c>
      <c r="AE90" s="20"/>
      <c r="AF90" s="20"/>
      <c r="AG90" s="20"/>
      <c r="AH90" s="20"/>
      <c r="AI90" s="20"/>
      <c r="AJ90" s="20"/>
      <c r="AK90" s="24"/>
      <c r="AL90" s="20"/>
      <c r="AM90" s="20" t="str">
        <f>IFERROR(IF(AL90="Suggested Branch",VLOOKUP(AB90,'Branch Details'!F82:G394,2,FALSE),""),"")</f>
        <v/>
      </c>
      <c r="AN90" s="21"/>
      <c r="AO90" s="88"/>
      <c r="BH90" t="str">
        <f t="shared" si="27"/>
        <v/>
      </c>
      <c r="BI90" t="str">
        <f t="shared" si="28"/>
        <v/>
      </c>
      <c r="BJ90" t="str">
        <f>IF(OR(R90&lt;&gt;"",S90&lt;&gt;"",T90&lt;&gt;""),IFERROR(VLOOKUP(UPPER(TRIM(R90)&amp;TRIM(S90)&amp;TRIM(T90)),City!K:L,2,FALSE),"NONE"),"")</f>
        <v/>
      </c>
      <c r="BK90" t="str">
        <f t="shared" si="29"/>
        <v/>
      </c>
      <c r="BL90" t="str">
        <f t="shared" si="30"/>
        <v/>
      </c>
      <c r="BM90" s="17" t="str">
        <f t="shared" ca="1" si="31"/>
        <v/>
      </c>
      <c r="BN90" s="17" t="str">
        <f t="shared" si="32"/>
        <v/>
      </c>
    </row>
    <row r="91" spans="1:66">
      <c r="A91" s="84">
        <v>82</v>
      </c>
      <c r="B91" s="20"/>
      <c r="C91" s="20"/>
      <c r="D91" s="20"/>
      <c r="E91" s="20"/>
      <c r="F91" s="46" t="str">
        <f t="shared" si="18"/>
        <v xml:space="preserve">,  </v>
      </c>
      <c r="G91" s="28"/>
      <c r="H91" s="21"/>
      <c r="I91" s="20"/>
      <c r="J91" s="20"/>
      <c r="K91" s="46" t="str">
        <f t="shared" si="19"/>
        <v xml:space="preserve"> </v>
      </c>
      <c r="L91" s="20"/>
      <c r="M91" s="22"/>
      <c r="N91" s="20"/>
      <c r="O91" s="20"/>
      <c r="P91" s="20"/>
      <c r="Q91" s="20"/>
      <c r="R91" s="24"/>
      <c r="S91" s="20"/>
      <c r="T91" s="24"/>
      <c r="U91" s="33" t="str">
        <f>IFERROR(VLOOKUP(UPPER(TRIM(R91)&amp;TRIM(S91)&amp;TRIM(T91)),City!K:L,2,FALSE),"")</f>
        <v/>
      </c>
      <c r="V91" s="46" t="str">
        <f t="shared" si="20"/>
        <v xml:space="preserve"> </v>
      </c>
      <c r="W91" s="46" t="str">
        <f t="shared" si="21"/>
        <v xml:space="preserve"> </v>
      </c>
      <c r="X91" s="46" t="str">
        <f t="shared" si="22"/>
        <v xml:space="preserve"> </v>
      </c>
      <c r="Y91" s="46" t="str">
        <f t="shared" si="23"/>
        <v xml:space="preserve"> </v>
      </c>
      <c r="Z91" s="46" t="str">
        <f t="shared" si="24"/>
        <v xml:space="preserve"> </v>
      </c>
      <c r="AA91" s="46" t="str">
        <f t="shared" si="25"/>
        <v xml:space="preserve"> </v>
      </c>
      <c r="AB91" s="46" t="str">
        <f t="shared" si="26"/>
        <v/>
      </c>
      <c r="AC91" s="20"/>
      <c r="AD91" s="47" t="str">
        <f t="shared" si="17"/>
        <v xml:space="preserve"> </v>
      </c>
      <c r="AE91" s="20"/>
      <c r="AF91" s="20"/>
      <c r="AG91" s="20"/>
      <c r="AH91" s="20"/>
      <c r="AI91" s="20"/>
      <c r="AJ91" s="20"/>
      <c r="AK91" s="24"/>
      <c r="AL91" s="20"/>
      <c r="AM91" s="20" t="str">
        <f>IFERROR(IF(AL91="Suggested Branch",VLOOKUP(AB91,'Branch Details'!F83:G395,2,FALSE),""),"")</f>
        <v/>
      </c>
      <c r="AN91" s="21"/>
      <c r="AO91" s="88"/>
      <c r="BH91" t="str">
        <f t="shared" si="27"/>
        <v/>
      </c>
      <c r="BI91" t="str">
        <f t="shared" si="28"/>
        <v/>
      </c>
      <c r="BJ91" t="str">
        <f>IF(OR(R91&lt;&gt;"",S91&lt;&gt;"",T91&lt;&gt;""),IFERROR(VLOOKUP(UPPER(TRIM(R91)&amp;TRIM(S91)&amp;TRIM(T91)),City!K:L,2,FALSE),"NONE"),"")</f>
        <v/>
      </c>
      <c r="BK91" t="str">
        <f t="shared" si="29"/>
        <v/>
      </c>
      <c r="BL91" t="str">
        <f t="shared" si="30"/>
        <v/>
      </c>
      <c r="BM91" s="17" t="str">
        <f t="shared" ca="1" si="31"/>
        <v/>
      </c>
      <c r="BN91" s="17" t="str">
        <f t="shared" si="32"/>
        <v/>
      </c>
    </row>
    <row r="92" spans="1:66">
      <c r="A92" s="84">
        <v>83</v>
      </c>
      <c r="B92" s="20"/>
      <c r="C92" s="20"/>
      <c r="D92" s="20"/>
      <c r="E92" s="20"/>
      <c r="F92" s="46" t="str">
        <f t="shared" si="18"/>
        <v xml:space="preserve">,  </v>
      </c>
      <c r="G92" s="28"/>
      <c r="H92" s="21"/>
      <c r="I92" s="20"/>
      <c r="J92" s="20"/>
      <c r="K92" s="46" t="str">
        <f t="shared" si="19"/>
        <v xml:space="preserve"> </v>
      </c>
      <c r="L92" s="20"/>
      <c r="M92" s="22"/>
      <c r="N92" s="20"/>
      <c r="O92" s="20"/>
      <c r="P92" s="20"/>
      <c r="Q92" s="20"/>
      <c r="R92" s="24"/>
      <c r="S92" s="20"/>
      <c r="T92" s="24"/>
      <c r="U92" s="33" t="str">
        <f>IFERROR(VLOOKUP(UPPER(TRIM(R92)&amp;TRIM(S92)&amp;TRIM(T92)),City!K:L,2,FALSE),"")</f>
        <v/>
      </c>
      <c r="V92" s="46" t="str">
        <f t="shared" si="20"/>
        <v xml:space="preserve"> </v>
      </c>
      <c r="W92" s="46" t="str">
        <f t="shared" si="21"/>
        <v xml:space="preserve"> </v>
      </c>
      <c r="X92" s="46" t="str">
        <f t="shared" si="22"/>
        <v xml:space="preserve"> </v>
      </c>
      <c r="Y92" s="46" t="str">
        <f t="shared" si="23"/>
        <v xml:space="preserve"> </v>
      </c>
      <c r="Z92" s="46" t="str">
        <f t="shared" si="24"/>
        <v xml:space="preserve"> </v>
      </c>
      <c r="AA92" s="46" t="str">
        <f t="shared" si="25"/>
        <v xml:space="preserve"> </v>
      </c>
      <c r="AB92" s="46" t="str">
        <f t="shared" si="26"/>
        <v/>
      </c>
      <c r="AC92" s="20"/>
      <c r="AD92" s="47" t="str">
        <f t="shared" si="17"/>
        <v xml:space="preserve"> </v>
      </c>
      <c r="AE92" s="20"/>
      <c r="AF92" s="20"/>
      <c r="AG92" s="20"/>
      <c r="AH92" s="20"/>
      <c r="AI92" s="20"/>
      <c r="AJ92" s="20"/>
      <c r="AK92" s="24"/>
      <c r="AL92" s="20"/>
      <c r="AM92" s="20" t="str">
        <f>IFERROR(IF(AL92="Suggested Branch",VLOOKUP(AB92,'Branch Details'!F84:G396,2,FALSE),""),"")</f>
        <v/>
      </c>
      <c r="AN92" s="21"/>
      <c r="AO92" s="88"/>
      <c r="BH92" t="str">
        <f t="shared" si="27"/>
        <v/>
      </c>
      <c r="BI92" t="str">
        <f t="shared" si="28"/>
        <v/>
      </c>
      <c r="BJ92" t="str">
        <f>IF(OR(R92&lt;&gt;"",S92&lt;&gt;"",T92&lt;&gt;""),IFERROR(VLOOKUP(UPPER(TRIM(R92)&amp;TRIM(S92)&amp;TRIM(T92)),City!K:L,2,FALSE),"NONE"),"")</f>
        <v/>
      </c>
      <c r="BK92" t="str">
        <f t="shared" si="29"/>
        <v/>
      </c>
      <c r="BL92" t="str">
        <f t="shared" si="30"/>
        <v/>
      </c>
      <c r="BM92" s="17" t="str">
        <f t="shared" ca="1" si="31"/>
        <v/>
      </c>
      <c r="BN92" s="17" t="str">
        <f t="shared" si="32"/>
        <v/>
      </c>
    </row>
    <row r="93" spans="1:66">
      <c r="A93" s="84">
        <v>84</v>
      </c>
      <c r="B93" s="20"/>
      <c r="C93" s="20"/>
      <c r="D93" s="20"/>
      <c r="E93" s="20"/>
      <c r="F93" s="46" t="str">
        <f t="shared" si="18"/>
        <v xml:space="preserve">,  </v>
      </c>
      <c r="G93" s="28"/>
      <c r="H93" s="21"/>
      <c r="I93" s="20"/>
      <c r="J93" s="20"/>
      <c r="K93" s="46" t="str">
        <f t="shared" si="19"/>
        <v xml:space="preserve"> </v>
      </c>
      <c r="L93" s="20"/>
      <c r="M93" s="22"/>
      <c r="N93" s="20"/>
      <c r="O93" s="20"/>
      <c r="P93" s="20"/>
      <c r="Q93" s="20"/>
      <c r="R93" s="24"/>
      <c r="S93" s="20"/>
      <c r="T93" s="24"/>
      <c r="U93" s="33" t="str">
        <f>IFERROR(VLOOKUP(UPPER(TRIM(R93)&amp;TRIM(S93)&amp;TRIM(T93)),City!K:L,2,FALSE),"")</f>
        <v/>
      </c>
      <c r="V93" s="46" t="str">
        <f t="shared" si="20"/>
        <v xml:space="preserve"> </v>
      </c>
      <c r="W93" s="46" t="str">
        <f t="shared" si="21"/>
        <v xml:space="preserve"> </v>
      </c>
      <c r="X93" s="46" t="str">
        <f t="shared" si="22"/>
        <v xml:space="preserve"> </v>
      </c>
      <c r="Y93" s="46" t="str">
        <f t="shared" si="23"/>
        <v xml:space="preserve"> </v>
      </c>
      <c r="Z93" s="46" t="str">
        <f t="shared" si="24"/>
        <v xml:space="preserve"> </v>
      </c>
      <c r="AA93" s="46" t="str">
        <f t="shared" si="25"/>
        <v xml:space="preserve"> </v>
      </c>
      <c r="AB93" s="46" t="str">
        <f t="shared" si="26"/>
        <v/>
      </c>
      <c r="AC93" s="20"/>
      <c r="AD93" s="47" t="str">
        <f t="shared" si="17"/>
        <v xml:space="preserve"> </v>
      </c>
      <c r="AE93" s="20"/>
      <c r="AF93" s="20"/>
      <c r="AG93" s="20"/>
      <c r="AH93" s="20"/>
      <c r="AI93" s="20"/>
      <c r="AJ93" s="20"/>
      <c r="AK93" s="24"/>
      <c r="AL93" s="20"/>
      <c r="AM93" s="20" t="str">
        <f>IFERROR(IF(AL93="Suggested Branch",VLOOKUP(AB93,'Branch Details'!F85:G397,2,FALSE),""),"")</f>
        <v/>
      </c>
      <c r="AN93" s="21"/>
      <c r="AO93" s="88"/>
      <c r="BH93" t="str">
        <f t="shared" si="27"/>
        <v/>
      </c>
      <c r="BI93" t="str">
        <f t="shared" si="28"/>
        <v/>
      </c>
      <c r="BJ93" t="str">
        <f>IF(OR(R93&lt;&gt;"",S93&lt;&gt;"",T93&lt;&gt;""),IFERROR(VLOOKUP(UPPER(TRIM(R93)&amp;TRIM(S93)&amp;TRIM(T93)),City!K:L,2,FALSE),"NONE"),"")</f>
        <v/>
      </c>
      <c r="BK93" t="str">
        <f t="shared" si="29"/>
        <v/>
      </c>
      <c r="BL93" t="str">
        <f t="shared" si="30"/>
        <v/>
      </c>
      <c r="BM93" s="17" t="str">
        <f t="shared" ca="1" si="31"/>
        <v/>
      </c>
      <c r="BN93" s="17" t="str">
        <f t="shared" si="32"/>
        <v/>
      </c>
    </row>
    <row r="94" spans="1:66">
      <c r="A94" s="84">
        <v>85</v>
      </c>
      <c r="B94" s="20"/>
      <c r="C94" s="20"/>
      <c r="D94" s="20"/>
      <c r="E94" s="20"/>
      <c r="F94" s="46" t="str">
        <f t="shared" si="18"/>
        <v xml:space="preserve">,  </v>
      </c>
      <c r="G94" s="28"/>
      <c r="H94" s="21"/>
      <c r="I94" s="20"/>
      <c r="J94" s="20"/>
      <c r="K94" s="46" t="str">
        <f t="shared" si="19"/>
        <v xml:space="preserve"> </v>
      </c>
      <c r="L94" s="20"/>
      <c r="M94" s="22"/>
      <c r="N94" s="20"/>
      <c r="O94" s="20"/>
      <c r="P94" s="20"/>
      <c r="Q94" s="20"/>
      <c r="R94" s="24"/>
      <c r="S94" s="20"/>
      <c r="T94" s="24"/>
      <c r="U94" s="33" t="str">
        <f>IFERROR(VLOOKUP(UPPER(TRIM(R94)&amp;TRIM(S94)&amp;TRIM(T94)),City!K:L,2,FALSE),"")</f>
        <v/>
      </c>
      <c r="V94" s="46" t="str">
        <f t="shared" si="20"/>
        <v xml:space="preserve"> </v>
      </c>
      <c r="W94" s="46" t="str">
        <f t="shared" si="21"/>
        <v xml:space="preserve"> </v>
      </c>
      <c r="X94" s="46" t="str">
        <f t="shared" si="22"/>
        <v xml:space="preserve"> </v>
      </c>
      <c r="Y94" s="46" t="str">
        <f t="shared" si="23"/>
        <v xml:space="preserve"> </v>
      </c>
      <c r="Z94" s="46" t="str">
        <f t="shared" si="24"/>
        <v xml:space="preserve"> </v>
      </c>
      <c r="AA94" s="46" t="str">
        <f t="shared" si="25"/>
        <v xml:space="preserve"> </v>
      </c>
      <c r="AB94" s="46" t="str">
        <f t="shared" si="26"/>
        <v/>
      </c>
      <c r="AC94" s="20"/>
      <c r="AD94" s="47" t="str">
        <f t="shared" si="17"/>
        <v xml:space="preserve"> </v>
      </c>
      <c r="AE94" s="20"/>
      <c r="AF94" s="20"/>
      <c r="AG94" s="20"/>
      <c r="AH94" s="20"/>
      <c r="AI94" s="20"/>
      <c r="AJ94" s="20"/>
      <c r="AK94" s="24"/>
      <c r="AL94" s="20"/>
      <c r="AM94" s="20" t="str">
        <f>IFERROR(IF(AL94="Suggested Branch",VLOOKUP(AB94,'Branch Details'!F86:G398,2,FALSE),""),"")</f>
        <v/>
      </c>
      <c r="AN94" s="21"/>
      <c r="AO94" s="88"/>
      <c r="BH94" t="str">
        <f t="shared" si="27"/>
        <v/>
      </c>
      <c r="BI94" t="str">
        <f t="shared" si="28"/>
        <v/>
      </c>
      <c r="BJ94" t="str">
        <f>IF(OR(R94&lt;&gt;"",S94&lt;&gt;"",T94&lt;&gt;""),IFERROR(VLOOKUP(UPPER(TRIM(R94)&amp;TRIM(S94)&amp;TRIM(T94)),City!K:L,2,FALSE),"NONE"),"")</f>
        <v/>
      </c>
      <c r="BK94" t="str">
        <f t="shared" si="29"/>
        <v/>
      </c>
      <c r="BL94" t="str">
        <f t="shared" si="30"/>
        <v/>
      </c>
      <c r="BM94" s="17" t="str">
        <f t="shared" ca="1" si="31"/>
        <v/>
      </c>
      <c r="BN94" s="17" t="str">
        <f t="shared" si="32"/>
        <v/>
      </c>
    </row>
    <row r="95" spans="1:66">
      <c r="A95" s="84">
        <v>86</v>
      </c>
      <c r="B95" s="20"/>
      <c r="C95" s="20"/>
      <c r="D95" s="20"/>
      <c r="E95" s="20"/>
      <c r="F95" s="46" t="str">
        <f t="shared" si="18"/>
        <v xml:space="preserve">,  </v>
      </c>
      <c r="G95" s="28"/>
      <c r="H95" s="21"/>
      <c r="I95" s="20"/>
      <c r="J95" s="20"/>
      <c r="K95" s="46" t="str">
        <f t="shared" si="19"/>
        <v xml:space="preserve"> </v>
      </c>
      <c r="L95" s="20"/>
      <c r="M95" s="22"/>
      <c r="N95" s="20"/>
      <c r="O95" s="20"/>
      <c r="P95" s="20"/>
      <c r="Q95" s="20"/>
      <c r="R95" s="24"/>
      <c r="S95" s="20"/>
      <c r="T95" s="24"/>
      <c r="U95" s="33" t="str">
        <f>IFERROR(VLOOKUP(UPPER(TRIM(R95)&amp;TRIM(S95)&amp;TRIM(T95)),City!K:L,2,FALSE),"")</f>
        <v/>
      </c>
      <c r="V95" s="46" t="str">
        <f t="shared" si="20"/>
        <v xml:space="preserve"> </v>
      </c>
      <c r="W95" s="46" t="str">
        <f t="shared" si="21"/>
        <v xml:space="preserve"> </v>
      </c>
      <c r="X95" s="46" t="str">
        <f t="shared" si="22"/>
        <v xml:space="preserve"> </v>
      </c>
      <c r="Y95" s="46" t="str">
        <f t="shared" si="23"/>
        <v xml:space="preserve"> </v>
      </c>
      <c r="Z95" s="46" t="str">
        <f t="shared" si="24"/>
        <v xml:space="preserve"> </v>
      </c>
      <c r="AA95" s="46" t="str">
        <f t="shared" si="25"/>
        <v xml:space="preserve"> </v>
      </c>
      <c r="AB95" s="46" t="str">
        <f t="shared" si="26"/>
        <v/>
      </c>
      <c r="AC95" s="20"/>
      <c r="AD95" s="47" t="str">
        <f t="shared" si="17"/>
        <v xml:space="preserve"> </v>
      </c>
      <c r="AE95" s="20"/>
      <c r="AF95" s="20"/>
      <c r="AG95" s="20"/>
      <c r="AH95" s="20"/>
      <c r="AI95" s="20"/>
      <c r="AJ95" s="20"/>
      <c r="AK95" s="24"/>
      <c r="AL95" s="20"/>
      <c r="AM95" s="20" t="str">
        <f>IFERROR(IF(AL95="Suggested Branch",VLOOKUP(AB95,'Branch Details'!F87:G399,2,FALSE),""),"")</f>
        <v/>
      </c>
      <c r="AN95" s="21"/>
      <c r="AO95" s="88"/>
      <c r="BH95" t="str">
        <f t="shared" si="27"/>
        <v/>
      </c>
      <c r="BI95" t="str">
        <f t="shared" si="28"/>
        <v/>
      </c>
      <c r="BJ95" t="str">
        <f>IF(OR(R95&lt;&gt;"",S95&lt;&gt;"",T95&lt;&gt;""),IFERROR(VLOOKUP(UPPER(TRIM(R95)&amp;TRIM(S95)&amp;TRIM(T95)),City!K:L,2,FALSE),"NONE"),"")</f>
        <v/>
      </c>
      <c r="BK95" t="str">
        <f t="shared" si="29"/>
        <v/>
      </c>
      <c r="BL95" t="str">
        <f t="shared" si="30"/>
        <v/>
      </c>
      <c r="BM95" s="17" t="str">
        <f t="shared" ca="1" si="31"/>
        <v/>
      </c>
      <c r="BN95" s="17" t="str">
        <f t="shared" si="32"/>
        <v/>
      </c>
    </row>
    <row r="96" spans="1:66">
      <c r="A96" s="84">
        <v>87</v>
      </c>
      <c r="B96" s="20"/>
      <c r="C96" s="20"/>
      <c r="D96" s="20"/>
      <c r="E96" s="20"/>
      <c r="F96" s="46" t="str">
        <f t="shared" si="18"/>
        <v xml:space="preserve">,  </v>
      </c>
      <c r="G96" s="28"/>
      <c r="H96" s="21"/>
      <c r="I96" s="20"/>
      <c r="J96" s="20"/>
      <c r="K96" s="46" t="str">
        <f t="shared" si="19"/>
        <v xml:space="preserve"> </v>
      </c>
      <c r="L96" s="20"/>
      <c r="M96" s="22"/>
      <c r="N96" s="20"/>
      <c r="O96" s="20"/>
      <c r="P96" s="20"/>
      <c r="Q96" s="20"/>
      <c r="R96" s="24"/>
      <c r="S96" s="20"/>
      <c r="T96" s="24"/>
      <c r="U96" s="33" t="str">
        <f>IFERROR(VLOOKUP(UPPER(TRIM(R96)&amp;TRIM(S96)&amp;TRIM(T96)),City!K:L,2,FALSE),"")</f>
        <v/>
      </c>
      <c r="V96" s="46" t="str">
        <f t="shared" si="20"/>
        <v xml:space="preserve"> </v>
      </c>
      <c r="W96" s="46" t="str">
        <f t="shared" si="21"/>
        <v xml:space="preserve"> </v>
      </c>
      <c r="X96" s="46" t="str">
        <f t="shared" si="22"/>
        <v xml:space="preserve"> </v>
      </c>
      <c r="Y96" s="46" t="str">
        <f t="shared" si="23"/>
        <v xml:space="preserve"> </v>
      </c>
      <c r="Z96" s="46" t="str">
        <f t="shared" si="24"/>
        <v xml:space="preserve"> </v>
      </c>
      <c r="AA96" s="46" t="str">
        <f t="shared" si="25"/>
        <v xml:space="preserve"> </v>
      </c>
      <c r="AB96" s="46" t="str">
        <f t="shared" si="26"/>
        <v/>
      </c>
      <c r="AC96" s="20"/>
      <c r="AD96" s="47" t="str">
        <f t="shared" si="17"/>
        <v xml:space="preserve"> </v>
      </c>
      <c r="AE96" s="20"/>
      <c r="AF96" s="20"/>
      <c r="AG96" s="20"/>
      <c r="AH96" s="20"/>
      <c r="AI96" s="20"/>
      <c r="AJ96" s="20"/>
      <c r="AK96" s="24"/>
      <c r="AL96" s="20"/>
      <c r="AM96" s="20" t="str">
        <f>IFERROR(IF(AL96="Suggested Branch",VLOOKUP(AB96,'Branch Details'!F88:G400,2,FALSE),""),"")</f>
        <v/>
      </c>
      <c r="AN96" s="21"/>
      <c r="AO96" s="88"/>
      <c r="BH96" t="str">
        <f t="shared" si="27"/>
        <v/>
      </c>
      <c r="BI96" t="str">
        <f t="shared" si="28"/>
        <v/>
      </c>
      <c r="BJ96" t="str">
        <f>IF(OR(R96&lt;&gt;"",S96&lt;&gt;"",T96&lt;&gt;""),IFERROR(VLOOKUP(UPPER(TRIM(R96)&amp;TRIM(S96)&amp;TRIM(T96)),City!K:L,2,FALSE),"NONE"),"")</f>
        <v/>
      </c>
      <c r="BK96" t="str">
        <f t="shared" si="29"/>
        <v/>
      </c>
      <c r="BL96" t="str">
        <f t="shared" si="30"/>
        <v/>
      </c>
      <c r="BM96" s="17" t="str">
        <f t="shared" ca="1" si="31"/>
        <v/>
      </c>
      <c r="BN96" s="17" t="str">
        <f t="shared" si="32"/>
        <v/>
      </c>
    </row>
    <row r="97" spans="1:66">
      <c r="A97" s="84">
        <v>88</v>
      </c>
      <c r="B97" s="20"/>
      <c r="C97" s="20"/>
      <c r="D97" s="20"/>
      <c r="E97" s="20"/>
      <c r="F97" s="46" t="str">
        <f t="shared" si="18"/>
        <v xml:space="preserve">,  </v>
      </c>
      <c r="G97" s="28"/>
      <c r="H97" s="21"/>
      <c r="I97" s="20"/>
      <c r="J97" s="20"/>
      <c r="K97" s="46" t="str">
        <f t="shared" si="19"/>
        <v xml:space="preserve"> </v>
      </c>
      <c r="L97" s="20"/>
      <c r="M97" s="22"/>
      <c r="N97" s="20"/>
      <c r="O97" s="20"/>
      <c r="P97" s="20"/>
      <c r="Q97" s="20"/>
      <c r="R97" s="24"/>
      <c r="S97" s="20"/>
      <c r="T97" s="24"/>
      <c r="U97" s="33" t="str">
        <f>IFERROR(VLOOKUP(UPPER(TRIM(R97)&amp;TRIM(S97)&amp;TRIM(T97)),City!K:L,2,FALSE),"")</f>
        <v/>
      </c>
      <c r="V97" s="46" t="str">
        <f t="shared" si="20"/>
        <v xml:space="preserve"> </v>
      </c>
      <c r="W97" s="46" t="str">
        <f t="shared" si="21"/>
        <v xml:space="preserve"> </v>
      </c>
      <c r="X97" s="46" t="str">
        <f t="shared" si="22"/>
        <v xml:space="preserve"> </v>
      </c>
      <c r="Y97" s="46" t="str">
        <f t="shared" si="23"/>
        <v xml:space="preserve"> </v>
      </c>
      <c r="Z97" s="46" t="str">
        <f t="shared" si="24"/>
        <v xml:space="preserve"> </v>
      </c>
      <c r="AA97" s="46" t="str">
        <f t="shared" si="25"/>
        <v xml:space="preserve"> </v>
      </c>
      <c r="AB97" s="46" t="str">
        <f t="shared" si="26"/>
        <v/>
      </c>
      <c r="AC97" s="20"/>
      <c r="AD97" s="47" t="str">
        <f t="shared" si="17"/>
        <v xml:space="preserve"> </v>
      </c>
      <c r="AE97" s="20"/>
      <c r="AF97" s="20"/>
      <c r="AG97" s="20"/>
      <c r="AH97" s="20"/>
      <c r="AI97" s="20"/>
      <c r="AJ97" s="20"/>
      <c r="AK97" s="24"/>
      <c r="AL97" s="20"/>
      <c r="AM97" s="20" t="str">
        <f>IFERROR(IF(AL97="Suggested Branch",VLOOKUP(AB97,'Branch Details'!F89:G401,2,FALSE),""),"")</f>
        <v/>
      </c>
      <c r="AN97" s="21"/>
      <c r="AO97" s="88"/>
      <c r="BH97" t="str">
        <f t="shared" si="27"/>
        <v/>
      </c>
      <c r="BI97" t="str">
        <f t="shared" si="28"/>
        <v/>
      </c>
      <c r="BJ97" t="str">
        <f>IF(OR(R97&lt;&gt;"",S97&lt;&gt;"",T97&lt;&gt;""),IFERROR(VLOOKUP(UPPER(TRIM(R97)&amp;TRIM(S97)&amp;TRIM(T97)),City!K:L,2,FALSE),"NONE"),"")</f>
        <v/>
      </c>
      <c r="BK97" t="str">
        <f t="shared" si="29"/>
        <v/>
      </c>
      <c r="BL97" t="str">
        <f t="shared" si="30"/>
        <v/>
      </c>
      <c r="BM97" s="17" t="str">
        <f t="shared" ca="1" si="31"/>
        <v/>
      </c>
      <c r="BN97" s="17" t="str">
        <f t="shared" si="32"/>
        <v/>
      </c>
    </row>
    <row r="98" spans="1:66">
      <c r="A98" s="84">
        <v>89</v>
      </c>
      <c r="B98" s="20"/>
      <c r="C98" s="20"/>
      <c r="D98" s="20"/>
      <c r="E98" s="20"/>
      <c r="F98" s="46" t="str">
        <f t="shared" si="18"/>
        <v xml:space="preserve">,  </v>
      </c>
      <c r="G98" s="28"/>
      <c r="H98" s="21"/>
      <c r="I98" s="20"/>
      <c r="J98" s="20"/>
      <c r="K98" s="46" t="str">
        <f t="shared" si="19"/>
        <v xml:space="preserve"> </v>
      </c>
      <c r="L98" s="20"/>
      <c r="M98" s="22"/>
      <c r="N98" s="20"/>
      <c r="O98" s="20"/>
      <c r="P98" s="20"/>
      <c r="Q98" s="20"/>
      <c r="R98" s="24"/>
      <c r="S98" s="20"/>
      <c r="T98" s="24"/>
      <c r="U98" s="33" t="str">
        <f>IFERROR(VLOOKUP(UPPER(TRIM(R98)&amp;TRIM(S98)&amp;TRIM(T98)),City!K:L,2,FALSE),"")</f>
        <v/>
      </c>
      <c r="V98" s="46" t="str">
        <f t="shared" si="20"/>
        <v xml:space="preserve"> </v>
      </c>
      <c r="W98" s="46" t="str">
        <f t="shared" si="21"/>
        <v xml:space="preserve"> </v>
      </c>
      <c r="X98" s="46" t="str">
        <f t="shared" si="22"/>
        <v xml:space="preserve"> </v>
      </c>
      <c r="Y98" s="46" t="str">
        <f t="shared" si="23"/>
        <v xml:space="preserve"> </v>
      </c>
      <c r="Z98" s="46" t="str">
        <f t="shared" si="24"/>
        <v xml:space="preserve"> </v>
      </c>
      <c r="AA98" s="46" t="str">
        <f t="shared" si="25"/>
        <v xml:space="preserve"> </v>
      </c>
      <c r="AB98" s="46" t="str">
        <f t="shared" si="26"/>
        <v/>
      </c>
      <c r="AC98" s="20"/>
      <c r="AD98" s="47" t="str">
        <f t="shared" si="17"/>
        <v xml:space="preserve"> </v>
      </c>
      <c r="AE98" s="20"/>
      <c r="AF98" s="20"/>
      <c r="AG98" s="20"/>
      <c r="AH98" s="20"/>
      <c r="AI98" s="20"/>
      <c r="AJ98" s="20"/>
      <c r="AK98" s="24"/>
      <c r="AL98" s="20"/>
      <c r="AM98" s="20" t="str">
        <f>IFERROR(IF(AL98="Suggested Branch",VLOOKUP(AB98,'Branch Details'!F90:G402,2,FALSE),""),"")</f>
        <v/>
      </c>
      <c r="AN98" s="21"/>
      <c r="AO98" s="88"/>
      <c r="BH98" t="str">
        <f t="shared" si="27"/>
        <v/>
      </c>
      <c r="BI98" t="str">
        <f t="shared" si="28"/>
        <v/>
      </c>
      <c r="BJ98" t="str">
        <f>IF(OR(R98&lt;&gt;"",S98&lt;&gt;"",T98&lt;&gt;""),IFERROR(VLOOKUP(UPPER(TRIM(R98)&amp;TRIM(S98)&amp;TRIM(T98)),City!K:L,2,FALSE),"NONE"),"")</f>
        <v/>
      </c>
      <c r="BK98" t="str">
        <f t="shared" si="29"/>
        <v/>
      </c>
      <c r="BL98" t="str">
        <f t="shared" si="30"/>
        <v/>
      </c>
      <c r="BM98" s="17" t="str">
        <f t="shared" ca="1" si="31"/>
        <v/>
      </c>
      <c r="BN98" s="17" t="str">
        <f t="shared" si="32"/>
        <v/>
      </c>
    </row>
    <row r="99" spans="1:66">
      <c r="A99" s="84">
        <v>90</v>
      </c>
      <c r="B99" s="20"/>
      <c r="C99" s="20"/>
      <c r="D99" s="20"/>
      <c r="E99" s="20"/>
      <c r="F99" s="46" t="str">
        <f t="shared" si="18"/>
        <v xml:space="preserve">,  </v>
      </c>
      <c r="G99" s="28"/>
      <c r="H99" s="21"/>
      <c r="I99" s="20"/>
      <c r="J99" s="20"/>
      <c r="K99" s="46" t="str">
        <f t="shared" si="19"/>
        <v xml:space="preserve"> </v>
      </c>
      <c r="L99" s="20"/>
      <c r="M99" s="22"/>
      <c r="N99" s="20"/>
      <c r="O99" s="20"/>
      <c r="P99" s="20"/>
      <c r="Q99" s="20"/>
      <c r="R99" s="24"/>
      <c r="S99" s="20"/>
      <c r="T99" s="24"/>
      <c r="U99" s="33" t="str">
        <f>IFERROR(VLOOKUP(UPPER(TRIM(R99)&amp;TRIM(S99)&amp;TRIM(T99)),City!K:L,2,FALSE),"")</f>
        <v/>
      </c>
      <c r="V99" s="46" t="str">
        <f t="shared" si="20"/>
        <v xml:space="preserve"> </v>
      </c>
      <c r="W99" s="46" t="str">
        <f t="shared" si="21"/>
        <v xml:space="preserve"> </v>
      </c>
      <c r="X99" s="46" t="str">
        <f t="shared" si="22"/>
        <v xml:space="preserve"> </v>
      </c>
      <c r="Y99" s="46" t="str">
        <f t="shared" si="23"/>
        <v xml:space="preserve"> </v>
      </c>
      <c r="Z99" s="46" t="str">
        <f t="shared" si="24"/>
        <v xml:space="preserve"> </v>
      </c>
      <c r="AA99" s="46" t="str">
        <f t="shared" si="25"/>
        <v xml:space="preserve"> </v>
      </c>
      <c r="AB99" s="46" t="str">
        <f t="shared" si="26"/>
        <v/>
      </c>
      <c r="AC99" s="20"/>
      <c r="AD99" s="47" t="str">
        <f t="shared" si="17"/>
        <v xml:space="preserve"> </v>
      </c>
      <c r="AE99" s="20"/>
      <c r="AF99" s="20"/>
      <c r="AG99" s="20"/>
      <c r="AH99" s="20"/>
      <c r="AI99" s="20"/>
      <c r="AJ99" s="20"/>
      <c r="AK99" s="24"/>
      <c r="AL99" s="20"/>
      <c r="AM99" s="20" t="str">
        <f>IFERROR(IF(AL99="Suggested Branch",VLOOKUP(AB99,'Branch Details'!F91:G403,2,FALSE),""),"")</f>
        <v/>
      </c>
      <c r="AN99" s="21"/>
      <c r="AO99" s="88"/>
      <c r="BH99" t="str">
        <f t="shared" si="27"/>
        <v/>
      </c>
      <c r="BI99" t="str">
        <f t="shared" si="28"/>
        <v/>
      </c>
      <c r="BJ99" t="str">
        <f>IF(OR(R99&lt;&gt;"",S99&lt;&gt;"",T99&lt;&gt;""),IFERROR(VLOOKUP(UPPER(TRIM(R99)&amp;TRIM(S99)&amp;TRIM(T99)),City!K:L,2,FALSE),"NONE"),"")</f>
        <v/>
      </c>
      <c r="BK99" t="str">
        <f t="shared" si="29"/>
        <v/>
      </c>
      <c r="BL99" t="str">
        <f t="shared" si="30"/>
        <v/>
      </c>
      <c r="BM99" s="17" t="str">
        <f t="shared" ca="1" si="31"/>
        <v/>
      </c>
      <c r="BN99" s="17" t="str">
        <f t="shared" si="32"/>
        <v/>
      </c>
    </row>
    <row r="100" spans="1:66">
      <c r="A100" s="84">
        <v>91</v>
      </c>
      <c r="B100" s="20"/>
      <c r="C100" s="20"/>
      <c r="D100" s="20"/>
      <c r="E100" s="20"/>
      <c r="F100" s="46" t="str">
        <f t="shared" si="18"/>
        <v xml:space="preserve">,  </v>
      </c>
      <c r="G100" s="28"/>
      <c r="H100" s="21"/>
      <c r="I100" s="20"/>
      <c r="J100" s="20"/>
      <c r="K100" s="46" t="str">
        <f t="shared" si="19"/>
        <v xml:space="preserve"> </v>
      </c>
      <c r="L100" s="20"/>
      <c r="M100" s="22"/>
      <c r="N100" s="20"/>
      <c r="O100" s="20"/>
      <c r="P100" s="20"/>
      <c r="Q100" s="20"/>
      <c r="R100" s="24"/>
      <c r="S100" s="20"/>
      <c r="T100" s="24"/>
      <c r="U100" s="33" t="str">
        <f>IFERROR(VLOOKUP(UPPER(TRIM(R100)&amp;TRIM(S100)&amp;TRIM(T100)),City!K:L,2,FALSE),"")</f>
        <v/>
      </c>
      <c r="V100" s="46" t="str">
        <f t="shared" si="20"/>
        <v xml:space="preserve"> </v>
      </c>
      <c r="W100" s="46" t="str">
        <f t="shared" si="21"/>
        <v xml:space="preserve"> </v>
      </c>
      <c r="X100" s="46" t="str">
        <f t="shared" si="22"/>
        <v xml:space="preserve"> </v>
      </c>
      <c r="Y100" s="46" t="str">
        <f t="shared" si="23"/>
        <v xml:space="preserve"> </v>
      </c>
      <c r="Z100" s="46" t="str">
        <f t="shared" si="24"/>
        <v xml:space="preserve"> </v>
      </c>
      <c r="AA100" s="46" t="str">
        <f t="shared" si="25"/>
        <v xml:space="preserve"> </v>
      </c>
      <c r="AB100" s="46" t="str">
        <f t="shared" si="26"/>
        <v/>
      </c>
      <c r="AC100" s="20"/>
      <c r="AD100" s="47" t="str">
        <f t="shared" si="17"/>
        <v xml:space="preserve"> </v>
      </c>
      <c r="AE100" s="20"/>
      <c r="AF100" s="20"/>
      <c r="AG100" s="20"/>
      <c r="AH100" s="20"/>
      <c r="AI100" s="20"/>
      <c r="AJ100" s="20"/>
      <c r="AK100" s="24"/>
      <c r="AL100" s="20"/>
      <c r="AM100" s="20" t="str">
        <f>IFERROR(IF(AL100="Suggested Branch",VLOOKUP(AB100,'Branch Details'!F92:G404,2,FALSE),""),"")</f>
        <v/>
      </c>
      <c r="AN100" s="21"/>
      <c r="AO100" s="88"/>
      <c r="BH100" t="str">
        <f t="shared" si="27"/>
        <v/>
      </c>
      <c r="BI100" t="str">
        <f t="shared" si="28"/>
        <v/>
      </c>
      <c r="BJ100" t="str">
        <f>IF(OR(R100&lt;&gt;"",S100&lt;&gt;"",T100&lt;&gt;""),IFERROR(VLOOKUP(UPPER(TRIM(R100)&amp;TRIM(S100)&amp;TRIM(T100)),City!K:L,2,FALSE),"NONE"),"")</f>
        <v/>
      </c>
      <c r="BK100" t="str">
        <f t="shared" si="29"/>
        <v/>
      </c>
      <c r="BL100" t="str">
        <f t="shared" si="30"/>
        <v/>
      </c>
      <c r="BM100" s="17" t="str">
        <f t="shared" ca="1" si="31"/>
        <v/>
      </c>
      <c r="BN100" s="17" t="str">
        <f t="shared" si="32"/>
        <v/>
      </c>
    </row>
    <row r="101" spans="1:66">
      <c r="A101" s="84">
        <v>92</v>
      </c>
      <c r="B101" s="20"/>
      <c r="C101" s="20"/>
      <c r="D101" s="20"/>
      <c r="E101" s="20"/>
      <c r="F101" s="46" t="str">
        <f t="shared" si="18"/>
        <v xml:space="preserve">,  </v>
      </c>
      <c r="G101" s="28"/>
      <c r="H101" s="21"/>
      <c r="I101" s="20"/>
      <c r="J101" s="20"/>
      <c r="K101" s="46" t="str">
        <f t="shared" si="19"/>
        <v xml:space="preserve"> </v>
      </c>
      <c r="L101" s="20"/>
      <c r="M101" s="22"/>
      <c r="N101" s="20"/>
      <c r="O101" s="20"/>
      <c r="P101" s="20"/>
      <c r="Q101" s="20"/>
      <c r="R101" s="24"/>
      <c r="S101" s="20"/>
      <c r="T101" s="24"/>
      <c r="U101" s="33" t="str">
        <f>IFERROR(VLOOKUP(UPPER(TRIM(R101)&amp;TRIM(S101)&amp;TRIM(T101)),City!K:L,2,FALSE),"")</f>
        <v/>
      </c>
      <c r="V101" s="46" t="str">
        <f t="shared" si="20"/>
        <v xml:space="preserve"> </v>
      </c>
      <c r="W101" s="46" t="str">
        <f t="shared" si="21"/>
        <v xml:space="preserve"> </v>
      </c>
      <c r="X101" s="46" t="str">
        <f t="shared" si="22"/>
        <v xml:space="preserve"> </v>
      </c>
      <c r="Y101" s="46" t="str">
        <f t="shared" si="23"/>
        <v xml:space="preserve"> </v>
      </c>
      <c r="Z101" s="46" t="str">
        <f t="shared" si="24"/>
        <v xml:space="preserve"> </v>
      </c>
      <c r="AA101" s="46" t="str">
        <f t="shared" si="25"/>
        <v xml:space="preserve"> </v>
      </c>
      <c r="AB101" s="46" t="str">
        <f t="shared" si="26"/>
        <v/>
      </c>
      <c r="AC101" s="20"/>
      <c r="AD101" s="47" t="str">
        <f t="shared" si="17"/>
        <v xml:space="preserve"> </v>
      </c>
      <c r="AE101" s="20"/>
      <c r="AF101" s="20"/>
      <c r="AG101" s="20"/>
      <c r="AH101" s="20"/>
      <c r="AI101" s="20"/>
      <c r="AJ101" s="20"/>
      <c r="AK101" s="24"/>
      <c r="AL101" s="20"/>
      <c r="AM101" s="20" t="str">
        <f>IFERROR(IF(AL101="Suggested Branch",VLOOKUP(AB101,'Branch Details'!F93:G405,2,FALSE),""),"")</f>
        <v/>
      </c>
      <c r="AN101" s="21"/>
      <c r="AO101" s="88"/>
      <c r="BH101" t="str">
        <f t="shared" si="27"/>
        <v/>
      </c>
      <c r="BI101" t="str">
        <f t="shared" si="28"/>
        <v/>
      </c>
      <c r="BJ101" t="str">
        <f>IF(OR(R101&lt;&gt;"",S101&lt;&gt;"",T101&lt;&gt;""),IFERROR(VLOOKUP(UPPER(TRIM(R101)&amp;TRIM(S101)&amp;TRIM(T101)),City!K:L,2,FALSE),"NONE"),"")</f>
        <v/>
      </c>
      <c r="BK101" t="str">
        <f t="shared" si="29"/>
        <v/>
      </c>
      <c r="BL101" t="str">
        <f t="shared" si="30"/>
        <v/>
      </c>
      <c r="BM101" s="17" t="str">
        <f t="shared" ca="1" si="31"/>
        <v/>
      </c>
      <c r="BN101" s="17" t="str">
        <f t="shared" si="32"/>
        <v/>
      </c>
    </row>
    <row r="102" spans="1:66">
      <c r="A102" s="84">
        <v>93</v>
      </c>
      <c r="B102" s="20"/>
      <c r="C102" s="20"/>
      <c r="D102" s="20"/>
      <c r="E102" s="20"/>
      <c r="F102" s="46" t="str">
        <f t="shared" si="18"/>
        <v xml:space="preserve">,  </v>
      </c>
      <c r="G102" s="28"/>
      <c r="H102" s="21"/>
      <c r="I102" s="20"/>
      <c r="J102" s="20"/>
      <c r="K102" s="46" t="str">
        <f t="shared" si="19"/>
        <v xml:space="preserve"> </v>
      </c>
      <c r="L102" s="20"/>
      <c r="M102" s="22"/>
      <c r="N102" s="20"/>
      <c r="O102" s="20"/>
      <c r="P102" s="20"/>
      <c r="Q102" s="20"/>
      <c r="R102" s="24"/>
      <c r="S102" s="20"/>
      <c r="T102" s="24"/>
      <c r="U102" s="33" t="str">
        <f>IFERROR(VLOOKUP(UPPER(TRIM(R102)&amp;TRIM(S102)&amp;TRIM(T102)),City!K:L,2,FALSE),"")</f>
        <v/>
      </c>
      <c r="V102" s="46" t="str">
        <f t="shared" si="20"/>
        <v xml:space="preserve"> </v>
      </c>
      <c r="W102" s="46" t="str">
        <f t="shared" si="21"/>
        <v xml:space="preserve"> </v>
      </c>
      <c r="X102" s="46" t="str">
        <f t="shared" si="22"/>
        <v xml:space="preserve"> </v>
      </c>
      <c r="Y102" s="46" t="str">
        <f t="shared" si="23"/>
        <v xml:space="preserve"> </v>
      </c>
      <c r="Z102" s="46" t="str">
        <f t="shared" si="24"/>
        <v xml:space="preserve"> </v>
      </c>
      <c r="AA102" s="46" t="str">
        <f t="shared" si="25"/>
        <v xml:space="preserve"> </v>
      </c>
      <c r="AB102" s="46" t="str">
        <f t="shared" si="26"/>
        <v/>
      </c>
      <c r="AC102" s="20"/>
      <c r="AD102" s="47" t="str">
        <f t="shared" si="17"/>
        <v xml:space="preserve"> </v>
      </c>
      <c r="AE102" s="20"/>
      <c r="AF102" s="20"/>
      <c r="AG102" s="20"/>
      <c r="AH102" s="20"/>
      <c r="AI102" s="20"/>
      <c r="AJ102" s="20"/>
      <c r="AK102" s="24"/>
      <c r="AL102" s="20"/>
      <c r="AM102" s="20" t="str">
        <f>IFERROR(IF(AL102="Suggested Branch",VLOOKUP(AB102,'Branch Details'!F94:G406,2,FALSE),""),"")</f>
        <v/>
      </c>
      <c r="AN102" s="21"/>
      <c r="AO102" s="88"/>
      <c r="BH102" t="str">
        <f t="shared" si="27"/>
        <v/>
      </c>
      <c r="BI102" t="str">
        <f t="shared" si="28"/>
        <v/>
      </c>
      <c r="BJ102" t="str">
        <f>IF(OR(R102&lt;&gt;"",S102&lt;&gt;"",T102&lt;&gt;""),IFERROR(VLOOKUP(UPPER(TRIM(R102)&amp;TRIM(S102)&amp;TRIM(T102)),City!K:L,2,FALSE),"NONE"),"")</f>
        <v/>
      </c>
      <c r="BK102" t="str">
        <f t="shared" si="29"/>
        <v/>
      </c>
      <c r="BL102" t="str">
        <f t="shared" si="30"/>
        <v/>
      </c>
      <c r="BM102" s="17" t="str">
        <f t="shared" ca="1" si="31"/>
        <v/>
      </c>
      <c r="BN102" s="17" t="str">
        <f t="shared" si="32"/>
        <v/>
      </c>
    </row>
    <row r="103" spans="1:66">
      <c r="A103" s="84">
        <v>94</v>
      </c>
      <c r="B103" s="20"/>
      <c r="C103" s="20"/>
      <c r="D103" s="20"/>
      <c r="E103" s="20"/>
      <c r="F103" s="46" t="str">
        <f t="shared" si="18"/>
        <v xml:space="preserve">,  </v>
      </c>
      <c r="G103" s="28"/>
      <c r="H103" s="21"/>
      <c r="I103" s="20"/>
      <c r="J103" s="20"/>
      <c r="K103" s="46" t="str">
        <f t="shared" si="19"/>
        <v xml:space="preserve"> </v>
      </c>
      <c r="L103" s="20"/>
      <c r="M103" s="22"/>
      <c r="N103" s="20"/>
      <c r="O103" s="20"/>
      <c r="P103" s="20"/>
      <c r="Q103" s="20"/>
      <c r="R103" s="24"/>
      <c r="S103" s="20"/>
      <c r="T103" s="24"/>
      <c r="U103" s="33" t="str">
        <f>IFERROR(VLOOKUP(UPPER(TRIM(R103)&amp;TRIM(S103)&amp;TRIM(T103)),City!K:L,2,FALSE),"")</f>
        <v/>
      </c>
      <c r="V103" s="46" t="str">
        <f t="shared" si="20"/>
        <v xml:space="preserve"> </v>
      </c>
      <c r="W103" s="46" t="str">
        <f t="shared" si="21"/>
        <v xml:space="preserve"> </v>
      </c>
      <c r="X103" s="46" t="str">
        <f t="shared" si="22"/>
        <v xml:space="preserve"> </v>
      </c>
      <c r="Y103" s="46" t="str">
        <f t="shared" si="23"/>
        <v xml:space="preserve"> </v>
      </c>
      <c r="Z103" s="46" t="str">
        <f t="shared" si="24"/>
        <v xml:space="preserve"> </v>
      </c>
      <c r="AA103" s="46" t="str">
        <f t="shared" si="25"/>
        <v xml:space="preserve"> </v>
      </c>
      <c r="AB103" s="46" t="str">
        <f t="shared" si="26"/>
        <v/>
      </c>
      <c r="AC103" s="20"/>
      <c r="AD103" s="47" t="str">
        <f t="shared" si="17"/>
        <v xml:space="preserve"> </v>
      </c>
      <c r="AE103" s="20"/>
      <c r="AF103" s="20"/>
      <c r="AG103" s="20"/>
      <c r="AH103" s="20"/>
      <c r="AI103" s="20"/>
      <c r="AJ103" s="20"/>
      <c r="AK103" s="24"/>
      <c r="AL103" s="20"/>
      <c r="AM103" s="20" t="str">
        <f>IFERROR(IF(AL103="Suggested Branch",VLOOKUP(AB103,'Branch Details'!F95:G407,2,FALSE),""),"")</f>
        <v/>
      </c>
      <c r="AN103" s="21"/>
      <c r="AO103" s="88"/>
      <c r="BH103" t="str">
        <f t="shared" si="27"/>
        <v/>
      </c>
      <c r="BI103" t="str">
        <f t="shared" si="28"/>
        <v/>
      </c>
      <c r="BJ103" t="str">
        <f>IF(OR(R103&lt;&gt;"",S103&lt;&gt;"",T103&lt;&gt;""),IFERROR(VLOOKUP(UPPER(TRIM(R103)&amp;TRIM(S103)&amp;TRIM(T103)),City!K:L,2,FALSE),"NONE"),"")</f>
        <v/>
      </c>
      <c r="BK103" t="str">
        <f t="shared" si="29"/>
        <v/>
      </c>
      <c r="BL103" t="str">
        <f t="shared" si="30"/>
        <v/>
      </c>
      <c r="BM103" s="17" t="str">
        <f t="shared" ca="1" si="31"/>
        <v/>
      </c>
      <c r="BN103" s="17" t="str">
        <f t="shared" si="32"/>
        <v/>
      </c>
    </row>
    <row r="104" spans="1:66">
      <c r="A104" s="84">
        <v>95</v>
      </c>
      <c r="B104" s="20"/>
      <c r="C104" s="20"/>
      <c r="D104" s="20"/>
      <c r="E104" s="20"/>
      <c r="F104" s="46" t="str">
        <f t="shared" si="18"/>
        <v xml:space="preserve">,  </v>
      </c>
      <c r="G104" s="28"/>
      <c r="H104" s="21"/>
      <c r="I104" s="20"/>
      <c r="J104" s="20"/>
      <c r="K104" s="46" t="str">
        <f t="shared" si="19"/>
        <v xml:space="preserve"> </v>
      </c>
      <c r="L104" s="20"/>
      <c r="M104" s="22"/>
      <c r="N104" s="20"/>
      <c r="O104" s="20"/>
      <c r="P104" s="20"/>
      <c r="Q104" s="20"/>
      <c r="R104" s="24"/>
      <c r="S104" s="20"/>
      <c r="T104" s="24"/>
      <c r="U104" s="33" t="str">
        <f>IFERROR(VLOOKUP(UPPER(TRIM(R104)&amp;TRIM(S104)&amp;TRIM(T104)),City!K:L,2,FALSE),"")</f>
        <v/>
      </c>
      <c r="V104" s="46" t="str">
        <f t="shared" si="20"/>
        <v xml:space="preserve"> </v>
      </c>
      <c r="W104" s="46" t="str">
        <f t="shared" si="21"/>
        <v xml:space="preserve"> </v>
      </c>
      <c r="X104" s="46" t="str">
        <f t="shared" si="22"/>
        <v xml:space="preserve"> </v>
      </c>
      <c r="Y104" s="46" t="str">
        <f t="shared" si="23"/>
        <v xml:space="preserve"> </v>
      </c>
      <c r="Z104" s="46" t="str">
        <f t="shared" si="24"/>
        <v xml:space="preserve"> </v>
      </c>
      <c r="AA104" s="46" t="str">
        <f t="shared" si="25"/>
        <v xml:space="preserve"> </v>
      </c>
      <c r="AB104" s="46" t="str">
        <f t="shared" si="26"/>
        <v/>
      </c>
      <c r="AC104" s="20"/>
      <c r="AD104" s="47" t="str">
        <f t="shared" si="17"/>
        <v xml:space="preserve"> </v>
      </c>
      <c r="AE104" s="20"/>
      <c r="AF104" s="20"/>
      <c r="AG104" s="20"/>
      <c r="AH104" s="20"/>
      <c r="AI104" s="20"/>
      <c r="AJ104" s="20"/>
      <c r="AK104" s="24"/>
      <c r="AL104" s="20"/>
      <c r="AM104" s="20" t="str">
        <f>IFERROR(IF(AL104="Suggested Branch",VLOOKUP(AB104,'Branch Details'!F96:G408,2,FALSE),""),"")</f>
        <v/>
      </c>
      <c r="AN104" s="21"/>
      <c r="AO104" s="88"/>
      <c r="BH104" t="str">
        <f t="shared" si="27"/>
        <v/>
      </c>
      <c r="BI104" t="str">
        <f t="shared" si="28"/>
        <v/>
      </c>
      <c r="BJ104" t="str">
        <f>IF(OR(R104&lt;&gt;"",S104&lt;&gt;"",T104&lt;&gt;""),IFERROR(VLOOKUP(UPPER(TRIM(R104)&amp;TRIM(S104)&amp;TRIM(T104)),City!K:L,2,FALSE),"NONE"),"")</f>
        <v/>
      </c>
      <c r="BK104" t="str">
        <f t="shared" si="29"/>
        <v/>
      </c>
      <c r="BL104" t="str">
        <f t="shared" si="30"/>
        <v/>
      </c>
      <c r="BM104" s="17" t="str">
        <f t="shared" ca="1" si="31"/>
        <v/>
      </c>
      <c r="BN104" s="17" t="str">
        <f t="shared" si="32"/>
        <v/>
      </c>
    </row>
    <row r="105" spans="1:66">
      <c r="A105" s="84">
        <v>96</v>
      </c>
      <c r="B105" s="20"/>
      <c r="C105" s="20"/>
      <c r="D105" s="20"/>
      <c r="E105" s="20"/>
      <c r="F105" s="46" t="str">
        <f t="shared" si="18"/>
        <v xml:space="preserve">,  </v>
      </c>
      <c r="G105" s="28"/>
      <c r="H105" s="21"/>
      <c r="I105" s="20"/>
      <c r="J105" s="20"/>
      <c r="K105" s="46" t="str">
        <f t="shared" si="19"/>
        <v xml:space="preserve"> </v>
      </c>
      <c r="L105" s="20"/>
      <c r="M105" s="22"/>
      <c r="N105" s="20"/>
      <c r="O105" s="20"/>
      <c r="P105" s="20"/>
      <c r="Q105" s="20"/>
      <c r="R105" s="24"/>
      <c r="S105" s="20"/>
      <c r="T105" s="24"/>
      <c r="U105" s="33" t="str">
        <f>IFERROR(VLOOKUP(UPPER(TRIM(R105)&amp;TRIM(S105)&amp;TRIM(T105)),City!K:L,2,FALSE),"")</f>
        <v/>
      </c>
      <c r="V105" s="46" t="str">
        <f t="shared" si="20"/>
        <v xml:space="preserve"> </v>
      </c>
      <c r="W105" s="46" t="str">
        <f t="shared" si="21"/>
        <v xml:space="preserve"> </v>
      </c>
      <c r="X105" s="46" t="str">
        <f t="shared" si="22"/>
        <v xml:space="preserve"> </v>
      </c>
      <c r="Y105" s="46" t="str">
        <f t="shared" si="23"/>
        <v xml:space="preserve"> </v>
      </c>
      <c r="Z105" s="46" t="str">
        <f t="shared" si="24"/>
        <v xml:space="preserve"> </v>
      </c>
      <c r="AA105" s="46" t="str">
        <f t="shared" si="25"/>
        <v xml:space="preserve"> </v>
      </c>
      <c r="AB105" s="46" t="str">
        <f t="shared" si="26"/>
        <v/>
      </c>
      <c r="AC105" s="20"/>
      <c r="AD105" s="47" t="str">
        <f t="shared" si="17"/>
        <v xml:space="preserve"> </v>
      </c>
      <c r="AE105" s="20"/>
      <c r="AF105" s="20"/>
      <c r="AG105" s="20"/>
      <c r="AH105" s="20"/>
      <c r="AI105" s="20"/>
      <c r="AJ105" s="20"/>
      <c r="AK105" s="24"/>
      <c r="AL105" s="20"/>
      <c r="AM105" s="20" t="str">
        <f>IFERROR(IF(AL105="Suggested Branch",VLOOKUP(AB105,'Branch Details'!F97:G409,2,FALSE),""),"")</f>
        <v/>
      </c>
      <c r="AN105" s="21"/>
      <c r="AO105" s="88"/>
      <c r="BH105" t="str">
        <f t="shared" si="27"/>
        <v/>
      </c>
      <c r="BI105" t="str">
        <f t="shared" si="28"/>
        <v/>
      </c>
      <c r="BJ105" t="str">
        <f>IF(OR(R105&lt;&gt;"",S105&lt;&gt;"",T105&lt;&gt;""),IFERROR(VLOOKUP(UPPER(TRIM(R105)&amp;TRIM(S105)&amp;TRIM(T105)),City!K:L,2,FALSE),"NONE"),"")</f>
        <v/>
      </c>
      <c r="BK105" t="str">
        <f t="shared" si="29"/>
        <v/>
      </c>
      <c r="BL105" t="str">
        <f t="shared" si="30"/>
        <v/>
      </c>
      <c r="BM105" s="17" t="str">
        <f t="shared" ca="1" si="31"/>
        <v/>
      </c>
      <c r="BN105" s="17" t="str">
        <f t="shared" si="32"/>
        <v/>
      </c>
    </row>
    <row r="106" spans="1:66">
      <c r="A106" s="84">
        <v>97</v>
      </c>
      <c r="B106" s="20"/>
      <c r="C106" s="20"/>
      <c r="D106" s="20"/>
      <c r="E106" s="20"/>
      <c r="F106" s="46" t="str">
        <f t="shared" si="18"/>
        <v xml:space="preserve">,  </v>
      </c>
      <c r="G106" s="28"/>
      <c r="H106" s="21"/>
      <c r="I106" s="20"/>
      <c r="J106" s="20"/>
      <c r="K106" s="46" t="str">
        <f t="shared" si="19"/>
        <v xml:space="preserve"> </v>
      </c>
      <c r="L106" s="20"/>
      <c r="M106" s="22"/>
      <c r="N106" s="20"/>
      <c r="O106" s="20"/>
      <c r="P106" s="20"/>
      <c r="Q106" s="20"/>
      <c r="R106" s="24"/>
      <c r="S106" s="20"/>
      <c r="T106" s="24"/>
      <c r="U106" s="33" t="str">
        <f>IFERROR(VLOOKUP(UPPER(TRIM(R106)&amp;TRIM(S106)&amp;TRIM(T106)),City!K:L,2,FALSE),"")</f>
        <v/>
      </c>
      <c r="V106" s="46" t="str">
        <f t="shared" si="20"/>
        <v xml:space="preserve"> </v>
      </c>
      <c r="W106" s="46" t="str">
        <f t="shared" si="21"/>
        <v xml:space="preserve"> </v>
      </c>
      <c r="X106" s="46" t="str">
        <f t="shared" si="22"/>
        <v xml:space="preserve"> </v>
      </c>
      <c r="Y106" s="46" t="str">
        <f t="shared" si="23"/>
        <v xml:space="preserve"> </v>
      </c>
      <c r="Z106" s="46" t="str">
        <f t="shared" si="24"/>
        <v xml:space="preserve"> </v>
      </c>
      <c r="AA106" s="46" t="str">
        <f t="shared" si="25"/>
        <v xml:space="preserve"> </v>
      </c>
      <c r="AB106" s="46" t="str">
        <f t="shared" si="26"/>
        <v/>
      </c>
      <c r="AC106" s="20"/>
      <c r="AD106" s="47" t="str">
        <f t="shared" si="17"/>
        <v xml:space="preserve"> </v>
      </c>
      <c r="AE106" s="20"/>
      <c r="AF106" s="20"/>
      <c r="AG106" s="20"/>
      <c r="AH106" s="20"/>
      <c r="AI106" s="20"/>
      <c r="AJ106" s="20"/>
      <c r="AK106" s="24"/>
      <c r="AL106" s="20"/>
      <c r="AM106" s="20" t="str">
        <f>IFERROR(IF(AL106="Suggested Branch",VLOOKUP(AB106,'Branch Details'!F98:G410,2,FALSE),""),"")</f>
        <v/>
      </c>
      <c r="AN106" s="21"/>
      <c r="AO106" s="88"/>
      <c r="BH106" t="str">
        <f t="shared" si="27"/>
        <v/>
      </c>
      <c r="BI106" t="str">
        <f t="shared" si="28"/>
        <v/>
      </c>
      <c r="BJ106" t="str">
        <f>IF(OR(R106&lt;&gt;"",S106&lt;&gt;"",T106&lt;&gt;""),IFERROR(VLOOKUP(UPPER(TRIM(R106)&amp;TRIM(S106)&amp;TRIM(T106)),City!K:L,2,FALSE),"NONE"),"")</f>
        <v/>
      </c>
      <c r="BK106" t="str">
        <f t="shared" si="29"/>
        <v/>
      </c>
      <c r="BL106" t="str">
        <f t="shared" si="30"/>
        <v/>
      </c>
      <c r="BM106" s="17" t="str">
        <f t="shared" ca="1" si="31"/>
        <v/>
      </c>
      <c r="BN106" s="17" t="str">
        <f t="shared" si="32"/>
        <v/>
      </c>
    </row>
    <row r="107" spans="1:66">
      <c r="A107" s="84">
        <v>98</v>
      </c>
      <c r="B107" s="20"/>
      <c r="C107" s="20"/>
      <c r="D107" s="20"/>
      <c r="E107" s="20"/>
      <c r="F107" s="46" t="str">
        <f t="shared" si="18"/>
        <v xml:space="preserve">,  </v>
      </c>
      <c r="G107" s="28"/>
      <c r="H107" s="21"/>
      <c r="I107" s="20"/>
      <c r="J107" s="20"/>
      <c r="K107" s="46" t="str">
        <f t="shared" si="19"/>
        <v xml:space="preserve"> </v>
      </c>
      <c r="L107" s="20"/>
      <c r="M107" s="22"/>
      <c r="N107" s="20"/>
      <c r="O107" s="20"/>
      <c r="P107" s="20"/>
      <c r="Q107" s="20"/>
      <c r="R107" s="24"/>
      <c r="S107" s="20"/>
      <c r="T107" s="24"/>
      <c r="U107" s="33" t="str">
        <f>IFERROR(VLOOKUP(UPPER(TRIM(R107)&amp;TRIM(S107)&amp;TRIM(T107)),City!K:L,2,FALSE),"")</f>
        <v/>
      </c>
      <c r="V107" s="46" t="str">
        <f t="shared" si="20"/>
        <v xml:space="preserve"> </v>
      </c>
      <c r="W107" s="46" t="str">
        <f t="shared" si="21"/>
        <v xml:space="preserve"> </v>
      </c>
      <c r="X107" s="46" t="str">
        <f t="shared" si="22"/>
        <v xml:space="preserve"> </v>
      </c>
      <c r="Y107" s="46" t="str">
        <f t="shared" si="23"/>
        <v xml:space="preserve"> </v>
      </c>
      <c r="Z107" s="46" t="str">
        <f t="shared" si="24"/>
        <v xml:space="preserve"> </v>
      </c>
      <c r="AA107" s="46" t="str">
        <f t="shared" si="25"/>
        <v xml:space="preserve"> </v>
      </c>
      <c r="AB107" s="46" t="str">
        <f t="shared" si="26"/>
        <v/>
      </c>
      <c r="AC107" s="20"/>
      <c r="AD107" s="47" t="str">
        <f t="shared" si="17"/>
        <v xml:space="preserve"> </v>
      </c>
      <c r="AE107" s="20"/>
      <c r="AF107" s="20"/>
      <c r="AG107" s="20"/>
      <c r="AH107" s="20"/>
      <c r="AI107" s="20"/>
      <c r="AJ107" s="20"/>
      <c r="AK107" s="24"/>
      <c r="AL107" s="20"/>
      <c r="AM107" s="20" t="str">
        <f>IFERROR(IF(AL107="Suggested Branch",VLOOKUP(AB107,'Branch Details'!F99:G411,2,FALSE),""),"")</f>
        <v/>
      </c>
      <c r="AN107" s="21"/>
      <c r="AO107" s="88"/>
      <c r="BH107" t="str">
        <f t="shared" si="27"/>
        <v/>
      </c>
      <c r="BI107" t="str">
        <f t="shared" si="28"/>
        <v/>
      </c>
      <c r="BJ107" t="str">
        <f>IF(OR(R107&lt;&gt;"",S107&lt;&gt;"",T107&lt;&gt;""),IFERROR(VLOOKUP(UPPER(TRIM(R107)&amp;TRIM(S107)&amp;TRIM(T107)),City!K:L,2,FALSE),"NONE"),"")</f>
        <v/>
      </c>
      <c r="BK107" t="str">
        <f t="shared" si="29"/>
        <v/>
      </c>
      <c r="BL107" t="str">
        <f t="shared" si="30"/>
        <v/>
      </c>
      <c r="BM107" s="17" t="str">
        <f t="shared" ca="1" si="31"/>
        <v/>
      </c>
      <c r="BN107" s="17" t="str">
        <f t="shared" si="32"/>
        <v/>
      </c>
    </row>
    <row r="108" spans="1:66">
      <c r="A108" s="84">
        <v>99</v>
      </c>
      <c r="B108" s="20"/>
      <c r="C108" s="20"/>
      <c r="D108" s="20"/>
      <c r="E108" s="20"/>
      <c r="F108" s="46" t="str">
        <f t="shared" si="18"/>
        <v xml:space="preserve">,  </v>
      </c>
      <c r="G108" s="28"/>
      <c r="H108" s="21"/>
      <c r="I108" s="20"/>
      <c r="J108" s="20"/>
      <c r="K108" s="46" t="str">
        <f t="shared" si="19"/>
        <v xml:space="preserve"> </v>
      </c>
      <c r="L108" s="20"/>
      <c r="M108" s="22"/>
      <c r="N108" s="20"/>
      <c r="O108" s="20"/>
      <c r="P108" s="20"/>
      <c r="Q108" s="20"/>
      <c r="R108" s="24"/>
      <c r="S108" s="20"/>
      <c r="T108" s="24"/>
      <c r="U108" s="33" t="str">
        <f>IFERROR(VLOOKUP(UPPER(TRIM(R108)&amp;TRIM(S108)&amp;TRIM(T108)),City!K:L,2,FALSE),"")</f>
        <v/>
      </c>
      <c r="V108" s="46" t="str">
        <f t="shared" si="20"/>
        <v xml:space="preserve"> </v>
      </c>
      <c r="W108" s="46" t="str">
        <f t="shared" si="21"/>
        <v xml:space="preserve"> </v>
      </c>
      <c r="X108" s="46" t="str">
        <f t="shared" si="22"/>
        <v xml:space="preserve"> </v>
      </c>
      <c r="Y108" s="46" t="str">
        <f t="shared" si="23"/>
        <v xml:space="preserve"> </v>
      </c>
      <c r="Z108" s="46" t="str">
        <f t="shared" si="24"/>
        <v xml:space="preserve"> </v>
      </c>
      <c r="AA108" s="46" t="str">
        <f t="shared" si="25"/>
        <v xml:space="preserve"> </v>
      </c>
      <c r="AB108" s="46" t="str">
        <f t="shared" si="26"/>
        <v/>
      </c>
      <c r="AC108" s="20"/>
      <c r="AD108" s="47" t="str">
        <f t="shared" si="17"/>
        <v xml:space="preserve"> </v>
      </c>
      <c r="AE108" s="20"/>
      <c r="AF108" s="20"/>
      <c r="AG108" s="20"/>
      <c r="AH108" s="20"/>
      <c r="AI108" s="20"/>
      <c r="AJ108" s="20"/>
      <c r="AK108" s="24"/>
      <c r="AL108" s="20"/>
      <c r="AM108" s="20" t="str">
        <f>IFERROR(IF(AL108="Suggested Branch",VLOOKUP(AB108,'Branch Details'!F100:G412,2,FALSE),""),"")</f>
        <v/>
      </c>
      <c r="AN108" s="21"/>
      <c r="AO108" s="88"/>
      <c r="BH108" t="str">
        <f t="shared" si="27"/>
        <v/>
      </c>
      <c r="BI108" t="str">
        <f t="shared" si="28"/>
        <v/>
      </c>
      <c r="BJ108" t="str">
        <f>IF(OR(R108&lt;&gt;"",S108&lt;&gt;"",T108&lt;&gt;""),IFERROR(VLOOKUP(UPPER(TRIM(R108)&amp;TRIM(S108)&amp;TRIM(T108)),City!K:L,2,FALSE),"NONE"),"")</f>
        <v/>
      </c>
      <c r="BK108" t="str">
        <f t="shared" si="29"/>
        <v/>
      </c>
      <c r="BL108" t="str">
        <f t="shared" si="30"/>
        <v/>
      </c>
      <c r="BM108" s="17" t="str">
        <f t="shared" ca="1" si="31"/>
        <v/>
      </c>
      <c r="BN108" s="17" t="str">
        <f t="shared" si="32"/>
        <v/>
      </c>
    </row>
    <row r="109" spans="1:66">
      <c r="A109" s="84">
        <v>100</v>
      </c>
      <c r="B109" s="20"/>
      <c r="C109" s="20"/>
      <c r="D109" s="20"/>
      <c r="E109" s="20"/>
      <c r="F109" s="46" t="str">
        <f t="shared" si="18"/>
        <v xml:space="preserve">,  </v>
      </c>
      <c r="G109" s="28"/>
      <c r="H109" s="21"/>
      <c r="I109" s="20"/>
      <c r="J109" s="20"/>
      <c r="K109" s="46" t="str">
        <f t="shared" si="19"/>
        <v xml:space="preserve"> </v>
      </c>
      <c r="L109" s="20"/>
      <c r="M109" s="22"/>
      <c r="N109" s="20"/>
      <c r="O109" s="20"/>
      <c r="P109" s="20"/>
      <c r="Q109" s="20"/>
      <c r="R109" s="24"/>
      <c r="S109" s="20"/>
      <c r="T109" s="24"/>
      <c r="U109" s="33" t="str">
        <f>IFERROR(VLOOKUP(UPPER(TRIM(R109)&amp;TRIM(S109)&amp;TRIM(T109)),City!K:L,2,FALSE),"")</f>
        <v/>
      </c>
      <c r="V109" s="46" t="str">
        <f t="shared" si="20"/>
        <v xml:space="preserve"> </v>
      </c>
      <c r="W109" s="46" t="str">
        <f t="shared" si="21"/>
        <v xml:space="preserve"> </v>
      </c>
      <c r="X109" s="46" t="str">
        <f t="shared" si="22"/>
        <v xml:space="preserve"> </v>
      </c>
      <c r="Y109" s="46" t="str">
        <f t="shared" si="23"/>
        <v xml:space="preserve"> </v>
      </c>
      <c r="Z109" s="46" t="str">
        <f t="shared" si="24"/>
        <v xml:space="preserve"> </v>
      </c>
      <c r="AA109" s="46" t="str">
        <f t="shared" si="25"/>
        <v xml:space="preserve"> </v>
      </c>
      <c r="AB109" s="46" t="str">
        <f t="shared" si="26"/>
        <v/>
      </c>
      <c r="AC109" s="20"/>
      <c r="AD109" s="47" t="str">
        <f t="shared" si="17"/>
        <v xml:space="preserve"> </v>
      </c>
      <c r="AE109" s="20"/>
      <c r="AF109" s="20"/>
      <c r="AG109" s="20"/>
      <c r="AH109" s="20"/>
      <c r="AI109" s="20"/>
      <c r="AJ109" s="20"/>
      <c r="AK109" s="24"/>
      <c r="AL109" s="20"/>
      <c r="AM109" s="20" t="str">
        <f>IFERROR(IF(AL109="Suggested Branch",VLOOKUP(AB109,'Branch Details'!F101:G413,2,FALSE),""),"")</f>
        <v/>
      </c>
      <c r="AN109" s="21"/>
      <c r="AO109" s="88"/>
      <c r="BH109" t="str">
        <f t="shared" si="27"/>
        <v/>
      </c>
      <c r="BI109" t="str">
        <f t="shared" si="28"/>
        <v/>
      </c>
      <c r="BJ109" t="str">
        <f>IF(OR(R109&lt;&gt;"",S109&lt;&gt;"",T109&lt;&gt;""),IFERROR(VLOOKUP(UPPER(TRIM(R109)&amp;TRIM(S109)&amp;TRIM(T109)),City!K:L,2,FALSE),"NONE"),"")</f>
        <v/>
      </c>
      <c r="BK109" t="str">
        <f t="shared" si="29"/>
        <v/>
      </c>
      <c r="BL109" t="str">
        <f t="shared" si="30"/>
        <v/>
      </c>
      <c r="BM109" s="17" t="str">
        <f t="shared" ca="1" si="31"/>
        <v/>
      </c>
      <c r="BN109" s="17" t="str">
        <f t="shared" si="32"/>
        <v/>
      </c>
    </row>
    <row r="110" spans="1:66">
      <c r="A110" s="84">
        <v>101</v>
      </c>
      <c r="B110" s="20"/>
      <c r="C110" s="20"/>
      <c r="D110" s="20"/>
      <c r="E110" s="20"/>
      <c r="F110" s="46" t="str">
        <f t="shared" si="18"/>
        <v xml:space="preserve">,  </v>
      </c>
      <c r="G110" s="28"/>
      <c r="H110" s="21"/>
      <c r="I110" s="20"/>
      <c r="J110" s="20"/>
      <c r="K110" s="46" t="str">
        <f t="shared" si="19"/>
        <v xml:space="preserve"> </v>
      </c>
      <c r="L110" s="20"/>
      <c r="M110" s="22"/>
      <c r="N110" s="20"/>
      <c r="O110" s="20"/>
      <c r="P110" s="20"/>
      <c r="Q110" s="20"/>
      <c r="R110" s="24"/>
      <c r="S110" s="20"/>
      <c r="T110" s="24"/>
      <c r="U110" s="33" t="str">
        <f>IFERROR(VLOOKUP(UPPER(TRIM(R110)&amp;TRIM(S110)&amp;TRIM(T110)),City!K:L,2,FALSE),"")</f>
        <v/>
      </c>
      <c r="V110" s="46" t="str">
        <f t="shared" si="20"/>
        <v xml:space="preserve"> </v>
      </c>
      <c r="W110" s="46" t="str">
        <f t="shared" si="21"/>
        <v xml:space="preserve"> </v>
      </c>
      <c r="X110" s="46" t="str">
        <f t="shared" si="22"/>
        <v xml:space="preserve"> </v>
      </c>
      <c r="Y110" s="46" t="str">
        <f t="shared" si="23"/>
        <v xml:space="preserve"> </v>
      </c>
      <c r="Z110" s="46" t="str">
        <f t="shared" si="24"/>
        <v xml:space="preserve"> </v>
      </c>
      <c r="AA110" s="46" t="str">
        <f t="shared" si="25"/>
        <v xml:space="preserve"> </v>
      </c>
      <c r="AB110" s="46" t="str">
        <f t="shared" si="26"/>
        <v/>
      </c>
      <c r="AC110" s="20"/>
      <c r="AD110" s="47" t="str">
        <f t="shared" si="17"/>
        <v xml:space="preserve"> </v>
      </c>
      <c r="AE110" s="20"/>
      <c r="AF110" s="20"/>
      <c r="AG110" s="20"/>
      <c r="AH110" s="20"/>
      <c r="AI110" s="20"/>
      <c r="AJ110" s="20"/>
      <c r="AK110" s="24"/>
      <c r="AL110" s="20"/>
      <c r="AM110" s="20" t="str">
        <f>IFERROR(IF(AL110="Suggested Branch",VLOOKUP(AB110,'Branch Details'!F102:G414,2,FALSE),""),"")</f>
        <v/>
      </c>
      <c r="AN110" s="21"/>
      <c r="AO110" s="88"/>
      <c r="BH110" t="str">
        <f t="shared" si="27"/>
        <v/>
      </c>
      <c r="BI110" t="str">
        <f t="shared" si="28"/>
        <v/>
      </c>
      <c r="BJ110" t="str">
        <f>IF(OR(R110&lt;&gt;"",S110&lt;&gt;"",T110&lt;&gt;""),IFERROR(VLOOKUP(UPPER(TRIM(R110)&amp;TRIM(S110)&amp;TRIM(T110)),City!K:L,2,FALSE),"NONE"),"")</f>
        <v/>
      </c>
      <c r="BK110" t="str">
        <f t="shared" si="29"/>
        <v/>
      </c>
      <c r="BL110" t="str">
        <f t="shared" si="30"/>
        <v/>
      </c>
      <c r="BM110" s="17" t="str">
        <f t="shared" ca="1" si="31"/>
        <v/>
      </c>
      <c r="BN110" s="17" t="str">
        <f t="shared" si="32"/>
        <v/>
      </c>
    </row>
    <row r="111" spans="1:66">
      <c r="A111" s="84">
        <v>102</v>
      </c>
      <c r="B111" s="20"/>
      <c r="C111" s="20"/>
      <c r="D111" s="20"/>
      <c r="E111" s="20"/>
      <c r="F111" s="46" t="str">
        <f t="shared" si="18"/>
        <v xml:space="preserve">,  </v>
      </c>
      <c r="G111" s="28"/>
      <c r="H111" s="21"/>
      <c r="I111" s="20"/>
      <c r="J111" s="20"/>
      <c r="K111" s="46" t="str">
        <f t="shared" si="19"/>
        <v xml:space="preserve"> </v>
      </c>
      <c r="L111" s="20"/>
      <c r="M111" s="22"/>
      <c r="N111" s="20"/>
      <c r="O111" s="20"/>
      <c r="P111" s="20"/>
      <c r="Q111" s="20"/>
      <c r="R111" s="24"/>
      <c r="S111" s="20"/>
      <c r="T111" s="24"/>
      <c r="U111" s="33" t="str">
        <f>IFERROR(VLOOKUP(UPPER(TRIM(R111)&amp;TRIM(S111)&amp;TRIM(T111)),City!K:L,2,FALSE),"")</f>
        <v/>
      </c>
      <c r="V111" s="46" t="str">
        <f t="shared" si="20"/>
        <v xml:space="preserve"> </v>
      </c>
      <c r="W111" s="46" t="str">
        <f t="shared" si="21"/>
        <v xml:space="preserve"> </v>
      </c>
      <c r="X111" s="46" t="str">
        <f t="shared" si="22"/>
        <v xml:space="preserve"> </v>
      </c>
      <c r="Y111" s="46" t="str">
        <f t="shared" si="23"/>
        <v xml:space="preserve"> </v>
      </c>
      <c r="Z111" s="46" t="str">
        <f t="shared" si="24"/>
        <v xml:space="preserve"> </v>
      </c>
      <c r="AA111" s="46" t="str">
        <f t="shared" si="25"/>
        <v xml:space="preserve"> </v>
      </c>
      <c r="AB111" s="46" t="str">
        <f t="shared" si="26"/>
        <v/>
      </c>
      <c r="AC111" s="20"/>
      <c r="AD111" s="47" t="str">
        <f t="shared" si="17"/>
        <v xml:space="preserve"> </v>
      </c>
      <c r="AE111" s="20"/>
      <c r="AF111" s="20"/>
      <c r="AG111" s="20"/>
      <c r="AH111" s="20"/>
      <c r="AI111" s="20"/>
      <c r="AJ111" s="20"/>
      <c r="AK111" s="24"/>
      <c r="AL111" s="20"/>
      <c r="AM111" s="20" t="str">
        <f>IFERROR(IF(AL111="Suggested Branch",VLOOKUP(AB111,'Branch Details'!F103:G415,2,FALSE),""),"")</f>
        <v/>
      </c>
      <c r="AN111" s="21"/>
      <c r="AO111" s="88"/>
      <c r="BH111" t="str">
        <f t="shared" si="27"/>
        <v/>
      </c>
      <c r="BI111" t="str">
        <f t="shared" si="28"/>
        <v/>
      </c>
      <c r="BJ111" t="str">
        <f>IF(OR(R111&lt;&gt;"",S111&lt;&gt;"",T111&lt;&gt;""),IFERROR(VLOOKUP(UPPER(TRIM(R111)&amp;TRIM(S111)&amp;TRIM(T111)),City!K:L,2,FALSE),"NONE"),"")</f>
        <v/>
      </c>
      <c r="BK111" t="str">
        <f t="shared" si="29"/>
        <v/>
      </c>
      <c r="BL111" t="str">
        <f t="shared" si="30"/>
        <v/>
      </c>
      <c r="BM111" s="17" t="str">
        <f t="shared" ca="1" si="31"/>
        <v/>
      </c>
      <c r="BN111" s="17" t="str">
        <f t="shared" si="32"/>
        <v/>
      </c>
    </row>
    <row r="112" spans="1:66">
      <c r="A112" s="84">
        <v>103</v>
      </c>
      <c r="B112" s="20"/>
      <c r="C112" s="20"/>
      <c r="D112" s="20"/>
      <c r="E112" s="20"/>
      <c r="F112" s="46" t="str">
        <f t="shared" si="18"/>
        <v xml:space="preserve">,  </v>
      </c>
      <c r="G112" s="28"/>
      <c r="H112" s="21"/>
      <c r="I112" s="20"/>
      <c r="J112" s="20"/>
      <c r="K112" s="46" t="str">
        <f t="shared" si="19"/>
        <v xml:space="preserve"> </v>
      </c>
      <c r="L112" s="20"/>
      <c r="M112" s="22"/>
      <c r="N112" s="20"/>
      <c r="O112" s="20"/>
      <c r="P112" s="20"/>
      <c r="Q112" s="20"/>
      <c r="R112" s="24"/>
      <c r="S112" s="20"/>
      <c r="T112" s="24"/>
      <c r="U112" s="33" t="str">
        <f>IFERROR(VLOOKUP(UPPER(TRIM(R112)&amp;TRIM(S112)&amp;TRIM(T112)),City!K:L,2,FALSE),"")</f>
        <v/>
      </c>
      <c r="V112" s="46" t="str">
        <f t="shared" si="20"/>
        <v xml:space="preserve"> </v>
      </c>
      <c r="W112" s="46" t="str">
        <f t="shared" si="21"/>
        <v xml:space="preserve"> </v>
      </c>
      <c r="X112" s="46" t="str">
        <f t="shared" si="22"/>
        <v xml:space="preserve"> </v>
      </c>
      <c r="Y112" s="46" t="str">
        <f t="shared" si="23"/>
        <v xml:space="preserve"> </v>
      </c>
      <c r="Z112" s="46" t="str">
        <f t="shared" si="24"/>
        <v xml:space="preserve"> </v>
      </c>
      <c r="AA112" s="46" t="str">
        <f t="shared" si="25"/>
        <v xml:space="preserve"> </v>
      </c>
      <c r="AB112" s="46" t="str">
        <f t="shared" si="26"/>
        <v/>
      </c>
      <c r="AC112" s="20"/>
      <c r="AD112" s="47" t="str">
        <f t="shared" si="17"/>
        <v xml:space="preserve"> </v>
      </c>
      <c r="AE112" s="20"/>
      <c r="AF112" s="20"/>
      <c r="AG112" s="20"/>
      <c r="AH112" s="20"/>
      <c r="AI112" s="20"/>
      <c r="AJ112" s="20"/>
      <c r="AK112" s="24"/>
      <c r="AL112" s="20"/>
      <c r="AM112" s="20" t="str">
        <f>IFERROR(IF(AL112="Suggested Branch",VLOOKUP(AB112,'Branch Details'!F104:G416,2,FALSE),""),"")</f>
        <v/>
      </c>
      <c r="AN112" s="21"/>
      <c r="AO112" s="88"/>
      <c r="BH112" t="str">
        <f t="shared" si="27"/>
        <v/>
      </c>
      <c r="BI112" t="str">
        <f t="shared" si="28"/>
        <v/>
      </c>
      <c r="BJ112" t="str">
        <f>IF(OR(R112&lt;&gt;"",S112&lt;&gt;"",T112&lt;&gt;""),IFERROR(VLOOKUP(UPPER(TRIM(R112)&amp;TRIM(S112)&amp;TRIM(T112)),City!K:L,2,FALSE),"NONE"),"")</f>
        <v/>
      </c>
      <c r="BK112" t="str">
        <f t="shared" si="29"/>
        <v/>
      </c>
      <c r="BL112" t="str">
        <f t="shared" si="30"/>
        <v/>
      </c>
      <c r="BM112" s="17" t="str">
        <f t="shared" ca="1" si="31"/>
        <v/>
      </c>
      <c r="BN112" s="17" t="str">
        <f t="shared" si="32"/>
        <v/>
      </c>
    </row>
    <row r="113" spans="1:66">
      <c r="A113" s="84">
        <v>104</v>
      </c>
      <c r="B113" s="20"/>
      <c r="C113" s="20"/>
      <c r="D113" s="20"/>
      <c r="E113" s="20"/>
      <c r="F113" s="46" t="str">
        <f t="shared" si="18"/>
        <v xml:space="preserve">,  </v>
      </c>
      <c r="G113" s="28"/>
      <c r="H113" s="21"/>
      <c r="I113" s="20"/>
      <c r="J113" s="20"/>
      <c r="K113" s="46" t="str">
        <f t="shared" si="19"/>
        <v xml:space="preserve"> </v>
      </c>
      <c r="L113" s="20"/>
      <c r="M113" s="22"/>
      <c r="N113" s="20"/>
      <c r="O113" s="20"/>
      <c r="P113" s="20"/>
      <c r="Q113" s="20"/>
      <c r="R113" s="24"/>
      <c r="S113" s="20"/>
      <c r="T113" s="24"/>
      <c r="U113" s="33" t="str">
        <f>IFERROR(VLOOKUP(UPPER(TRIM(R113)&amp;TRIM(S113)&amp;TRIM(T113)),City!K:L,2,FALSE),"")</f>
        <v/>
      </c>
      <c r="V113" s="46" t="str">
        <f t="shared" si="20"/>
        <v xml:space="preserve"> </v>
      </c>
      <c r="W113" s="46" t="str">
        <f t="shared" si="21"/>
        <v xml:space="preserve"> </v>
      </c>
      <c r="X113" s="46" t="str">
        <f t="shared" si="22"/>
        <v xml:space="preserve"> </v>
      </c>
      <c r="Y113" s="46" t="str">
        <f t="shared" si="23"/>
        <v xml:space="preserve"> </v>
      </c>
      <c r="Z113" s="46" t="str">
        <f t="shared" si="24"/>
        <v xml:space="preserve"> </v>
      </c>
      <c r="AA113" s="46" t="str">
        <f t="shared" si="25"/>
        <v xml:space="preserve"> </v>
      </c>
      <c r="AB113" s="46" t="str">
        <f t="shared" si="26"/>
        <v/>
      </c>
      <c r="AC113" s="20"/>
      <c r="AD113" s="47" t="str">
        <f t="shared" si="17"/>
        <v xml:space="preserve"> </v>
      </c>
      <c r="AE113" s="20"/>
      <c r="AF113" s="20"/>
      <c r="AG113" s="20"/>
      <c r="AH113" s="20"/>
      <c r="AI113" s="20"/>
      <c r="AJ113" s="20"/>
      <c r="AK113" s="24"/>
      <c r="AL113" s="20"/>
      <c r="AM113" s="20" t="str">
        <f>IFERROR(IF(AL113="Suggested Branch",VLOOKUP(AB113,'Branch Details'!F105:G417,2,FALSE),""),"")</f>
        <v/>
      </c>
      <c r="AN113" s="21"/>
      <c r="AO113" s="88"/>
      <c r="BH113" t="str">
        <f t="shared" si="27"/>
        <v/>
      </c>
      <c r="BI113" t="str">
        <f t="shared" si="28"/>
        <v/>
      </c>
      <c r="BJ113" t="str">
        <f>IF(OR(R113&lt;&gt;"",S113&lt;&gt;"",T113&lt;&gt;""),IFERROR(VLOOKUP(UPPER(TRIM(R113)&amp;TRIM(S113)&amp;TRIM(T113)),City!K:L,2,FALSE),"NONE"),"")</f>
        <v/>
      </c>
      <c r="BK113" t="str">
        <f t="shared" si="29"/>
        <v/>
      </c>
      <c r="BL113" t="str">
        <f t="shared" si="30"/>
        <v/>
      </c>
      <c r="BM113" s="17" t="str">
        <f t="shared" ca="1" si="31"/>
        <v/>
      </c>
      <c r="BN113" s="17" t="str">
        <f t="shared" si="32"/>
        <v/>
      </c>
    </row>
    <row r="114" spans="1:66">
      <c r="A114" s="84">
        <v>105</v>
      </c>
      <c r="B114" s="20"/>
      <c r="C114" s="20"/>
      <c r="D114" s="20"/>
      <c r="E114" s="20"/>
      <c r="F114" s="46" t="str">
        <f t="shared" si="18"/>
        <v xml:space="preserve">,  </v>
      </c>
      <c r="G114" s="28"/>
      <c r="H114" s="21"/>
      <c r="I114" s="20"/>
      <c r="J114" s="20"/>
      <c r="K114" s="46" t="str">
        <f t="shared" si="19"/>
        <v xml:space="preserve"> </v>
      </c>
      <c r="L114" s="20"/>
      <c r="M114" s="22"/>
      <c r="N114" s="20"/>
      <c r="O114" s="20"/>
      <c r="P114" s="20"/>
      <c r="Q114" s="20"/>
      <c r="R114" s="24"/>
      <c r="S114" s="20"/>
      <c r="T114" s="24"/>
      <c r="U114" s="33" t="str">
        <f>IFERROR(VLOOKUP(UPPER(TRIM(R114)&amp;TRIM(S114)&amp;TRIM(T114)),City!K:L,2,FALSE),"")</f>
        <v/>
      </c>
      <c r="V114" s="46" t="str">
        <f t="shared" si="20"/>
        <v xml:space="preserve"> </v>
      </c>
      <c r="W114" s="46" t="str">
        <f t="shared" si="21"/>
        <v xml:space="preserve"> </v>
      </c>
      <c r="X114" s="46" t="str">
        <f t="shared" si="22"/>
        <v xml:space="preserve"> </v>
      </c>
      <c r="Y114" s="46" t="str">
        <f t="shared" si="23"/>
        <v xml:space="preserve"> </v>
      </c>
      <c r="Z114" s="46" t="str">
        <f t="shared" si="24"/>
        <v xml:space="preserve"> </v>
      </c>
      <c r="AA114" s="46" t="str">
        <f t="shared" si="25"/>
        <v xml:space="preserve"> </v>
      </c>
      <c r="AB114" s="46" t="str">
        <f t="shared" si="26"/>
        <v/>
      </c>
      <c r="AC114" s="20"/>
      <c r="AD114" s="47" t="str">
        <f t="shared" si="17"/>
        <v xml:space="preserve"> </v>
      </c>
      <c r="AE114" s="20"/>
      <c r="AF114" s="20"/>
      <c r="AG114" s="20"/>
      <c r="AH114" s="20"/>
      <c r="AI114" s="20"/>
      <c r="AJ114" s="20"/>
      <c r="AK114" s="24"/>
      <c r="AL114" s="20"/>
      <c r="AM114" s="20" t="str">
        <f>IFERROR(IF(AL114="Suggested Branch",VLOOKUP(AB114,'Branch Details'!F106:G418,2,FALSE),""),"")</f>
        <v/>
      </c>
      <c r="AN114" s="21"/>
      <c r="AO114" s="88"/>
      <c r="BH114" t="str">
        <f t="shared" si="27"/>
        <v/>
      </c>
      <c r="BI114" t="str">
        <f t="shared" si="28"/>
        <v/>
      </c>
      <c r="BJ114" t="str">
        <f>IF(OR(R114&lt;&gt;"",S114&lt;&gt;"",T114&lt;&gt;""),IFERROR(VLOOKUP(UPPER(TRIM(R114)&amp;TRIM(S114)&amp;TRIM(T114)),City!K:L,2,FALSE),"NONE"),"")</f>
        <v/>
      </c>
      <c r="BK114" t="str">
        <f t="shared" si="29"/>
        <v/>
      </c>
      <c r="BL114" t="str">
        <f t="shared" si="30"/>
        <v/>
      </c>
      <c r="BM114" s="17" t="str">
        <f t="shared" ca="1" si="31"/>
        <v/>
      </c>
      <c r="BN114" s="17" t="str">
        <f t="shared" si="32"/>
        <v/>
      </c>
    </row>
    <row r="115" spans="1:66">
      <c r="A115" s="84">
        <v>106</v>
      </c>
      <c r="B115" s="20"/>
      <c r="C115" s="20"/>
      <c r="D115" s="20"/>
      <c r="E115" s="20"/>
      <c r="F115" s="46" t="str">
        <f t="shared" si="18"/>
        <v xml:space="preserve">,  </v>
      </c>
      <c r="G115" s="28"/>
      <c r="H115" s="21"/>
      <c r="I115" s="20"/>
      <c r="J115" s="20"/>
      <c r="K115" s="46" t="str">
        <f t="shared" si="19"/>
        <v xml:space="preserve"> </v>
      </c>
      <c r="L115" s="20"/>
      <c r="M115" s="22"/>
      <c r="N115" s="20"/>
      <c r="O115" s="20"/>
      <c r="P115" s="20"/>
      <c r="Q115" s="20"/>
      <c r="R115" s="24"/>
      <c r="S115" s="20"/>
      <c r="T115" s="24"/>
      <c r="U115" s="33" t="str">
        <f>IFERROR(VLOOKUP(UPPER(TRIM(R115)&amp;TRIM(S115)&amp;TRIM(T115)),City!K:L,2,FALSE),"")</f>
        <v/>
      </c>
      <c r="V115" s="46" t="str">
        <f t="shared" si="20"/>
        <v xml:space="preserve"> </v>
      </c>
      <c r="W115" s="46" t="str">
        <f t="shared" si="21"/>
        <v xml:space="preserve"> </v>
      </c>
      <c r="X115" s="46" t="str">
        <f t="shared" si="22"/>
        <v xml:space="preserve"> </v>
      </c>
      <c r="Y115" s="46" t="str">
        <f t="shared" si="23"/>
        <v xml:space="preserve"> </v>
      </c>
      <c r="Z115" s="46" t="str">
        <f t="shared" si="24"/>
        <v xml:space="preserve"> </v>
      </c>
      <c r="AA115" s="46" t="str">
        <f t="shared" si="25"/>
        <v xml:space="preserve"> </v>
      </c>
      <c r="AB115" s="46" t="str">
        <f t="shared" si="26"/>
        <v/>
      </c>
      <c r="AC115" s="20"/>
      <c r="AD115" s="47" t="str">
        <f t="shared" si="17"/>
        <v xml:space="preserve"> </v>
      </c>
      <c r="AE115" s="20"/>
      <c r="AF115" s="20"/>
      <c r="AG115" s="20"/>
      <c r="AH115" s="20"/>
      <c r="AI115" s="20"/>
      <c r="AJ115" s="20"/>
      <c r="AK115" s="24"/>
      <c r="AL115" s="20"/>
      <c r="AM115" s="20" t="str">
        <f>IFERROR(IF(AL115="Suggested Branch",VLOOKUP(AB115,'Branch Details'!F107:G419,2,FALSE),""),"")</f>
        <v/>
      </c>
      <c r="AN115" s="21"/>
      <c r="AO115" s="88"/>
      <c r="BH115" t="str">
        <f t="shared" si="27"/>
        <v/>
      </c>
      <c r="BI115" t="str">
        <f t="shared" si="28"/>
        <v/>
      </c>
      <c r="BJ115" t="str">
        <f>IF(OR(R115&lt;&gt;"",S115&lt;&gt;"",T115&lt;&gt;""),IFERROR(VLOOKUP(UPPER(TRIM(R115)&amp;TRIM(S115)&amp;TRIM(T115)),City!K:L,2,FALSE),"NONE"),"")</f>
        <v/>
      </c>
      <c r="BK115" t="str">
        <f t="shared" si="29"/>
        <v/>
      </c>
      <c r="BL115" t="str">
        <f t="shared" si="30"/>
        <v/>
      </c>
      <c r="BM115" s="17" t="str">
        <f t="shared" ca="1" si="31"/>
        <v/>
      </c>
      <c r="BN115" s="17" t="str">
        <f t="shared" si="32"/>
        <v/>
      </c>
    </row>
    <row r="116" spans="1:66">
      <c r="A116" s="84">
        <v>107</v>
      </c>
      <c r="B116" s="20"/>
      <c r="C116" s="20"/>
      <c r="D116" s="20"/>
      <c r="E116" s="20"/>
      <c r="F116" s="46" t="str">
        <f t="shared" si="18"/>
        <v xml:space="preserve">,  </v>
      </c>
      <c r="G116" s="28"/>
      <c r="H116" s="21"/>
      <c r="I116" s="20"/>
      <c r="J116" s="20"/>
      <c r="K116" s="46" t="str">
        <f t="shared" si="19"/>
        <v xml:space="preserve"> </v>
      </c>
      <c r="L116" s="20"/>
      <c r="M116" s="22"/>
      <c r="N116" s="20"/>
      <c r="O116" s="20"/>
      <c r="P116" s="20"/>
      <c r="Q116" s="20"/>
      <c r="R116" s="24"/>
      <c r="S116" s="20"/>
      <c r="T116" s="24"/>
      <c r="U116" s="33" t="str">
        <f>IFERROR(VLOOKUP(UPPER(TRIM(R116)&amp;TRIM(S116)&amp;TRIM(T116)),City!K:L,2,FALSE),"")</f>
        <v/>
      </c>
      <c r="V116" s="46" t="str">
        <f t="shared" si="20"/>
        <v xml:space="preserve"> </v>
      </c>
      <c r="W116" s="46" t="str">
        <f t="shared" si="21"/>
        <v xml:space="preserve"> </v>
      </c>
      <c r="X116" s="46" t="str">
        <f t="shared" si="22"/>
        <v xml:space="preserve"> </v>
      </c>
      <c r="Y116" s="46" t="str">
        <f t="shared" si="23"/>
        <v xml:space="preserve"> </v>
      </c>
      <c r="Z116" s="46" t="str">
        <f t="shared" si="24"/>
        <v xml:space="preserve"> </v>
      </c>
      <c r="AA116" s="46" t="str">
        <f t="shared" si="25"/>
        <v xml:space="preserve"> </v>
      </c>
      <c r="AB116" s="46" t="str">
        <f t="shared" si="26"/>
        <v/>
      </c>
      <c r="AC116" s="20"/>
      <c r="AD116" s="47" t="str">
        <f t="shared" si="17"/>
        <v xml:space="preserve"> </v>
      </c>
      <c r="AE116" s="20"/>
      <c r="AF116" s="20"/>
      <c r="AG116" s="20"/>
      <c r="AH116" s="20"/>
      <c r="AI116" s="20"/>
      <c r="AJ116" s="20"/>
      <c r="AK116" s="24"/>
      <c r="AL116" s="20"/>
      <c r="AM116" s="20" t="str">
        <f>IFERROR(IF(AL116="Suggested Branch",VLOOKUP(AB116,'Branch Details'!F108:G420,2,FALSE),""),"")</f>
        <v/>
      </c>
      <c r="AN116" s="21"/>
      <c r="AO116" s="88"/>
      <c r="BH116" t="str">
        <f t="shared" si="27"/>
        <v/>
      </c>
      <c r="BI116" t="str">
        <f t="shared" si="28"/>
        <v/>
      </c>
      <c r="BJ116" t="str">
        <f>IF(OR(R116&lt;&gt;"",S116&lt;&gt;"",T116&lt;&gt;""),IFERROR(VLOOKUP(UPPER(TRIM(R116)&amp;TRIM(S116)&amp;TRIM(T116)),City!K:L,2,FALSE),"NONE"),"")</f>
        <v/>
      </c>
      <c r="BK116" t="str">
        <f t="shared" si="29"/>
        <v/>
      </c>
      <c r="BL116" t="str">
        <f t="shared" si="30"/>
        <v/>
      </c>
      <c r="BM116" s="17" t="str">
        <f t="shared" ca="1" si="31"/>
        <v/>
      </c>
      <c r="BN116" s="17" t="str">
        <f t="shared" si="32"/>
        <v/>
      </c>
    </row>
    <row r="117" spans="1:66">
      <c r="A117" s="84">
        <v>108</v>
      </c>
      <c r="B117" s="20"/>
      <c r="C117" s="20"/>
      <c r="D117" s="20"/>
      <c r="E117" s="20"/>
      <c r="F117" s="46" t="str">
        <f t="shared" si="18"/>
        <v xml:space="preserve">,  </v>
      </c>
      <c r="G117" s="28"/>
      <c r="H117" s="21"/>
      <c r="I117" s="20"/>
      <c r="J117" s="20"/>
      <c r="K117" s="46" t="str">
        <f t="shared" si="19"/>
        <v xml:space="preserve"> </v>
      </c>
      <c r="L117" s="20"/>
      <c r="M117" s="22"/>
      <c r="N117" s="20"/>
      <c r="O117" s="20"/>
      <c r="P117" s="20"/>
      <c r="Q117" s="20"/>
      <c r="R117" s="24"/>
      <c r="S117" s="20"/>
      <c r="T117" s="24"/>
      <c r="U117" s="33" t="str">
        <f>IFERROR(VLOOKUP(UPPER(TRIM(R117)&amp;TRIM(S117)&amp;TRIM(T117)),City!K:L,2,FALSE),"")</f>
        <v/>
      </c>
      <c r="V117" s="46" t="str">
        <f t="shared" si="20"/>
        <v xml:space="preserve"> </v>
      </c>
      <c r="W117" s="46" t="str">
        <f t="shared" si="21"/>
        <v xml:space="preserve"> </v>
      </c>
      <c r="X117" s="46" t="str">
        <f t="shared" si="22"/>
        <v xml:space="preserve"> </v>
      </c>
      <c r="Y117" s="46" t="str">
        <f t="shared" si="23"/>
        <v xml:space="preserve"> </v>
      </c>
      <c r="Z117" s="46" t="str">
        <f t="shared" si="24"/>
        <v xml:space="preserve"> </v>
      </c>
      <c r="AA117" s="46" t="str">
        <f t="shared" si="25"/>
        <v xml:space="preserve"> </v>
      </c>
      <c r="AB117" s="46" t="str">
        <f t="shared" si="26"/>
        <v/>
      </c>
      <c r="AC117" s="20"/>
      <c r="AD117" s="47" t="str">
        <f t="shared" si="17"/>
        <v xml:space="preserve"> </v>
      </c>
      <c r="AE117" s="20"/>
      <c r="AF117" s="20"/>
      <c r="AG117" s="20"/>
      <c r="AH117" s="20"/>
      <c r="AI117" s="20"/>
      <c r="AJ117" s="20"/>
      <c r="AK117" s="24"/>
      <c r="AL117" s="20"/>
      <c r="AM117" s="20" t="str">
        <f>IFERROR(IF(AL117="Suggested Branch",VLOOKUP(AB117,'Branch Details'!F109:G421,2,FALSE),""),"")</f>
        <v/>
      </c>
      <c r="AN117" s="21"/>
      <c r="AO117" s="88"/>
      <c r="BH117" t="str">
        <f t="shared" si="27"/>
        <v/>
      </c>
      <c r="BI117" t="str">
        <f t="shared" si="28"/>
        <v/>
      </c>
      <c r="BJ117" t="str">
        <f>IF(OR(R117&lt;&gt;"",S117&lt;&gt;"",T117&lt;&gt;""),IFERROR(VLOOKUP(UPPER(TRIM(R117)&amp;TRIM(S117)&amp;TRIM(T117)),City!K:L,2,FALSE),"NONE"),"")</f>
        <v/>
      </c>
      <c r="BK117" t="str">
        <f t="shared" si="29"/>
        <v/>
      </c>
      <c r="BL117" t="str">
        <f t="shared" si="30"/>
        <v/>
      </c>
      <c r="BM117" s="17" t="str">
        <f t="shared" ca="1" si="31"/>
        <v/>
      </c>
      <c r="BN117" s="17" t="str">
        <f t="shared" si="32"/>
        <v/>
      </c>
    </row>
    <row r="118" spans="1:66">
      <c r="A118" s="84">
        <v>109</v>
      </c>
      <c r="B118" s="20"/>
      <c r="C118" s="20"/>
      <c r="D118" s="20"/>
      <c r="E118" s="20"/>
      <c r="F118" s="46" t="str">
        <f t="shared" si="18"/>
        <v xml:space="preserve">,  </v>
      </c>
      <c r="G118" s="28"/>
      <c r="H118" s="21"/>
      <c r="I118" s="20"/>
      <c r="J118" s="20"/>
      <c r="K118" s="46" t="str">
        <f t="shared" si="19"/>
        <v xml:space="preserve"> </v>
      </c>
      <c r="L118" s="20"/>
      <c r="M118" s="22"/>
      <c r="N118" s="20"/>
      <c r="O118" s="20"/>
      <c r="P118" s="20"/>
      <c r="Q118" s="20"/>
      <c r="R118" s="24"/>
      <c r="S118" s="20"/>
      <c r="T118" s="24"/>
      <c r="U118" s="33" t="str">
        <f>IFERROR(VLOOKUP(UPPER(TRIM(R118)&amp;TRIM(S118)&amp;TRIM(T118)),City!K:L,2,FALSE),"")</f>
        <v/>
      </c>
      <c r="V118" s="46" t="str">
        <f t="shared" si="20"/>
        <v xml:space="preserve"> </v>
      </c>
      <c r="W118" s="46" t="str">
        <f t="shared" si="21"/>
        <v xml:space="preserve"> </v>
      </c>
      <c r="X118" s="46" t="str">
        <f t="shared" si="22"/>
        <v xml:space="preserve"> </v>
      </c>
      <c r="Y118" s="46" t="str">
        <f t="shared" si="23"/>
        <v xml:space="preserve"> </v>
      </c>
      <c r="Z118" s="46" t="str">
        <f t="shared" si="24"/>
        <v xml:space="preserve"> </v>
      </c>
      <c r="AA118" s="46" t="str">
        <f t="shared" si="25"/>
        <v xml:space="preserve"> </v>
      </c>
      <c r="AB118" s="46" t="str">
        <f t="shared" si="26"/>
        <v/>
      </c>
      <c r="AC118" s="20"/>
      <c r="AD118" s="47" t="str">
        <f t="shared" si="17"/>
        <v xml:space="preserve"> </v>
      </c>
      <c r="AE118" s="20"/>
      <c r="AF118" s="20"/>
      <c r="AG118" s="20"/>
      <c r="AH118" s="20"/>
      <c r="AI118" s="20"/>
      <c r="AJ118" s="20"/>
      <c r="AK118" s="24"/>
      <c r="AL118" s="20"/>
      <c r="AM118" s="20" t="str">
        <f>IFERROR(IF(AL118="Suggested Branch",VLOOKUP(AB118,'Branch Details'!F110:G422,2,FALSE),""),"")</f>
        <v/>
      </c>
      <c r="AN118" s="21"/>
      <c r="AO118" s="88"/>
      <c r="BH118" t="str">
        <f t="shared" si="27"/>
        <v/>
      </c>
      <c r="BI118" t="str">
        <f t="shared" si="28"/>
        <v/>
      </c>
      <c r="BJ118" t="str">
        <f>IF(OR(R118&lt;&gt;"",S118&lt;&gt;"",T118&lt;&gt;""),IFERROR(VLOOKUP(UPPER(TRIM(R118)&amp;TRIM(S118)&amp;TRIM(T118)),City!K:L,2,FALSE),"NONE"),"")</f>
        <v/>
      </c>
      <c r="BK118" t="str">
        <f t="shared" si="29"/>
        <v/>
      </c>
      <c r="BL118" t="str">
        <f t="shared" si="30"/>
        <v/>
      </c>
      <c r="BM118" s="17" t="str">
        <f t="shared" ca="1" si="31"/>
        <v/>
      </c>
      <c r="BN118" s="17" t="str">
        <f t="shared" si="32"/>
        <v/>
      </c>
    </row>
    <row r="119" spans="1:66">
      <c r="A119" s="84">
        <v>110</v>
      </c>
      <c r="B119" s="20"/>
      <c r="C119" s="20"/>
      <c r="D119" s="20"/>
      <c r="E119" s="20"/>
      <c r="F119" s="46" t="str">
        <f t="shared" si="18"/>
        <v xml:space="preserve">,  </v>
      </c>
      <c r="G119" s="28"/>
      <c r="H119" s="21"/>
      <c r="I119" s="20"/>
      <c r="J119" s="20"/>
      <c r="K119" s="46" t="str">
        <f t="shared" si="19"/>
        <v xml:space="preserve"> </v>
      </c>
      <c r="L119" s="20"/>
      <c r="M119" s="22"/>
      <c r="N119" s="20"/>
      <c r="O119" s="20"/>
      <c r="P119" s="20"/>
      <c r="Q119" s="20"/>
      <c r="R119" s="24"/>
      <c r="S119" s="20"/>
      <c r="T119" s="24"/>
      <c r="U119" s="33" t="str">
        <f>IFERROR(VLOOKUP(UPPER(TRIM(R119)&amp;TRIM(S119)&amp;TRIM(T119)),City!K:L,2,FALSE),"")</f>
        <v/>
      </c>
      <c r="V119" s="46" t="str">
        <f t="shared" si="20"/>
        <v xml:space="preserve"> </v>
      </c>
      <c r="W119" s="46" t="str">
        <f t="shared" si="21"/>
        <v xml:space="preserve"> </v>
      </c>
      <c r="X119" s="46" t="str">
        <f t="shared" si="22"/>
        <v xml:space="preserve"> </v>
      </c>
      <c r="Y119" s="46" t="str">
        <f t="shared" si="23"/>
        <v xml:space="preserve"> </v>
      </c>
      <c r="Z119" s="46" t="str">
        <f t="shared" si="24"/>
        <v xml:space="preserve"> </v>
      </c>
      <c r="AA119" s="46" t="str">
        <f t="shared" si="25"/>
        <v xml:space="preserve"> </v>
      </c>
      <c r="AB119" s="46" t="str">
        <f t="shared" si="26"/>
        <v/>
      </c>
      <c r="AC119" s="20"/>
      <c r="AD119" s="47" t="str">
        <f t="shared" si="17"/>
        <v xml:space="preserve"> </v>
      </c>
      <c r="AE119" s="20"/>
      <c r="AF119" s="20"/>
      <c r="AG119" s="20"/>
      <c r="AH119" s="20"/>
      <c r="AI119" s="20"/>
      <c r="AJ119" s="20"/>
      <c r="AK119" s="24"/>
      <c r="AL119" s="20"/>
      <c r="AM119" s="20" t="str">
        <f>IFERROR(IF(AL119="Suggested Branch",VLOOKUP(AB119,'Branch Details'!F111:G423,2,FALSE),""),"")</f>
        <v/>
      </c>
      <c r="AN119" s="21"/>
      <c r="AO119" s="88"/>
      <c r="BH119" t="str">
        <f t="shared" si="27"/>
        <v/>
      </c>
      <c r="BI119" t="str">
        <f t="shared" si="28"/>
        <v/>
      </c>
      <c r="BJ119" t="str">
        <f>IF(OR(R119&lt;&gt;"",S119&lt;&gt;"",T119&lt;&gt;""),IFERROR(VLOOKUP(UPPER(TRIM(R119)&amp;TRIM(S119)&amp;TRIM(T119)),City!K:L,2,FALSE),"NONE"),"")</f>
        <v/>
      </c>
      <c r="BK119" t="str">
        <f t="shared" si="29"/>
        <v/>
      </c>
      <c r="BL119" t="str">
        <f t="shared" si="30"/>
        <v/>
      </c>
      <c r="BM119" s="17" t="str">
        <f t="shared" ca="1" si="31"/>
        <v/>
      </c>
      <c r="BN119" s="17" t="str">
        <f t="shared" si="32"/>
        <v/>
      </c>
    </row>
    <row r="120" spans="1:66">
      <c r="A120" s="84">
        <v>111</v>
      </c>
      <c r="B120" s="20"/>
      <c r="C120" s="20"/>
      <c r="D120" s="20"/>
      <c r="E120" s="20"/>
      <c r="F120" s="46" t="str">
        <f t="shared" si="18"/>
        <v xml:space="preserve">,  </v>
      </c>
      <c r="G120" s="28"/>
      <c r="H120" s="21"/>
      <c r="I120" s="20"/>
      <c r="J120" s="20"/>
      <c r="K120" s="46" t="str">
        <f t="shared" si="19"/>
        <v xml:space="preserve"> </v>
      </c>
      <c r="L120" s="20"/>
      <c r="M120" s="22"/>
      <c r="N120" s="20"/>
      <c r="O120" s="20"/>
      <c r="P120" s="20"/>
      <c r="Q120" s="20"/>
      <c r="R120" s="24"/>
      <c r="S120" s="20"/>
      <c r="T120" s="24"/>
      <c r="U120" s="33" t="str">
        <f>IFERROR(VLOOKUP(UPPER(TRIM(R120)&amp;TRIM(S120)&amp;TRIM(T120)),City!K:L,2,FALSE),"")</f>
        <v/>
      </c>
      <c r="V120" s="46" t="str">
        <f t="shared" si="20"/>
        <v xml:space="preserve"> </v>
      </c>
      <c r="W120" s="46" t="str">
        <f t="shared" si="21"/>
        <v xml:space="preserve"> </v>
      </c>
      <c r="X120" s="46" t="str">
        <f t="shared" si="22"/>
        <v xml:space="preserve"> </v>
      </c>
      <c r="Y120" s="46" t="str">
        <f t="shared" si="23"/>
        <v xml:space="preserve"> </v>
      </c>
      <c r="Z120" s="46" t="str">
        <f t="shared" si="24"/>
        <v xml:space="preserve"> </v>
      </c>
      <c r="AA120" s="46" t="str">
        <f t="shared" si="25"/>
        <v xml:space="preserve"> </v>
      </c>
      <c r="AB120" s="46" t="str">
        <f t="shared" si="26"/>
        <v/>
      </c>
      <c r="AC120" s="20"/>
      <c r="AD120" s="47" t="str">
        <f t="shared" si="17"/>
        <v xml:space="preserve"> </v>
      </c>
      <c r="AE120" s="20"/>
      <c r="AF120" s="20"/>
      <c r="AG120" s="20"/>
      <c r="AH120" s="20"/>
      <c r="AI120" s="20"/>
      <c r="AJ120" s="20"/>
      <c r="AK120" s="24"/>
      <c r="AL120" s="20"/>
      <c r="AM120" s="20" t="str">
        <f>IFERROR(IF(AL120="Suggested Branch",VLOOKUP(AB120,'Branch Details'!F112:G424,2,FALSE),""),"")</f>
        <v/>
      </c>
      <c r="AN120" s="21"/>
      <c r="AO120" s="88"/>
      <c r="BH120" t="str">
        <f t="shared" si="27"/>
        <v/>
      </c>
      <c r="BI120" t="str">
        <f t="shared" si="28"/>
        <v/>
      </c>
      <c r="BJ120" t="str">
        <f>IF(OR(R120&lt;&gt;"",S120&lt;&gt;"",T120&lt;&gt;""),IFERROR(VLOOKUP(UPPER(TRIM(R120)&amp;TRIM(S120)&amp;TRIM(T120)),City!K:L,2,FALSE),"NONE"),"")</f>
        <v/>
      </c>
      <c r="BK120" t="str">
        <f t="shared" si="29"/>
        <v/>
      </c>
      <c r="BL120" t="str">
        <f t="shared" si="30"/>
        <v/>
      </c>
      <c r="BM120" s="17" t="str">
        <f t="shared" ca="1" si="31"/>
        <v/>
      </c>
      <c r="BN120" s="17" t="str">
        <f t="shared" si="32"/>
        <v/>
      </c>
    </row>
    <row r="121" spans="1:66">
      <c r="A121" s="84">
        <v>112</v>
      </c>
      <c r="B121" s="20"/>
      <c r="C121" s="20"/>
      <c r="D121" s="20"/>
      <c r="E121" s="20"/>
      <c r="F121" s="46" t="str">
        <f t="shared" si="18"/>
        <v xml:space="preserve">,  </v>
      </c>
      <c r="G121" s="28"/>
      <c r="H121" s="21"/>
      <c r="I121" s="20"/>
      <c r="J121" s="20"/>
      <c r="K121" s="46" t="str">
        <f t="shared" si="19"/>
        <v xml:space="preserve"> </v>
      </c>
      <c r="L121" s="20"/>
      <c r="M121" s="22"/>
      <c r="N121" s="20"/>
      <c r="O121" s="20"/>
      <c r="P121" s="20"/>
      <c r="Q121" s="20"/>
      <c r="R121" s="24"/>
      <c r="S121" s="20"/>
      <c r="T121" s="24"/>
      <c r="U121" s="33" t="str">
        <f>IFERROR(VLOOKUP(UPPER(TRIM(R121)&amp;TRIM(S121)&amp;TRIM(T121)),City!K:L,2,FALSE),"")</f>
        <v/>
      </c>
      <c r="V121" s="46" t="str">
        <f t="shared" si="20"/>
        <v xml:space="preserve"> </v>
      </c>
      <c r="W121" s="46" t="str">
        <f t="shared" si="21"/>
        <v xml:space="preserve"> </v>
      </c>
      <c r="X121" s="46" t="str">
        <f t="shared" si="22"/>
        <v xml:space="preserve"> </v>
      </c>
      <c r="Y121" s="46" t="str">
        <f t="shared" si="23"/>
        <v xml:space="preserve"> </v>
      </c>
      <c r="Z121" s="46" t="str">
        <f t="shared" si="24"/>
        <v xml:space="preserve"> </v>
      </c>
      <c r="AA121" s="46" t="str">
        <f t="shared" si="25"/>
        <v xml:space="preserve"> </v>
      </c>
      <c r="AB121" s="46" t="str">
        <f t="shared" si="26"/>
        <v/>
      </c>
      <c r="AC121" s="20"/>
      <c r="AD121" s="47" t="str">
        <f t="shared" si="17"/>
        <v xml:space="preserve"> </v>
      </c>
      <c r="AE121" s="20"/>
      <c r="AF121" s="20"/>
      <c r="AG121" s="20"/>
      <c r="AH121" s="20"/>
      <c r="AI121" s="20"/>
      <c r="AJ121" s="20"/>
      <c r="AK121" s="24"/>
      <c r="AL121" s="20"/>
      <c r="AM121" s="20" t="str">
        <f>IFERROR(IF(AL121="Suggested Branch",VLOOKUP(AB121,'Branch Details'!F113:G425,2,FALSE),""),"")</f>
        <v/>
      </c>
      <c r="AN121" s="21"/>
      <c r="AO121" s="88"/>
      <c r="BH121" t="str">
        <f t="shared" si="27"/>
        <v/>
      </c>
      <c r="BI121" t="str">
        <f t="shared" si="28"/>
        <v/>
      </c>
      <c r="BJ121" t="str">
        <f>IF(OR(R121&lt;&gt;"",S121&lt;&gt;"",T121&lt;&gt;""),IFERROR(VLOOKUP(UPPER(TRIM(R121)&amp;TRIM(S121)&amp;TRIM(T121)),City!K:L,2,FALSE),"NONE"),"")</f>
        <v/>
      </c>
      <c r="BK121" t="str">
        <f t="shared" si="29"/>
        <v/>
      </c>
      <c r="BL121" t="str">
        <f t="shared" si="30"/>
        <v/>
      </c>
      <c r="BM121" s="17" t="str">
        <f t="shared" ca="1" si="31"/>
        <v/>
      </c>
      <c r="BN121" s="17" t="str">
        <f t="shared" si="32"/>
        <v/>
      </c>
    </row>
    <row r="122" spans="1:66">
      <c r="A122" s="84">
        <v>113</v>
      </c>
      <c r="B122" s="20"/>
      <c r="C122" s="20"/>
      <c r="D122" s="20"/>
      <c r="E122" s="20"/>
      <c r="F122" s="46" t="str">
        <f t="shared" si="18"/>
        <v xml:space="preserve">,  </v>
      </c>
      <c r="G122" s="28"/>
      <c r="H122" s="21"/>
      <c r="I122" s="20"/>
      <c r="J122" s="20"/>
      <c r="K122" s="46" t="str">
        <f t="shared" si="19"/>
        <v xml:space="preserve"> </v>
      </c>
      <c r="L122" s="20"/>
      <c r="M122" s="22"/>
      <c r="N122" s="20"/>
      <c r="O122" s="20"/>
      <c r="P122" s="20"/>
      <c r="Q122" s="20"/>
      <c r="R122" s="24"/>
      <c r="S122" s="20"/>
      <c r="T122" s="24"/>
      <c r="U122" s="33" t="str">
        <f>IFERROR(VLOOKUP(UPPER(TRIM(R122)&amp;TRIM(S122)&amp;TRIM(T122)),City!K:L,2,FALSE),"")</f>
        <v/>
      </c>
      <c r="V122" s="46" t="str">
        <f t="shared" si="20"/>
        <v xml:space="preserve"> </v>
      </c>
      <c r="W122" s="46" t="str">
        <f t="shared" si="21"/>
        <v xml:space="preserve"> </v>
      </c>
      <c r="X122" s="46" t="str">
        <f t="shared" si="22"/>
        <v xml:space="preserve"> </v>
      </c>
      <c r="Y122" s="46" t="str">
        <f t="shared" si="23"/>
        <v xml:space="preserve"> </v>
      </c>
      <c r="Z122" s="46" t="str">
        <f t="shared" si="24"/>
        <v xml:space="preserve"> </v>
      </c>
      <c r="AA122" s="46" t="str">
        <f t="shared" si="25"/>
        <v xml:space="preserve"> </v>
      </c>
      <c r="AB122" s="46" t="str">
        <f t="shared" si="26"/>
        <v/>
      </c>
      <c r="AC122" s="20"/>
      <c r="AD122" s="47" t="str">
        <f t="shared" si="17"/>
        <v xml:space="preserve"> </v>
      </c>
      <c r="AE122" s="20"/>
      <c r="AF122" s="20"/>
      <c r="AG122" s="20"/>
      <c r="AH122" s="20"/>
      <c r="AI122" s="20"/>
      <c r="AJ122" s="20"/>
      <c r="AK122" s="24"/>
      <c r="AL122" s="20"/>
      <c r="AM122" s="20" t="str">
        <f>IFERROR(IF(AL122="Suggested Branch",VLOOKUP(AB122,'Branch Details'!F114:G426,2,FALSE),""),"")</f>
        <v/>
      </c>
      <c r="AN122" s="21"/>
      <c r="AO122" s="88"/>
      <c r="BH122" t="str">
        <f t="shared" si="27"/>
        <v/>
      </c>
      <c r="BI122" t="str">
        <f t="shared" si="28"/>
        <v/>
      </c>
      <c r="BJ122" t="str">
        <f>IF(OR(R122&lt;&gt;"",S122&lt;&gt;"",T122&lt;&gt;""),IFERROR(VLOOKUP(UPPER(TRIM(R122)&amp;TRIM(S122)&amp;TRIM(T122)),City!K:L,2,FALSE),"NONE"),"")</f>
        <v/>
      </c>
      <c r="BK122" t="str">
        <f t="shared" si="29"/>
        <v/>
      </c>
      <c r="BL122" t="str">
        <f t="shared" si="30"/>
        <v/>
      </c>
      <c r="BM122" s="17" t="str">
        <f t="shared" ca="1" si="31"/>
        <v/>
      </c>
      <c r="BN122" s="17" t="str">
        <f t="shared" si="32"/>
        <v/>
      </c>
    </row>
    <row r="123" spans="1:66">
      <c r="A123" s="84">
        <v>114</v>
      </c>
      <c r="B123" s="20"/>
      <c r="C123" s="20"/>
      <c r="D123" s="20"/>
      <c r="E123" s="20"/>
      <c r="F123" s="46" t="str">
        <f t="shared" si="18"/>
        <v xml:space="preserve">,  </v>
      </c>
      <c r="G123" s="28"/>
      <c r="H123" s="21"/>
      <c r="I123" s="20"/>
      <c r="J123" s="20"/>
      <c r="K123" s="46" t="str">
        <f t="shared" si="19"/>
        <v xml:space="preserve"> </v>
      </c>
      <c r="L123" s="20"/>
      <c r="M123" s="22"/>
      <c r="N123" s="20"/>
      <c r="O123" s="20"/>
      <c r="P123" s="20"/>
      <c r="Q123" s="20"/>
      <c r="R123" s="24"/>
      <c r="S123" s="20"/>
      <c r="T123" s="24"/>
      <c r="U123" s="33" t="str">
        <f>IFERROR(VLOOKUP(UPPER(TRIM(R123)&amp;TRIM(S123)&amp;TRIM(T123)),City!K:L,2,FALSE),"")</f>
        <v/>
      </c>
      <c r="V123" s="46" t="str">
        <f t="shared" si="20"/>
        <v xml:space="preserve"> </v>
      </c>
      <c r="W123" s="46" t="str">
        <f t="shared" si="21"/>
        <v xml:space="preserve"> </v>
      </c>
      <c r="X123" s="46" t="str">
        <f t="shared" si="22"/>
        <v xml:space="preserve"> </v>
      </c>
      <c r="Y123" s="46" t="str">
        <f t="shared" si="23"/>
        <v xml:space="preserve"> </v>
      </c>
      <c r="Z123" s="46" t="str">
        <f t="shared" si="24"/>
        <v xml:space="preserve"> </v>
      </c>
      <c r="AA123" s="46" t="str">
        <f t="shared" si="25"/>
        <v xml:space="preserve"> </v>
      </c>
      <c r="AB123" s="46" t="str">
        <f t="shared" si="26"/>
        <v/>
      </c>
      <c r="AC123" s="20"/>
      <c r="AD123" s="47" t="str">
        <f t="shared" si="17"/>
        <v xml:space="preserve"> </v>
      </c>
      <c r="AE123" s="20"/>
      <c r="AF123" s="20"/>
      <c r="AG123" s="20"/>
      <c r="AH123" s="20"/>
      <c r="AI123" s="20"/>
      <c r="AJ123" s="20"/>
      <c r="AK123" s="24"/>
      <c r="AL123" s="20"/>
      <c r="AM123" s="20" t="str">
        <f>IFERROR(IF(AL123="Suggested Branch",VLOOKUP(AB123,'Branch Details'!F115:G427,2,FALSE),""),"")</f>
        <v/>
      </c>
      <c r="AN123" s="21"/>
      <c r="AO123" s="88"/>
      <c r="BH123" t="str">
        <f t="shared" si="27"/>
        <v/>
      </c>
      <c r="BI123" t="str">
        <f t="shared" si="28"/>
        <v/>
      </c>
      <c r="BJ123" t="str">
        <f>IF(OR(R123&lt;&gt;"",S123&lt;&gt;"",T123&lt;&gt;""),IFERROR(VLOOKUP(UPPER(TRIM(R123)&amp;TRIM(S123)&amp;TRIM(T123)),City!K:L,2,FALSE),"NONE"),"")</f>
        <v/>
      </c>
      <c r="BK123" t="str">
        <f t="shared" si="29"/>
        <v/>
      </c>
      <c r="BL123" t="str">
        <f t="shared" si="30"/>
        <v/>
      </c>
      <c r="BM123" s="17" t="str">
        <f t="shared" ca="1" si="31"/>
        <v/>
      </c>
      <c r="BN123" s="17" t="str">
        <f t="shared" si="32"/>
        <v/>
      </c>
    </row>
    <row r="124" spans="1:66">
      <c r="A124" s="84">
        <v>115</v>
      </c>
      <c r="B124" s="20"/>
      <c r="C124" s="20"/>
      <c r="D124" s="20"/>
      <c r="E124" s="20"/>
      <c r="F124" s="46" t="str">
        <f t="shared" si="18"/>
        <v xml:space="preserve">,  </v>
      </c>
      <c r="G124" s="28"/>
      <c r="H124" s="21"/>
      <c r="I124" s="20"/>
      <c r="J124" s="20"/>
      <c r="K124" s="46" t="str">
        <f t="shared" si="19"/>
        <v xml:space="preserve"> </v>
      </c>
      <c r="L124" s="20"/>
      <c r="M124" s="22"/>
      <c r="N124" s="20"/>
      <c r="O124" s="20"/>
      <c r="P124" s="20"/>
      <c r="Q124" s="20"/>
      <c r="R124" s="24"/>
      <c r="S124" s="20"/>
      <c r="T124" s="24"/>
      <c r="U124" s="33" t="str">
        <f>IFERROR(VLOOKUP(UPPER(TRIM(R124)&amp;TRIM(S124)&amp;TRIM(T124)),City!K:L,2,FALSE),"")</f>
        <v/>
      </c>
      <c r="V124" s="46" t="str">
        <f t="shared" si="20"/>
        <v xml:space="preserve"> </v>
      </c>
      <c r="W124" s="46" t="str">
        <f t="shared" si="21"/>
        <v xml:space="preserve"> </v>
      </c>
      <c r="X124" s="46" t="str">
        <f t="shared" si="22"/>
        <v xml:space="preserve"> </v>
      </c>
      <c r="Y124" s="46" t="str">
        <f t="shared" si="23"/>
        <v xml:space="preserve"> </v>
      </c>
      <c r="Z124" s="46" t="str">
        <f t="shared" si="24"/>
        <v xml:space="preserve"> </v>
      </c>
      <c r="AA124" s="46" t="str">
        <f t="shared" si="25"/>
        <v xml:space="preserve"> </v>
      </c>
      <c r="AB124" s="46" t="str">
        <f t="shared" si="26"/>
        <v/>
      </c>
      <c r="AC124" s="20"/>
      <c r="AD124" s="47" t="str">
        <f t="shared" si="17"/>
        <v xml:space="preserve"> </v>
      </c>
      <c r="AE124" s="20"/>
      <c r="AF124" s="20"/>
      <c r="AG124" s="20"/>
      <c r="AH124" s="20"/>
      <c r="AI124" s="20"/>
      <c r="AJ124" s="20"/>
      <c r="AK124" s="24"/>
      <c r="AL124" s="20"/>
      <c r="AM124" s="20" t="str">
        <f>IFERROR(IF(AL124="Suggested Branch",VLOOKUP(AB124,'Branch Details'!F116:G428,2,FALSE),""),"")</f>
        <v/>
      </c>
      <c r="AN124" s="21"/>
      <c r="AO124" s="88"/>
      <c r="BH124" t="str">
        <f t="shared" si="27"/>
        <v/>
      </c>
      <c r="BI124" t="str">
        <f t="shared" si="28"/>
        <v/>
      </c>
      <c r="BJ124" t="str">
        <f>IF(OR(R124&lt;&gt;"",S124&lt;&gt;"",T124&lt;&gt;""),IFERROR(VLOOKUP(UPPER(TRIM(R124)&amp;TRIM(S124)&amp;TRIM(T124)),City!K:L,2,FALSE),"NONE"),"")</f>
        <v/>
      </c>
      <c r="BK124" t="str">
        <f t="shared" si="29"/>
        <v/>
      </c>
      <c r="BL124" t="str">
        <f t="shared" si="30"/>
        <v/>
      </c>
      <c r="BM124" s="17" t="str">
        <f t="shared" ca="1" si="31"/>
        <v/>
      </c>
      <c r="BN124" s="17" t="str">
        <f t="shared" si="32"/>
        <v/>
      </c>
    </row>
    <row r="125" spans="1:66">
      <c r="A125" s="84">
        <v>116</v>
      </c>
      <c r="B125" s="20"/>
      <c r="C125" s="20"/>
      <c r="D125" s="20"/>
      <c r="E125" s="20"/>
      <c r="F125" s="46" t="str">
        <f t="shared" si="18"/>
        <v xml:space="preserve">,  </v>
      </c>
      <c r="G125" s="28"/>
      <c r="H125" s="21"/>
      <c r="I125" s="20"/>
      <c r="J125" s="20"/>
      <c r="K125" s="46" t="str">
        <f t="shared" si="19"/>
        <v xml:space="preserve"> </v>
      </c>
      <c r="L125" s="20"/>
      <c r="M125" s="22"/>
      <c r="N125" s="20"/>
      <c r="O125" s="20"/>
      <c r="P125" s="20"/>
      <c r="Q125" s="20"/>
      <c r="R125" s="24"/>
      <c r="S125" s="20"/>
      <c r="T125" s="24"/>
      <c r="U125" s="33" t="str">
        <f>IFERROR(VLOOKUP(UPPER(TRIM(R125)&amp;TRIM(S125)&amp;TRIM(T125)),City!K:L,2,FALSE),"")</f>
        <v/>
      </c>
      <c r="V125" s="46" t="str">
        <f t="shared" si="20"/>
        <v xml:space="preserve"> </v>
      </c>
      <c r="W125" s="46" t="str">
        <f t="shared" si="21"/>
        <v xml:space="preserve"> </v>
      </c>
      <c r="X125" s="46" t="str">
        <f t="shared" si="22"/>
        <v xml:space="preserve"> </v>
      </c>
      <c r="Y125" s="46" t="str">
        <f t="shared" si="23"/>
        <v xml:space="preserve"> </v>
      </c>
      <c r="Z125" s="46" t="str">
        <f t="shared" si="24"/>
        <v xml:space="preserve"> </v>
      </c>
      <c r="AA125" s="46" t="str">
        <f t="shared" si="25"/>
        <v xml:space="preserve"> </v>
      </c>
      <c r="AB125" s="46" t="str">
        <f t="shared" si="26"/>
        <v/>
      </c>
      <c r="AC125" s="20"/>
      <c r="AD125" s="47" t="str">
        <f t="shared" si="17"/>
        <v xml:space="preserve"> </v>
      </c>
      <c r="AE125" s="20"/>
      <c r="AF125" s="20"/>
      <c r="AG125" s="20"/>
      <c r="AH125" s="20"/>
      <c r="AI125" s="20"/>
      <c r="AJ125" s="20"/>
      <c r="AK125" s="24"/>
      <c r="AL125" s="20"/>
      <c r="AM125" s="20" t="str">
        <f>IFERROR(IF(AL125="Suggested Branch",VLOOKUP(AB125,'Branch Details'!F117:G429,2,FALSE),""),"")</f>
        <v/>
      </c>
      <c r="AN125" s="21"/>
      <c r="AO125" s="88"/>
      <c r="BH125" t="str">
        <f t="shared" si="27"/>
        <v/>
      </c>
      <c r="BI125" t="str">
        <f t="shared" si="28"/>
        <v/>
      </c>
      <c r="BJ125" t="str">
        <f>IF(OR(R125&lt;&gt;"",S125&lt;&gt;"",T125&lt;&gt;""),IFERROR(VLOOKUP(UPPER(TRIM(R125)&amp;TRIM(S125)&amp;TRIM(T125)),City!K:L,2,FALSE),"NONE"),"")</f>
        <v/>
      </c>
      <c r="BK125" t="str">
        <f t="shared" si="29"/>
        <v/>
      </c>
      <c r="BL125" t="str">
        <f t="shared" si="30"/>
        <v/>
      </c>
      <c r="BM125" s="17" t="str">
        <f t="shared" ca="1" si="31"/>
        <v/>
      </c>
      <c r="BN125" s="17" t="str">
        <f t="shared" si="32"/>
        <v/>
      </c>
    </row>
    <row r="126" spans="1:66">
      <c r="A126" s="84">
        <v>117</v>
      </c>
      <c r="B126" s="20"/>
      <c r="C126" s="20"/>
      <c r="D126" s="20"/>
      <c r="E126" s="20"/>
      <c r="F126" s="46" t="str">
        <f t="shared" si="18"/>
        <v xml:space="preserve">,  </v>
      </c>
      <c r="G126" s="28"/>
      <c r="H126" s="21"/>
      <c r="I126" s="20"/>
      <c r="J126" s="20"/>
      <c r="K126" s="46" t="str">
        <f t="shared" si="19"/>
        <v xml:space="preserve"> </v>
      </c>
      <c r="L126" s="20"/>
      <c r="M126" s="22"/>
      <c r="N126" s="20"/>
      <c r="O126" s="20"/>
      <c r="P126" s="20"/>
      <c r="Q126" s="20"/>
      <c r="R126" s="24"/>
      <c r="S126" s="20"/>
      <c r="T126" s="24"/>
      <c r="U126" s="33" t="str">
        <f>IFERROR(VLOOKUP(UPPER(TRIM(R126)&amp;TRIM(S126)&amp;TRIM(T126)),City!K:L,2,FALSE),"")</f>
        <v/>
      </c>
      <c r="V126" s="46" t="str">
        <f t="shared" si="20"/>
        <v xml:space="preserve"> </v>
      </c>
      <c r="W126" s="46" t="str">
        <f t="shared" si="21"/>
        <v xml:space="preserve"> </v>
      </c>
      <c r="X126" s="46" t="str">
        <f t="shared" si="22"/>
        <v xml:space="preserve"> </v>
      </c>
      <c r="Y126" s="46" t="str">
        <f t="shared" si="23"/>
        <v xml:space="preserve"> </v>
      </c>
      <c r="Z126" s="46" t="str">
        <f t="shared" si="24"/>
        <v xml:space="preserve"> </v>
      </c>
      <c r="AA126" s="46" t="str">
        <f t="shared" si="25"/>
        <v xml:space="preserve"> </v>
      </c>
      <c r="AB126" s="46" t="str">
        <f t="shared" si="26"/>
        <v/>
      </c>
      <c r="AC126" s="20"/>
      <c r="AD126" s="47" t="str">
        <f t="shared" si="17"/>
        <v xml:space="preserve"> </v>
      </c>
      <c r="AE126" s="20"/>
      <c r="AF126" s="20"/>
      <c r="AG126" s="20"/>
      <c r="AH126" s="20"/>
      <c r="AI126" s="20"/>
      <c r="AJ126" s="20"/>
      <c r="AK126" s="24"/>
      <c r="AL126" s="20"/>
      <c r="AM126" s="20" t="str">
        <f>IFERROR(IF(AL126="Suggested Branch",VLOOKUP(AB126,'Branch Details'!F118:G430,2,FALSE),""),"")</f>
        <v/>
      </c>
      <c r="AN126" s="21"/>
      <c r="AO126" s="88"/>
      <c r="BH126" t="str">
        <f t="shared" si="27"/>
        <v/>
      </c>
      <c r="BI126" t="str">
        <f t="shared" si="28"/>
        <v/>
      </c>
      <c r="BJ126" t="str">
        <f>IF(OR(R126&lt;&gt;"",S126&lt;&gt;"",T126&lt;&gt;""),IFERROR(VLOOKUP(UPPER(TRIM(R126)&amp;TRIM(S126)&amp;TRIM(T126)),City!K:L,2,FALSE),"NONE"),"")</f>
        <v/>
      </c>
      <c r="BK126" t="str">
        <f t="shared" si="29"/>
        <v/>
      </c>
      <c r="BL126" t="str">
        <f t="shared" si="30"/>
        <v/>
      </c>
      <c r="BM126" s="17" t="str">
        <f t="shared" ca="1" si="31"/>
        <v/>
      </c>
      <c r="BN126" s="17" t="str">
        <f t="shared" si="32"/>
        <v/>
      </c>
    </row>
    <row r="127" spans="1:66">
      <c r="A127" s="84">
        <v>118</v>
      </c>
      <c r="B127" s="20"/>
      <c r="C127" s="20"/>
      <c r="D127" s="20"/>
      <c r="E127" s="20"/>
      <c r="F127" s="46" t="str">
        <f t="shared" si="18"/>
        <v xml:space="preserve">,  </v>
      </c>
      <c r="G127" s="28"/>
      <c r="H127" s="21"/>
      <c r="I127" s="20"/>
      <c r="J127" s="20"/>
      <c r="K127" s="46" t="str">
        <f t="shared" si="19"/>
        <v xml:space="preserve"> </v>
      </c>
      <c r="L127" s="20"/>
      <c r="M127" s="22"/>
      <c r="N127" s="20"/>
      <c r="O127" s="20"/>
      <c r="P127" s="20"/>
      <c r="Q127" s="20"/>
      <c r="R127" s="24"/>
      <c r="S127" s="20"/>
      <c r="T127" s="24"/>
      <c r="U127" s="33" t="str">
        <f>IFERROR(VLOOKUP(UPPER(TRIM(R127)&amp;TRIM(S127)&amp;TRIM(T127)),City!K:L,2,FALSE),"")</f>
        <v/>
      </c>
      <c r="V127" s="46" t="str">
        <f t="shared" si="20"/>
        <v xml:space="preserve"> </v>
      </c>
      <c r="W127" s="46" t="str">
        <f t="shared" si="21"/>
        <v xml:space="preserve"> </v>
      </c>
      <c r="X127" s="46" t="str">
        <f t="shared" si="22"/>
        <v xml:space="preserve"> </v>
      </c>
      <c r="Y127" s="46" t="str">
        <f t="shared" si="23"/>
        <v xml:space="preserve"> </v>
      </c>
      <c r="Z127" s="46" t="str">
        <f t="shared" si="24"/>
        <v xml:space="preserve"> </v>
      </c>
      <c r="AA127" s="46" t="str">
        <f t="shared" si="25"/>
        <v xml:space="preserve"> </v>
      </c>
      <c r="AB127" s="46" t="str">
        <f t="shared" si="26"/>
        <v/>
      </c>
      <c r="AC127" s="20"/>
      <c r="AD127" s="47" t="str">
        <f t="shared" si="17"/>
        <v xml:space="preserve"> </v>
      </c>
      <c r="AE127" s="20"/>
      <c r="AF127" s="20"/>
      <c r="AG127" s="20"/>
      <c r="AH127" s="20"/>
      <c r="AI127" s="20"/>
      <c r="AJ127" s="20"/>
      <c r="AK127" s="24"/>
      <c r="AL127" s="20"/>
      <c r="AM127" s="20" t="str">
        <f>IFERROR(IF(AL127="Suggested Branch",VLOOKUP(AB127,'Branch Details'!F119:G431,2,FALSE),""),"")</f>
        <v/>
      </c>
      <c r="AN127" s="21"/>
      <c r="AO127" s="88"/>
      <c r="BH127" t="str">
        <f t="shared" si="27"/>
        <v/>
      </c>
      <c r="BI127" t="str">
        <f t="shared" si="28"/>
        <v/>
      </c>
      <c r="BJ127" t="str">
        <f>IF(OR(R127&lt;&gt;"",S127&lt;&gt;"",T127&lt;&gt;""),IFERROR(VLOOKUP(UPPER(TRIM(R127)&amp;TRIM(S127)&amp;TRIM(T127)),City!K:L,2,FALSE),"NONE"),"")</f>
        <v/>
      </c>
      <c r="BK127" t="str">
        <f t="shared" si="29"/>
        <v/>
      </c>
      <c r="BL127" t="str">
        <f t="shared" si="30"/>
        <v/>
      </c>
      <c r="BM127" s="17" t="str">
        <f t="shared" ca="1" si="31"/>
        <v/>
      </c>
      <c r="BN127" s="17" t="str">
        <f t="shared" si="32"/>
        <v/>
      </c>
    </row>
    <row r="128" spans="1:66">
      <c r="A128" s="84">
        <v>119</v>
      </c>
      <c r="B128" s="20"/>
      <c r="C128" s="20"/>
      <c r="D128" s="20"/>
      <c r="E128" s="20"/>
      <c r="F128" s="46" t="str">
        <f t="shared" si="18"/>
        <v xml:space="preserve">,  </v>
      </c>
      <c r="G128" s="28"/>
      <c r="H128" s="21"/>
      <c r="I128" s="20"/>
      <c r="J128" s="20"/>
      <c r="K128" s="46" t="str">
        <f t="shared" si="19"/>
        <v xml:space="preserve"> </v>
      </c>
      <c r="L128" s="20"/>
      <c r="M128" s="22"/>
      <c r="N128" s="20"/>
      <c r="O128" s="20"/>
      <c r="P128" s="20"/>
      <c r="Q128" s="20"/>
      <c r="R128" s="24"/>
      <c r="S128" s="20"/>
      <c r="T128" s="24"/>
      <c r="U128" s="33" t="str">
        <f>IFERROR(VLOOKUP(UPPER(TRIM(R128)&amp;TRIM(S128)&amp;TRIM(T128)),City!K:L,2,FALSE),"")</f>
        <v/>
      </c>
      <c r="V128" s="46" t="str">
        <f t="shared" si="20"/>
        <v xml:space="preserve"> </v>
      </c>
      <c r="W128" s="46" t="str">
        <f t="shared" si="21"/>
        <v xml:space="preserve"> </v>
      </c>
      <c r="X128" s="46" t="str">
        <f t="shared" si="22"/>
        <v xml:space="preserve"> </v>
      </c>
      <c r="Y128" s="46" t="str">
        <f t="shared" si="23"/>
        <v xml:space="preserve"> </v>
      </c>
      <c r="Z128" s="46" t="str">
        <f t="shared" si="24"/>
        <v xml:space="preserve"> </v>
      </c>
      <c r="AA128" s="46" t="str">
        <f t="shared" si="25"/>
        <v xml:space="preserve"> </v>
      </c>
      <c r="AB128" s="46" t="str">
        <f t="shared" si="26"/>
        <v/>
      </c>
      <c r="AC128" s="20"/>
      <c r="AD128" s="47" t="str">
        <f t="shared" si="17"/>
        <v xml:space="preserve"> </v>
      </c>
      <c r="AE128" s="20"/>
      <c r="AF128" s="20"/>
      <c r="AG128" s="20"/>
      <c r="AH128" s="20"/>
      <c r="AI128" s="20"/>
      <c r="AJ128" s="20"/>
      <c r="AK128" s="24"/>
      <c r="AL128" s="20"/>
      <c r="AM128" s="20" t="str">
        <f>IFERROR(IF(AL128="Suggested Branch",VLOOKUP(AB128,'Branch Details'!F120:G432,2,FALSE),""),"")</f>
        <v/>
      </c>
      <c r="AN128" s="21"/>
      <c r="AO128" s="88"/>
      <c r="BH128" t="str">
        <f t="shared" si="27"/>
        <v/>
      </c>
      <c r="BI128" t="str">
        <f t="shared" si="28"/>
        <v/>
      </c>
      <c r="BJ128" t="str">
        <f>IF(OR(R128&lt;&gt;"",S128&lt;&gt;"",T128&lt;&gt;""),IFERROR(VLOOKUP(UPPER(TRIM(R128)&amp;TRIM(S128)&amp;TRIM(T128)),City!K:L,2,FALSE),"NONE"),"")</f>
        <v/>
      </c>
      <c r="BK128" t="str">
        <f t="shared" si="29"/>
        <v/>
      </c>
      <c r="BL128" t="str">
        <f t="shared" si="30"/>
        <v/>
      </c>
      <c r="BM128" s="17" t="str">
        <f t="shared" ca="1" si="31"/>
        <v/>
      </c>
      <c r="BN128" s="17" t="str">
        <f t="shared" si="32"/>
        <v/>
      </c>
    </row>
    <row r="129" spans="1:66">
      <c r="A129" s="84">
        <v>120</v>
      </c>
      <c r="B129" s="20"/>
      <c r="C129" s="20"/>
      <c r="D129" s="20"/>
      <c r="E129" s="20"/>
      <c r="F129" s="46" t="str">
        <f t="shared" si="18"/>
        <v xml:space="preserve">,  </v>
      </c>
      <c r="G129" s="28"/>
      <c r="H129" s="21"/>
      <c r="I129" s="20"/>
      <c r="J129" s="20"/>
      <c r="K129" s="46" t="str">
        <f t="shared" si="19"/>
        <v xml:space="preserve"> </v>
      </c>
      <c r="L129" s="20"/>
      <c r="M129" s="22"/>
      <c r="N129" s="20"/>
      <c r="O129" s="20"/>
      <c r="P129" s="20"/>
      <c r="Q129" s="20"/>
      <c r="R129" s="24"/>
      <c r="S129" s="20"/>
      <c r="T129" s="24"/>
      <c r="U129" s="33" t="str">
        <f>IFERROR(VLOOKUP(UPPER(TRIM(R129)&amp;TRIM(S129)&amp;TRIM(T129)),City!K:L,2,FALSE),"")</f>
        <v/>
      </c>
      <c r="V129" s="46" t="str">
        <f t="shared" si="20"/>
        <v xml:space="preserve"> </v>
      </c>
      <c r="W129" s="46" t="str">
        <f t="shared" si="21"/>
        <v xml:space="preserve"> </v>
      </c>
      <c r="X129" s="46" t="str">
        <f t="shared" si="22"/>
        <v xml:space="preserve"> </v>
      </c>
      <c r="Y129" s="46" t="str">
        <f t="shared" si="23"/>
        <v xml:space="preserve"> </v>
      </c>
      <c r="Z129" s="46" t="str">
        <f t="shared" si="24"/>
        <v xml:space="preserve"> </v>
      </c>
      <c r="AA129" s="46" t="str">
        <f t="shared" si="25"/>
        <v xml:space="preserve"> </v>
      </c>
      <c r="AB129" s="46" t="str">
        <f t="shared" si="26"/>
        <v/>
      </c>
      <c r="AC129" s="20"/>
      <c r="AD129" s="47" t="str">
        <f t="shared" si="17"/>
        <v xml:space="preserve"> </v>
      </c>
      <c r="AE129" s="20"/>
      <c r="AF129" s="20"/>
      <c r="AG129" s="20"/>
      <c r="AH129" s="20"/>
      <c r="AI129" s="20"/>
      <c r="AJ129" s="20"/>
      <c r="AK129" s="24"/>
      <c r="AL129" s="20"/>
      <c r="AM129" s="20" t="str">
        <f>IFERROR(IF(AL129="Suggested Branch",VLOOKUP(AB129,'Branch Details'!F121:G433,2,FALSE),""),"")</f>
        <v/>
      </c>
      <c r="AN129" s="21"/>
      <c r="AO129" s="88"/>
      <c r="BH129" t="str">
        <f t="shared" si="27"/>
        <v/>
      </c>
      <c r="BI129" t="str">
        <f t="shared" si="28"/>
        <v/>
      </c>
      <c r="BJ129" t="str">
        <f>IF(OR(R129&lt;&gt;"",S129&lt;&gt;"",T129&lt;&gt;""),IFERROR(VLOOKUP(UPPER(TRIM(R129)&amp;TRIM(S129)&amp;TRIM(T129)),City!K:L,2,FALSE),"NONE"),"")</f>
        <v/>
      </c>
      <c r="BK129" t="str">
        <f t="shared" si="29"/>
        <v/>
      </c>
      <c r="BL129" t="str">
        <f t="shared" si="30"/>
        <v/>
      </c>
      <c r="BM129" s="17" t="str">
        <f t="shared" ca="1" si="31"/>
        <v/>
      </c>
      <c r="BN129" s="17" t="str">
        <f t="shared" si="32"/>
        <v/>
      </c>
    </row>
    <row r="130" spans="1:66">
      <c r="A130" s="84">
        <v>121</v>
      </c>
      <c r="B130" s="20"/>
      <c r="C130" s="20"/>
      <c r="D130" s="20"/>
      <c r="E130" s="20"/>
      <c r="F130" s="46" t="str">
        <f t="shared" si="18"/>
        <v xml:space="preserve">,  </v>
      </c>
      <c r="G130" s="28"/>
      <c r="H130" s="21"/>
      <c r="I130" s="20"/>
      <c r="J130" s="20"/>
      <c r="K130" s="46" t="str">
        <f t="shared" si="19"/>
        <v xml:space="preserve"> </v>
      </c>
      <c r="L130" s="20"/>
      <c r="M130" s="22"/>
      <c r="N130" s="20"/>
      <c r="O130" s="20"/>
      <c r="P130" s="20"/>
      <c r="Q130" s="20"/>
      <c r="R130" s="24"/>
      <c r="S130" s="20"/>
      <c r="T130" s="24"/>
      <c r="U130" s="33" t="str">
        <f>IFERROR(VLOOKUP(UPPER(TRIM(R130)&amp;TRIM(S130)&amp;TRIM(T130)),City!K:L,2,FALSE),"")</f>
        <v/>
      </c>
      <c r="V130" s="46" t="str">
        <f t="shared" si="20"/>
        <v xml:space="preserve"> </v>
      </c>
      <c r="W130" s="46" t="str">
        <f t="shared" si="21"/>
        <v xml:space="preserve"> </v>
      </c>
      <c r="X130" s="46" t="str">
        <f t="shared" si="22"/>
        <v xml:space="preserve"> </v>
      </c>
      <c r="Y130" s="46" t="str">
        <f t="shared" si="23"/>
        <v xml:space="preserve"> </v>
      </c>
      <c r="Z130" s="46" t="str">
        <f t="shared" si="24"/>
        <v xml:space="preserve"> </v>
      </c>
      <c r="AA130" s="46" t="str">
        <f t="shared" si="25"/>
        <v xml:space="preserve"> </v>
      </c>
      <c r="AB130" s="46" t="str">
        <f t="shared" si="26"/>
        <v/>
      </c>
      <c r="AC130" s="20"/>
      <c r="AD130" s="47" t="str">
        <f t="shared" si="17"/>
        <v xml:space="preserve"> </v>
      </c>
      <c r="AE130" s="20"/>
      <c r="AF130" s="20"/>
      <c r="AG130" s="20"/>
      <c r="AH130" s="20"/>
      <c r="AI130" s="20"/>
      <c r="AJ130" s="20"/>
      <c r="AK130" s="24"/>
      <c r="AL130" s="20"/>
      <c r="AM130" s="20" t="str">
        <f>IFERROR(IF(AL130="Suggested Branch",VLOOKUP(AB130,'Branch Details'!F123:G434,2,FALSE),""),"")</f>
        <v/>
      </c>
      <c r="AN130" s="21"/>
      <c r="AO130" s="88"/>
      <c r="BH130" t="str">
        <f t="shared" si="27"/>
        <v/>
      </c>
      <c r="BI130" t="str">
        <f t="shared" si="28"/>
        <v/>
      </c>
      <c r="BJ130" t="str">
        <f>IF(OR(R130&lt;&gt;"",S130&lt;&gt;"",T130&lt;&gt;""),IFERROR(VLOOKUP(UPPER(TRIM(R130)&amp;TRIM(S130)&amp;TRIM(T130)),City!K:L,2,FALSE),"NONE"),"")</f>
        <v/>
      </c>
      <c r="BK130" t="str">
        <f t="shared" si="29"/>
        <v/>
      </c>
      <c r="BL130" t="str">
        <f t="shared" si="30"/>
        <v/>
      </c>
      <c r="BM130" s="17" t="str">
        <f t="shared" ca="1" si="31"/>
        <v/>
      </c>
      <c r="BN130" s="17" t="str">
        <f t="shared" si="32"/>
        <v/>
      </c>
    </row>
    <row r="131" spans="1:66">
      <c r="A131" s="84">
        <v>122</v>
      </c>
      <c r="B131" s="20"/>
      <c r="C131" s="20"/>
      <c r="D131" s="20"/>
      <c r="E131" s="20"/>
      <c r="F131" s="46" t="str">
        <f t="shared" si="18"/>
        <v xml:space="preserve">,  </v>
      </c>
      <c r="G131" s="28"/>
      <c r="H131" s="21"/>
      <c r="I131" s="20"/>
      <c r="J131" s="20"/>
      <c r="K131" s="46" t="str">
        <f t="shared" si="19"/>
        <v xml:space="preserve"> </v>
      </c>
      <c r="L131" s="20"/>
      <c r="M131" s="22"/>
      <c r="N131" s="20"/>
      <c r="O131" s="20"/>
      <c r="P131" s="20"/>
      <c r="Q131" s="20"/>
      <c r="R131" s="24"/>
      <c r="S131" s="20"/>
      <c r="T131" s="24"/>
      <c r="U131" s="33" t="str">
        <f>IFERROR(VLOOKUP(UPPER(TRIM(R131)&amp;TRIM(S131)&amp;TRIM(T131)),City!K:L,2,FALSE),"")</f>
        <v/>
      </c>
      <c r="V131" s="46" t="str">
        <f t="shared" si="20"/>
        <v xml:space="preserve"> </v>
      </c>
      <c r="W131" s="46" t="str">
        <f t="shared" si="21"/>
        <v xml:space="preserve"> </v>
      </c>
      <c r="X131" s="46" t="str">
        <f t="shared" si="22"/>
        <v xml:space="preserve"> </v>
      </c>
      <c r="Y131" s="46" t="str">
        <f t="shared" si="23"/>
        <v xml:space="preserve"> </v>
      </c>
      <c r="Z131" s="46" t="str">
        <f t="shared" si="24"/>
        <v xml:space="preserve"> </v>
      </c>
      <c r="AA131" s="46" t="str">
        <f t="shared" si="25"/>
        <v xml:space="preserve"> </v>
      </c>
      <c r="AB131" s="46" t="str">
        <f t="shared" si="26"/>
        <v/>
      </c>
      <c r="AC131" s="20"/>
      <c r="AD131" s="47" t="str">
        <f t="shared" si="17"/>
        <v xml:space="preserve"> </v>
      </c>
      <c r="AE131" s="20"/>
      <c r="AF131" s="20"/>
      <c r="AG131" s="20"/>
      <c r="AH131" s="20"/>
      <c r="AI131" s="20"/>
      <c r="AJ131" s="20"/>
      <c r="AK131" s="24"/>
      <c r="AL131" s="20"/>
      <c r="AM131" s="20" t="str">
        <f>IFERROR(IF(AL131="Suggested Branch",VLOOKUP(AB131,'Branch Details'!F124:G435,2,FALSE),""),"")</f>
        <v/>
      </c>
      <c r="AN131" s="21"/>
      <c r="AO131" s="88"/>
      <c r="BH131" t="str">
        <f t="shared" si="27"/>
        <v/>
      </c>
      <c r="BI131" t="str">
        <f t="shared" si="28"/>
        <v/>
      </c>
      <c r="BJ131" t="str">
        <f>IF(OR(R131&lt;&gt;"",S131&lt;&gt;"",T131&lt;&gt;""),IFERROR(VLOOKUP(UPPER(TRIM(R131)&amp;TRIM(S131)&amp;TRIM(T131)),City!K:L,2,FALSE),"NONE"),"")</f>
        <v/>
      </c>
      <c r="BK131" t="str">
        <f t="shared" si="29"/>
        <v/>
      </c>
      <c r="BL131" t="str">
        <f t="shared" si="30"/>
        <v/>
      </c>
      <c r="BM131" s="17" t="str">
        <f t="shared" ca="1" si="31"/>
        <v/>
      </c>
      <c r="BN131" s="17" t="str">
        <f t="shared" si="32"/>
        <v/>
      </c>
    </row>
    <row r="132" spans="1:66">
      <c r="A132" s="84">
        <v>123</v>
      </c>
      <c r="B132" s="20"/>
      <c r="C132" s="20"/>
      <c r="D132" s="20"/>
      <c r="E132" s="20"/>
      <c r="F132" s="46" t="str">
        <f t="shared" si="18"/>
        <v xml:space="preserve">,  </v>
      </c>
      <c r="G132" s="28"/>
      <c r="H132" s="21"/>
      <c r="I132" s="20"/>
      <c r="J132" s="20"/>
      <c r="K132" s="46" t="str">
        <f t="shared" si="19"/>
        <v xml:space="preserve"> </v>
      </c>
      <c r="L132" s="20"/>
      <c r="M132" s="22"/>
      <c r="N132" s="20"/>
      <c r="O132" s="20"/>
      <c r="P132" s="20"/>
      <c r="Q132" s="20"/>
      <c r="R132" s="24"/>
      <c r="S132" s="20"/>
      <c r="T132" s="24"/>
      <c r="U132" s="33" t="str">
        <f>IFERROR(VLOOKUP(UPPER(TRIM(R132)&amp;TRIM(S132)&amp;TRIM(T132)),City!K:L,2,FALSE),"")</f>
        <v/>
      </c>
      <c r="V132" s="46" t="str">
        <f t="shared" si="20"/>
        <v xml:space="preserve"> </v>
      </c>
      <c r="W132" s="46" t="str">
        <f t="shared" si="21"/>
        <v xml:space="preserve"> </v>
      </c>
      <c r="X132" s="46" t="str">
        <f t="shared" si="22"/>
        <v xml:space="preserve"> </v>
      </c>
      <c r="Y132" s="46" t="str">
        <f t="shared" si="23"/>
        <v xml:space="preserve"> </v>
      </c>
      <c r="Z132" s="46" t="str">
        <f t="shared" si="24"/>
        <v xml:space="preserve"> </v>
      </c>
      <c r="AA132" s="46" t="str">
        <f t="shared" si="25"/>
        <v xml:space="preserve"> </v>
      </c>
      <c r="AB132" s="46" t="str">
        <f t="shared" si="26"/>
        <v/>
      </c>
      <c r="AC132" s="20"/>
      <c r="AD132" s="47" t="str">
        <f t="shared" si="17"/>
        <v xml:space="preserve"> </v>
      </c>
      <c r="AE132" s="20"/>
      <c r="AF132" s="20"/>
      <c r="AG132" s="20"/>
      <c r="AH132" s="20"/>
      <c r="AI132" s="20"/>
      <c r="AJ132" s="20"/>
      <c r="AK132" s="24"/>
      <c r="AL132" s="20"/>
      <c r="AM132" s="20" t="str">
        <f>IFERROR(IF(AL132="Suggested Branch",VLOOKUP(AB132,'Branch Details'!F125:G436,2,FALSE),""),"")</f>
        <v/>
      </c>
      <c r="AN132" s="21"/>
      <c r="AO132" s="88"/>
      <c r="BH132" t="str">
        <f t="shared" si="27"/>
        <v/>
      </c>
      <c r="BI132" t="str">
        <f t="shared" si="28"/>
        <v/>
      </c>
      <c r="BJ132" t="str">
        <f>IF(OR(R132&lt;&gt;"",S132&lt;&gt;"",T132&lt;&gt;""),IFERROR(VLOOKUP(UPPER(TRIM(R132)&amp;TRIM(S132)&amp;TRIM(T132)),City!K:L,2,FALSE),"NONE"),"")</f>
        <v/>
      </c>
      <c r="BK132" t="str">
        <f t="shared" si="29"/>
        <v/>
      </c>
      <c r="BL132" t="str">
        <f t="shared" si="30"/>
        <v/>
      </c>
      <c r="BM132" s="17" t="str">
        <f t="shared" ca="1" si="31"/>
        <v/>
      </c>
      <c r="BN132" s="17" t="str">
        <f t="shared" si="32"/>
        <v/>
      </c>
    </row>
    <row r="133" spans="1:66">
      <c r="A133" s="84">
        <v>124</v>
      </c>
      <c r="B133" s="20"/>
      <c r="C133" s="20"/>
      <c r="D133" s="20"/>
      <c r="E133" s="20"/>
      <c r="F133" s="46" t="str">
        <f t="shared" si="18"/>
        <v xml:space="preserve">,  </v>
      </c>
      <c r="G133" s="28"/>
      <c r="H133" s="21"/>
      <c r="I133" s="20"/>
      <c r="J133" s="20"/>
      <c r="K133" s="46" t="str">
        <f t="shared" si="19"/>
        <v xml:space="preserve"> </v>
      </c>
      <c r="L133" s="20"/>
      <c r="M133" s="22"/>
      <c r="N133" s="20"/>
      <c r="O133" s="20"/>
      <c r="P133" s="20"/>
      <c r="Q133" s="20"/>
      <c r="R133" s="24"/>
      <c r="S133" s="20"/>
      <c r="T133" s="24"/>
      <c r="U133" s="33" t="str">
        <f>IFERROR(VLOOKUP(UPPER(TRIM(R133)&amp;TRIM(S133)&amp;TRIM(T133)),City!K:L,2,FALSE),"")</f>
        <v/>
      </c>
      <c r="V133" s="46" t="str">
        <f t="shared" si="20"/>
        <v xml:space="preserve"> </v>
      </c>
      <c r="W133" s="46" t="str">
        <f t="shared" si="21"/>
        <v xml:space="preserve"> </v>
      </c>
      <c r="X133" s="46" t="str">
        <f t="shared" si="22"/>
        <v xml:space="preserve"> </v>
      </c>
      <c r="Y133" s="46" t="str">
        <f t="shared" si="23"/>
        <v xml:space="preserve"> </v>
      </c>
      <c r="Z133" s="46" t="str">
        <f t="shared" si="24"/>
        <v xml:space="preserve"> </v>
      </c>
      <c r="AA133" s="46" t="str">
        <f t="shared" si="25"/>
        <v xml:space="preserve"> </v>
      </c>
      <c r="AB133" s="46" t="str">
        <f t="shared" si="26"/>
        <v/>
      </c>
      <c r="AC133" s="20"/>
      <c r="AD133" s="47" t="str">
        <f t="shared" si="17"/>
        <v xml:space="preserve"> </v>
      </c>
      <c r="AE133" s="20"/>
      <c r="AF133" s="20"/>
      <c r="AG133" s="20"/>
      <c r="AH133" s="20"/>
      <c r="AI133" s="20"/>
      <c r="AJ133" s="20"/>
      <c r="AK133" s="24"/>
      <c r="AL133" s="20"/>
      <c r="AM133" s="20" t="str">
        <f>IFERROR(IF(AL133="Suggested Branch",VLOOKUP(AB133,'Branch Details'!F126:G437,2,FALSE),""),"")</f>
        <v/>
      </c>
      <c r="AN133" s="21"/>
      <c r="AO133" s="88"/>
      <c r="BH133" t="str">
        <f t="shared" si="27"/>
        <v/>
      </c>
      <c r="BI133" t="str">
        <f t="shared" si="28"/>
        <v/>
      </c>
      <c r="BJ133" t="str">
        <f>IF(OR(R133&lt;&gt;"",S133&lt;&gt;"",T133&lt;&gt;""),IFERROR(VLOOKUP(UPPER(TRIM(R133)&amp;TRIM(S133)&amp;TRIM(T133)),City!K:L,2,FALSE),"NONE"),"")</f>
        <v/>
      </c>
      <c r="BK133" t="str">
        <f t="shared" si="29"/>
        <v/>
      </c>
      <c r="BL133" t="str">
        <f t="shared" si="30"/>
        <v/>
      </c>
      <c r="BM133" s="17" t="str">
        <f t="shared" ca="1" si="31"/>
        <v/>
      </c>
      <c r="BN133" s="17" t="str">
        <f t="shared" si="32"/>
        <v/>
      </c>
    </row>
    <row r="134" spans="1:66">
      <c r="A134" s="84">
        <v>125</v>
      </c>
      <c r="B134" s="20"/>
      <c r="C134" s="20"/>
      <c r="D134" s="20"/>
      <c r="E134" s="20"/>
      <c r="F134" s="46" t="str">
        <f t="shared" si="18"/>
        <v xml:space="preserve">,  </v>
      </c>
      <c r="G134" s="28"/>
      <c r="H134" s="21"/>
      <c r="I134" s="20"/>
      <c r="J134" s="20"/>
      <c r="K134" s="46" t="str">
        <f t="shared" si="19"/>
        <v xml:space="preserve"> </v>
      </c>
      <c r="L134" s="20"/>
      <c r="M134" s="22"/>
      <c r="N134" s="20"/>
      <c r="O134" s="20"/>
      <c r="P134" s="20"/>
      <c r="Q134" s="20"/>
      <c r="R134" s="24"/>
      <c r="S134" s="20"/>
      <c r="T134" s="24"/>
      <c r="U134" s="33" t="str">
        <f>IFERROR(VLOOKUP(UPPER(TRIM(R134)&amp;TRIM(S134)&amp;TRIM(T134)),City!K:L,2,FALSE),"")</f>
        <v/>
      </c>
      <c r="V134" s="46" t="str">
        <f t="shared" si="20"/>
        <v xml:space="preserve"> </v>
      </c>
      <c r="W134" s="46" t="str">
        <f t="shared" si="21"/>
        <v xml:space="preserve"> </v>
      </c>
      <c r="X134" s="46" t="str">
        <f t="shared" si="22"/>
        <v xml:space="preserve"> </v>
      </c>
      <c r="Y134" s="46" t="str">
        <f t="shared" si="23"/>
        <v xml:space="preserve"> </v>
      </c>
      <c r="Z134" s="46" t="str">
        <f t="shared" si="24"/>
        <v xml:space="preserve"> </v>
      </c>
      <c r="AA134" s="46" t="str">
        <f t="shared" si="25"/>
        <v xml:space="preserve"> </v>
      </c>
      <c r="AB134" s="46" t="str">
        <f t="shared" si="26"/>
        <v/>
      </c>
      <c r="AC134" s="20"/>
      <c r="AD134" s="47" t="str">
        <f t="shared" si="17"/>
        <v xml:space="preserve"> </v>
      </c>
      <c r="AE134" s="20"/>
      <c r="AF134" s="20"/>
      <c r="AG134" s="20"/>
      <c r="AH134" s="20"/>
      <c r="AI134" s="20"/>
      <c r="AJ134" s="20"/>
      <c r="AK134" s="24"/>
      <c r="AL134" s="20"/>
      <c r="AM134" s="20" t="str">
        <f>IFERROR(IF(AL134="Suggested Branch",VLOOKUP(AB134,'Branch Details'!F127:G438,2,FALSE),""),"")</f>
        <v/>
      </c>
      <c r="AN134" s="21"/>
      <c r="AO134" s="88"/>
      <c r="BH134" t="str">
        <f t="shared" si="27"/>
        <v/>
      </c>
      <c r="BI134" t="str">
        <f t="shared" si="28"/>
        <v/>
      </c>
      <c r="BJ134" t="str">
        <f>IF(OR(R134&lt;&gt;"",S134&lt;&gt;"",T134&lt;&gt;""),IFERROR(VLOOKUP(UPPER(TRIM(R134)&amp;TRIM(S134)&amp;TRIM(T134)),City!K:L,2,FALSE),"NONE"),"")</f>
        <v/>
      </c>
      <c r="BK134" t="str">
        <f t="shared" si="29"/>
        <v/>
      </c>
      <c r="BL134" t="str">
        <f t="shared" si="30"/>
        <v/>
      </c>
      <c r="BM134" s="17" t="str">
        <f t="shared" ca="1" si="31"/>
        <v/>
      </c>
      <c r="BN134" s="17" t="str">
        <f t="shared" si="32"/>
        <v/>
      </c>
    </row>
    <row r="135" spans="1:66">
      <c r="A135" s="84">
        <v>126</v>
      </c>
      <c r="B135" s="20"/>
      <c r="C135" s="20"/>
      <c r="D135" s="20"/>
      <c r="E135" s="20"/>
      <c r="F135" s="46" t="str">
        <f t="shared" si="18"/>
        <v xml:space="preserve">,  </v>
      </c>
      <c r="G135" s="28"/>
      <c r="H135" s="21"/>
      <c r="I135" s="20"/>
      <c r="J135" s="20"/>
      <c r="K135" s="46" t="str">
        <f t="shared" si="19"/>
        <v xml:space="preserve"> </v>
      </c>
      <c r="L135" s="20"/>
      <c r="M135" s="22"/>
      <c r="N135" s="20"/>
      <c r="O135" s="20"/>
      <c r="P135" s="20"/>
      <c r="Q135" s="20"/>
      <c r="R135" s="24"/>
      <c r="S135" s="20"/>
      <c r="T135" s="24"/>
      <c r="U135" s="33" t="str">
        <f>IFERROR(VLOOKUP(UPPER(TRIM(R135)&amp;TRIM(S135)&amp;TRIM(T135)),City!K:L,2,FALSE),"")</f>
        <v/>
      </c>
      <c r="V135" s="46" t="str">
        <f t="shared" si="20"/>
        <v xml:space="preserve"> </v>
      </c>
      <c r="W135" s="46" t="str">
        <f t="shared" si="21"/>
        <v xml:space="preserve"> </v>
      </c>
      <c r="X135" s="46" t="str">
        <f t="shared" si="22"/>
        <v xml:space="preserve"> </v>
      </c>
      <c r="Y135" s="46" t="str">
        <f t="shared" si="23"/>
        <v xml:space="preserve"> </v>
      </c>
      <c r="Z135" s="46" t="str">
        <f t="shared" si="24"/>
        <v xml:space="preserve"> </v>
      </c>
      <c r="AA135" s="46" t="str">
        <f t="shared" si="25"/>
        <v xml:space="preserve"> </v>
      </c>
      <c r="AB135" s="46" t="str">
        <f t="shared" si="26"/>
        <v/>
      </c>
      <c r="AC135" s="20"/>
      <c r="AD135" s="47" t="str">
        <f t="shared" si="17"/>
        <v xml:space="preserve"> </v>
      </c>
      <c r="AE135" s="20"/>
      <c r="AF135" s="20"/>
      <c r="AG135" s="20"/>
      <c r="AH135" s="20"/>
      <c r="AI135" s="20"/>
      <c r="AJ135" s="20"/>
      <c r="AK135" s="24"/>
      <c r="AL135" s="20"/>
      <c r="AM135" s="20" t="str">
        <f>IFERROR(IF(AL135="Suggested Branch",VLOOKUP(AB135,'Branch Details'!F128:G439,2,FALSE),""),"")</f>
        <v/>
      </c>
      <c r="AN135" s="21"/>
      <c r="AO135" s="88"/>
      <c r="BH135" t="str">
        <f t="shared" si="27"/>
        <v/>
      </c>
      <c r="BI135" t="str">
        <f t="shared" si="28"/>
        <v/>
      </c>
      <c r="BJ135" t="str">
        <f>IF(OR(R135&lt;&gt;"",S135&lt;&gt;"",T135&lt;&gt;""),IFERROR(VLOOKUP(UPPER(TRIM(R135)&amp;TRIM(S135)&amp;TRIM(T135)),City!K:L,2,FALSE),"NONE"),"")</f>
        <v/>
      </c>
      <c r="BK135" t="str">
        <f t="shared" si="29"/>
        <v/>
      </c>
      <c r="BL135" t="str">
        <f t="shared" si="30"/>
        <v/>
      </c>
      <c r="BM135" s="17" t="str">
        <f t="shared" ca="1" si="31"/>
        <v/>
      </c>
      <c r="BN135" s="17" t="str">
        <f t="shared" si="32"/>
        <v/>
      </c>
    </row>
    <row r="136" spans="1:66">
      <c r="A136" s="84">
        <v>127</v>
      </c>
      <c r="B136" s="20"/>
      <c r="C136" s="20"/>
      <c r="D136" s="20"/>
      <c r="E136" s="20"/>
      <c r="F136" s="46" t="str">
        <f t="shared" si="18"/>
        <v xml:space="preserve">,  </v>
      </c>
      <c r="G136" s="28"/>
      <c r="H136" s="21"/>
      <c r="I136" s="20"/>
      <c r="J136" s="20"/>
      <c r="K136" s="46" t="str">
        <f t="shared" si="19"/>
        <v xml:space="preserve"> </v>
      </c>
      <c r="L136" s="20"/>
      <c r="M136" s="22"/>
      <c r="N136" s="20"/>
      <c r="O136" s="20"/>
      <c r="P136" s="20"/>
      <c r="Q136" s="20"/>
      <c r="R136" s="24"/>
      <c r="S136" s="20"/>
      <c r="T136" s="24"/>
      <c r="U136" s="33" t="str">
        <f>IFERROR(VLOOKUP(UPPER(TRIM(R136)&amp;TRIM(S136)&amp;TRIM(T136)),City!K:L,2,FALSE),"")</f>
        <v/>
      </c>
      <c r="V136" s="46" t="str">
        <f t="shared" si="20"/>
        <v xml:space="preserve"> </v>
      </c>
      <c r="W136" s="46" t="str">
        <f t="shared" si="21"/>
        <v xml:space="preserve"> </v>
      </c>
      <c r="X136" s="46" t="str">
        <f t="shared" si="22"/>
        <v xml:space="preserve"> </v>
      </c>
      <c r="Y136" s="46" t="str">
        <f t="shared" si="23"/>
        <v xml:space="preserve"> </v>
      </c>
      <c r="Z136" s="46" t="str">
        <f t="shared" si="24"/>
        <v xml:space="preserve"> </v>
      </c>
      <c r="AA136" s="46" t="str">
        <f t="shared" si="25"/>
        <v xml:space="preserve"> </v>
      </c>
      <c r="AB136" s="46" t="str">
        <f t="shared" si="26"/>
        <v/>
      </c>
      <c r="AC136" s="20"/>
      <c r="AD136" s="47" t="str">
        <f t="shared" si="17"/>
        <v xml:space="preserve"> </v>
      </c>
      <c r="AE136" s="20"/>
      <c r="AF136" s="20"/>
      <c r="AG136" s="20"/>
      <c r="AH136" s="20"/>
      <c r="AI136" s="20"/>
      <c r="AJ136" s="20"/>
      <c r="AK136" s="24"/>
      <c r="AL136" s="20"/>
      <c r="AM136" s="20" t="str">
        <f>IFERROR(IF(AL136="Suggested Branch",VLOOKUP(AB136,'Branch Details'!F129:G440,2,FALSE),""),"")</f>
        <v/>
      </c>
      <c r="AN136" s="21"/>
      <c r="AO136" s="88"/>
      <c r="BH136" t="str">
        <f t="shared" si="27"/>
        <v/>
      </c>
      <c r="BI136" t="str">
        <f t="shared" si="28"/>
        <v/>
      </c>
      <c r="BJ136" t="str">
        <f>IF(OR(R136&lt;&gt;"",S136&lt;&gt;"",T136&lt;&gt;""),IFERROR(VLOOKUP(UPPER(TRIM(R136)&amp;TRIM(S136)&amp;TRIM(T136)),City!K:L,2,FALSE),"NONE"),"")</f>
        <v/>
      </c>
      <c r="BK136" t="str">
        <f t="shared" si="29"/>
        <v/>
      </c>
      <c r="BL136" t="str">
        <f t="shared" si="30"/>
        <v/>
      </c>
      <c r="BM136" s="17" t="str">
        <f t="shared" ca="1" si="31"/>
        <v/>
      </c>
      <c r="BN136" s="17" t="str">
        <f t="shared" si="32"/>
        <v/>
      </c>
    </row>
    <row r="137" spans="1:66">
      <c r="A137" s="84">
        <v>128</v>
      </c>
      <c r="B137" s="20"/>
      <c r="C137" s="20"/>
      <c r="D137" s="20"/>
      <c r="E137" s="20"/>
      <c r="F137" s="46" t="str">
        <f t="shared" si="18"/>
        <v xml:space="preserve">,  </v>
      </c>
      <c r="G137" s="28"/>
      <c r="H137" s="21"/>
      <c r="I137" s="20"/>
      <c r="J137" s="20"/>
      <c r="K137" s="46" t="str">
        <f t="shared" si="19"/>
        <v xml:space="preserve"> </v>
      </c>
      <c r="L137" s="20"/>
      <c r="M137" s="22"/>
      <c r="N137" s="20"/>
      <c r="O137" s="20"/>
      <c r="P137" s="20"/>
      <c r="Q137" s="20"/>
      <c r="R137" s="24"/>
      <c r="S137" s="20"/>
      <c r="T137" s="24"/>
      <c r="U137" s="33" t="str">
        <f>IFERROR(VLOOKUP(UPPER(TRIM(R137)&amp;TRIM(S137)&amp;TRIM(T137)),City!K:L,2,FALSE),"")</f>
        <v/>
      </c>
      <c r="V137" s="46" t="str">
        <f t="shared" si="20"/>
        <v xml:space="preserve"> </v>
      </c>
      <c r="W137" s="46" t="str">
        <f t="shared" si="21"/>
        <v xml:space="preserve"> </v>
      </c>
      <c r="X137" s="46" t="str">
        <f t="shared" si="22"/>
        <v xml:space="preserve"> </v>
      </c>
      <c r="Y137" s="46" t="str">
        <f t="shared" si="23"/>
        <v xml:space="preserve"> </v>
      </c>
      <c r="Z137" s="46" t="str">
        <f t="shared" si="24"/>
        <v xml:space="preserve"> </v>
      </c>
      <c r="AA137" s="46" t="str">
        <f t="shared" si="25"/>
        <v xml:space="preserve"> </v>
      </c>
      <c r="AB137" s="46" t="str">
        <f t="shared" si="26"/>
        <v/>
      </c>
      <c r="AC137" s="20"/>
      <c r="AD137" s="47" t="str">
        <f t="shared" si="17"/>
        <v xml:space="preserve"> </v>
      </c>
      <c r="AE137" s="20"/>
      <c r="AF137" s="20"/>
      <c r="AG137" s="20"/>
      <c r="AH137" s="20"/>
      <c r="AI137" s="20"/>
      <c r="AJ137" s="20"/>
      <c r="AK137" s="24"/>
      <c r="AL137" s="20"/>
      <c r="AM137" s="20" t="str">
        <f>IFERROR(IF(AL137="Suggested Branch",VLOOKUP(AB137,'Branch Details'!F130:G441,2,FALSE),""),"")</f>
        <v/>
      </c>
      <c r="AN137" s="21"/>
      <c r="AO137" s="88"/>
      <c r="BH137" t="str">
        <f t="shared" si="27"/>
        <v/>
      </c>
      <c r="BI137" t="str">
        <f t="shared" si="28"/>
        <v/>
      </c>
      <c r="BJ137" t="str">
        <f>IF(OR(R137&lt;&gt;"",S137&lt;&gt;"",T137&lt;&gt;""),IFERROR(VLOOKUP(UPPER(TRIM(R137)&amp;TRIM(S137)&amp;TRIM(T137)),City!K:L,2,FALSE),"NONE"),"")</f>
        <v/>
      </c>
      <c r="BK137" t="str">
        <f t="shared" si="29"/>
        <v/>
      </c>
      <c r="BL137" t="str">
        <f t="shared" si="30"/>
        <v/>
      </c>
      <c r="BM137" s="17" t="str">
        <f t="shared" ca="1" si="31"/>
        <v/>
      </c>
      <c r="BN137" s="17" t="str">
        <f t="shared" si="32"/>
        <v/>
      </c>
    </row>
    <row r="138" spans="1:66">
      <c r="A138" s="84">
        <v>129</v>
      </c>
      <c r="B138" s="20"/>
      <c r="C138" s="20"/>
      <c r="D138" s="20"/>
      <c r="E138" s="20"/>
      <c r="F138" s="46" t="str">
        <f t="shared" si="18"/>
        <v xml:space="preserve">,  </v>
      </c>
      <c r="G138" s="28"/>
      <c r="H138" s="21"/>
      <c r="I138" s="20"/>
      <c r="J138" s="20"/>
      <c r="K138" s="46" t="str">
        <f t="shared" si="19"/>
        <v xml:space="preserve"> </v>
      </c>
      <c r="L138" s="20"/>
      <c r="M138" s="22"/>
      <c r="N138" s="20"/>
      <c r="O138" s="20"/>
      <c r="P138" s="20"/>
      <c r="Q138" s="20"/>
      <c r="R138" s="24"/>
      <c r="S138" s="20"/>
      <c r="T138" s="24"/>
      <c r="U138" s="33" t="str">
        <f>IFERROR(VLOOKUP(UPPER(TRIM(R138)&amp;TRIM(S138)&amp;TRIM(T138)),City!K:L,2,FALSE),"")</f>
        <v/>
      </c>
      <c r="V138" s="46" t="str">
        <f t="shared" si="20"/>
        <v xml:space="preserve"> </v>
      </c>
      <c r="W138" s="46" t="str">
        <f t="shared" si="21"/>
        <v xml:space="preserve"> </v>
      </c>
      <c r="X138" s="46" t="str">
        <f t="shared" si="22"/>
        <v xml:space="preserve"> </v>
      </c>
      <c r="Y138" s="46" t="str">
        <f t="shared" si="23"/>
        <v xml:space="preserve"> </v>
      </c>
      <c r="Z138" s="46" t="str">
        <f t="shared" si="24"/>
        <v xml:space="preserve"> </v>
      </c>
      <c r="AA138" s="46" t="str">
        <f t="shared" si="25"/>
        <v xml:space="preserve"> </v>
      </c>
      <c r="AB138" s="46" t="str">
        <f t="shared" si="26"/>
        <v/>
      </c>
      <c r="AC138" s="20"/>
      <c r="AD138" s="47" t="str">
        <f t="shared" ref="AD138:AD201" si="33">IF(ISBLANK(B138)," ",$C$3)</f>
        <v xml:space="preserve"> </v>
      </c>
      <c r="AE138" s="20"/>
      <c r="AF138" s="20"/>
      <c r="AG138" s="20"/>
      <c r="AH138" s="20"/>
      <c r="AI138" s="20"/>
      <c r="AJ138" s="20"/>
      <c r="AK138" s="24"/>
      <c r="AL138" s="20"/>
      <c r="AM138" s="20" t="str">
        <f>IFERROR(IF(AL138="Suggested Branch",VLOOKUP(AB138,'Branch Details'!F131:G442,2,FALSE),""),"")</f>
        <v/>
      </c>
      <c r="AN138" s="21"/>
      <c r="AO138" s="88"/>
      <c r="BH138" t="str">
        <f t="shared" si="27"/>
        <v/>
      </c>
      <c r="BI138" t="str">
        <f t="shared" si="28"/>
        <v/>
      </c>
      <c r="BJ138" t="str">
        <f>IF(OR(R138&lt;&gt;"",S138&lt;&gt;"",T138&lt;&gt;""),IFERROR(VLOOKUP(UPPER(TRIM(R138)&amp;TRIM(S138)&amp;TRIM(T138)),City!K:L,2,FALSE),"NONE"),"")</f>
        <v/>
      </c>
      <c r="BK138" t="str">
        <f t="shared" si="29"/>
        <v/>
      </c>
      <c r="BL138" t="str">
        <f t="shared" si="30"/>
        <v/>
      </c>
      <c r="BM138" s="17" t="str">
        <f t="shared" ca="1" si="31"/>
        <v/>
      </c>
      <c r="BN138" s="17" t="str">
        <f t="shared" si="32"/>
        <v/>
      </c>
    </row>
    <row r="139" spans="1:66">
      <c r="A139" s="84">
        <v>130</v>
      </c>
      <c r="B139" s="20"/>
      <c r="C139" s="20"/>
      <c r="D139" s="20"/>
      <c r="E139" s="20"/>
      <c r="F139" s="46" t="str">
        <f t="shared" ref="F139:F202" si="34">IF(LEN(TRIM(B139) &amp; ", " &amp;TRIM(C139) &amp; " " &amp;TRIM(D139)) &gt;26,LEFT(TRIM(B139) &amp; ", " &amp;TRIM(C139),26), TRIM(B139) &amp; ", " &amp;TRIM(C139) &amp; " "&amp;TRIM(D139) )</f>
        <v xml:space="preserve">,  </v>
      </c>
      <c r="G139" s="28"/>
      <c r="H139" s="21"/>
      <c r="I139" s="20"/>
      <c r="J139" s="20"/>
      <c r="K139" s="46" t="str">
        <f t="shared" ref="K139:K202" si="35">IF(ISBLANK(J139), " ",J139)</f>
        <v xml:space="preserve"> </v>
      </c>
      <c r="L139" s="20"/>
      <c r="M139" s="22"/>
      <c r="N139" s="20"/>
      <c r="O139" s="20"/>
      <c r="P139" s="20"/>
      <c r="Q139" s="20"/>
      <c r="R139" s="24"/>
      <c r="S139" s="20"/>
      <c r="T139" s="24"/>
      <c r="U139" s="33" t="str">
        <f>IFERROR(VLOOKUP(UPPER(TRIM(R139)&amp;TRIM(S139)&amp;TRIM(T139)),City!K:L,2,FALSE),"")</f>
        <v/>
      </c>
      <c r="V139" s="46" t="str">
        <f t="shared" ref="V139:V202" si="36">IF(ISBLANK(O139), " ",O139)</f>
        <v xml:space="preserve"> </v>
      </c>
      <c r="W139" s="46" t="str">
        <f t="shared" ref="W139:W202" si="37">IF(ISBLANK(P139), " ",P139)</f>
        <v xml:space="preserve"> </v>
      </c>
      <c r="X139" s="46" t="str">
        <f t="shared" ref="X139:X202" si="38">IF(ISBLANK(Q139), " ",Q139)</f>
        <v xml:space="preserve"> </v>
      </c>
      <c r="Y139" s="46" t="str">
        <f t="shared" ref="Y139:Y202" si="39">IF(ISBLANK(R139), " ",R139)</f>
        <v xml:space="preserve"> </v>
      </c>
      <c r="Z139" s="46" t="str">
        <f t="shared" ref="Z139:Z202" si="40">IF(ISBLANK(S139), " ",S139)</f>
        <v xml:space="preserve"> </v>
      </c>
      <c r="AA139" s="46" t="str">
        <f t="shared" ref="AA139:AA202" si="41">IF(ISBLANK(T139), " ",T139)</f>
        <v xml:space="preserve"> </v>
      </c>
      <c r="AB139" s="46" t="str">
        <f t="shared" ref="AB139:AB202" si="42">IF(ISBLANK(U139), " ",U139)</f>
        <v/>
      </c>
      <c r="AC139" s="20"/>
      <c r="AD139" s="47" t="str">
        <f t="shared" si="33"/>
        <v xml:space="preserve"> </v>
      </c>
      <c r="AE139" s="20"/>
      <c r="AF139" s="20"/>
      <c r="AG139" s="20"/>
      <c r="AH139" s="20"/>
      <c r="AI139" s="20"/>
      <c r="AJ139" s="20"/>
      <c r="AK139" s="24"/>
      <c r="AL139" s="20"/>
      <c r="AM139" s="20" t="str">
        <f>IFERROR(IF(AL139="Suggested Branch",VLOOKUP(AB139,'Branch Details'!F132:G443,2,FALSE),""),"")</f>
        <v/>
      </c>
      <c r="AN139" s="21"/>
      <c r="AO139" s="88"/>
      <c r="BH139" t="str">
        <f t="shared" ref="BH139:BH202" si="43">IF(COUNTIF($G$10:$G$509,G139)&gt;1, "DUPLICATE","")</f>
        <v/>
      </c>
      <c r="BI139" t="str">
        <f t="shared" ref="BI139:BI202" si="44">IF(COUNTIF($M$10:$M$509,M139)&gt;1, "DUPLICATE","")</f>
        <v/>
      </c>
      <c r="BJ139" t="str">
        <f>IF(OR(R139&lt;&gt;"",S139&lt;&gt;"",T139&lt;&gt;""),IFERROR(VLOOKUP(UPPER(TRIM(R139)&amp;TRIM(S139)&amp;TRIM(T139)),City!K:L,2,FALSE),"NONE"),"")</f>
        <v/>
      </c>
      <c r="BK139" t="str">
        <f t="shared" ref="BK139:BK202" si="45">UPPER(TRIM(B139) &amp; TRIM(C139) &amp; TRIM(D139))</f>
        <v/>
      </c>
      <c r="BL139" t="str">
        <f t="shared" ref="BL139:BL202" si="46">IF(BK139&lt;&gt;"", IF(COUNTIF($BK$10:$BK$509,BK139)&gt;1, "DUPLICATE",""),"")</f>
        <v/>
      </c>
      <c r="BM139" s="17" t="str">
        <f t="shared" ref="BM139:BM202" ca="1" si="47">IF(H139&lt;&gt;"",DATEDIF(H139,TODAY(),"Y"),"")</f>
        <v/>
      </c>
      <c r="BN139" s="17" t="str">
        <f t="shared" ref="BN139:BN202" si="48">IF(G139&lt;&gt;"",IF(OR(G139="123456789",G139="1234567890",G139="12345678901", G139="111111111",G139=123456789,G139=1234567890,G139=12345678901,G139=111111111, LEN(G139)&lt;10, LEN(G139)&gt;14, ISNUMBER(G139) =FALSE),"INVALID",""),"")</f>
        <v/>
      </c>
    </row>
    <row r="140" spans="1:66">
      <c r="A140" s="84">
        <v>131</v>
      </c>
      <c r="B140" s="20"/>
      <c r="C140" s="20"/>
      <c r="D140" s="20"/>
      <c r="E140" s="20"/>
      <c r="F140" s="46" t="str">
        <f t="shared" si="34"/>
        <v xml:space="preserve">,  </v>
      </c>
      <c r="G140" s="28"/>
      <c r="H140" s="21"/>
      <c r="I140" s="20"/>
      <c r="J140" s="20"/>
      <c r="K140" s="46" t="str">
        <f t="shared" si="35"/>
        <v xml:space="preserve"> </v>
      </c>
      <c r="L140" s="20"/>
      <c r="M140" s="22"/>
      <c r="N140" s="20"/>
      <c r="O140" s="20"/>
      <c r="P140" s="20"/>
      <c r="Q140" s="20"/>
      <c r="R140" s="24"/>
      <c r="S140" s="20"/>
      <c r="T140" s="24"/>
      <c r="U140" s="33" t="str">
        <f>IFERROR(VLOOKUP(UPPER(TRIM(R140)&amp;TRIM(S140)&amp;TRIM(T140)),City!K:L,2,FALSE),"")</f>
        <v/>
      </c>
      <c r="V140" s="46" t="str">
        <f t="shared" si="36"/>
        <v xml:space="preserve"> </v>
      </c>
      <c r="W140" s="46" t="str">
        <f t="shared" si="37"/>
        <v xml:space="preserve"> </v>
      </c>
      <c r="X140" s="46" t="str">
        <f t="shared" si="38"/>
        <v xml:space="preserve"> </v>
      </c>
      <c r="Y140" s="46" t="str">
        <f t="shared" si="39"/>
        <v xml:space="preserve"> </v>
      </c>
      <c r="Z140" s="46" t="str">
        <f t="shared" si="40"/>
        <v xml:space="preserve"> </v>
      </c>
      <c r="AA140" s="46" t="str">
        <f t="shared" si="41"/>
        <v xml:space="preserve"> </v>
      </c>
      <c r="AB140" s="46" t="str">
        <f t="shared" si="42"/>
        <v/>
      </c>
      <c r="AC140" s="20"/>
      <c r="AD140" s="47" t="str">
        <f t="shared" si="33"/>
        <v xml:space="preserve"> </v>
      </c>
      <c r="AE140" s="20"/>
      <c r="AF140" s="20"/>
      <c r="AG140" s="20"/>
      <c r="AH140" s="20"/>
      <c r="AI140" s="20"/>
      <c r="AJ140" s="20"/>
      <c r="AK140" s="24"/>
      <c r="AL140" s="20"/>
      <c r="AM140" s="20" t="str">
        <f>IFERROR(IF(AL140="Suggested Branch",VLOOKUP(AB140,'Branch Details'!F133:G444,2,FALSE),""),"")</f>
        <v/>
      </c>
      <c r="AN140" s="21"/>
      <c r="AO140" s="88"/>
      <c r="BH140" t="str">
        <f t="shared" si="43"/>
        <v/>
      </c>
      <c r="BI140" t="str">
        <f t="shared" si="44"/>
        <v/>
      </c>
      <c r="BJ140" t="str">
        <f>IF(OR(R140&lt;&gt;"",S140&lt;&gt;"",T140&lt;&gt;""),IFERROR(VLOOKUP(UPPER(TRIM(R140)&amp;TRIM(S140)&amp;TRIM(T140)),City!K:L,2,FALSE),"NONE"),"")</f>
        <v/>
      </c>
      <c r="BK140" t="str">
        <f t="shared" si="45"/>
        <v/>
      </c>
      <c r="BL140" t="str">
        <f t="shared" si="46"/>
        <v/>
      </c>
      <c r="BM140" s="17" t="str">
        <f t="shared" ca="1" si="47"/>
        <v/>
      </c>
      <c r="BN140" s="17" t="str">
        <f t="shared" si="48"/>
        <v/>
      </c>
    </row>
    <row r="141" spans="1:66">
      <c r="A141" s="84">
        <v>132</v>
      </c>
      <c r="B141" s="20"/>
      <c r="C141" s="20"/>
      <c r="D141" s="20"/>
      <c r="E141" s="20"/>
      <c r="F141" s="46" t="str">
        <f t="shared" si="34"/>
        <v xml:space="preserve">,  </v>
      </c>
      <c r="G141" s="28"/>
      <c r="H141" s="21"/>
      <c r="I141" s="20"/>
      <c r="J141" s="20"/>
      <c r="K141" s="46" t="str">
        <f t="shared" si="35"/>
        <v xml:space="preserve"> </v>
      </c>
      <c r="L141" s="20"/>
      <c r="M141" s="22"/>
      <c r="N141" s="20"/>
      <c r="O141" s="20"/>
      <c r="P141" s="20"/>
      <c r="Q141" s="20"/>
      <c r="R141" s="24"/>
      <c r="S141" s="20"/>
      <c r="T141" s="24"/>
      <c r="U141" s="33" t="str">
        <f>IFERROR(VLOOKUP(UPPER(TRIM(R141)&amp;TRIM(S141)&amp;TRIM(T141)),City!K:L,2,FALSE),"")</f>
        <v/>
      </c>
      <c r="V141" s="46" t="str">
        <f t="shared" si="36"/>
        <v xml:space="preserve"> </v>
      </c>
      <c r="W141" s="46" t="str">
        <f t="shared" si="37"/>
        <v xml:space="preserve"> </v>
      </c>
      <c r="X141" s="46" t="str">
        <f t="shared" si="38"/>
        <v xml:space="preserve"> </v>
      </c>
      <c r="Y141" s="46" t="str">
        <f t="shared" si="39"/>
        <v xml:space="preserve"> </v>
      </c>
      <c r="Z141" s="46" t="str">
        <f t="shared" si="40"/>
        <v xml:space="preserve"> </v>
      </c>
      <c r="AA141" s="46" t="str">
        <f t="shared" si="41"/>
        <v xml:space="preserve"> </v>
      </c>
      <c r="AB141" s="46" t="str">
        <f t="shared" si="42"/>
        <v/>
      </c>
      <c r="AC141" s="20"/>
      <c r="AD141" s="47" t="str">
        <f t="shared" si="33"/>
        <v xml:space="preserve"> </v>
      </c>
      <c r="AE141" s="20"/>
      <c r="AF141" s="20"/>
      <c r="AG141" s="20"/>
      <c r="AH141" s="20"/>
      <c r="AI141" s="20"/>
      <c r="AJ141" s="20"/>
      <c r="AK141" s="24"/>
      <c r="AL141" s="20"/>
      <c r="AM141" s="20" t="str">
        <f>IFERROR(IF(AL141="Suggested Branch",VLOOKUP(AB141,'Branch Details'!F134:G445,2,FALSE),""),"")</f>
        <v/>
      </c>
      <c r="AN141" s="21"/>
      <c r="AO141" s="88"/>
      <c r="BH141" t="str">
        <f t="shared" si="43"/>
        <v/>
      </c>
      <c r="BI141" t="str">
        <f t="shared" si="44"/>
        <v/>
      </c>
      <c r="BJ141" t="str">
        <f>IF(OR(R141&lt;&gt;"",S141&lt;&gt;"",T141&lt;&gt;""),IFERROR(VLOOKUP(UPPER(TRIM(R141)&amp;TRIM(S141)&amp;TRIM(T141)),City!K:L,2,FALSE),"NONE"),"")</f>
        <v/>
      </c>
      <c r="BK141" t="str">
        <f t="shared" si="45"/>
        <v/>
      </c>
      <c r="BL141" t="str">
        <f t="shared" si="46"/>
        <v/>
      </c>
      <c r="BM141" s="17" t="str">
        <f t="shared" ca="1" si="47"/>
        <v/>
      </c>
      <c r="BN141" s="17" t="str">
        <f t="shared" si="48"/>
        <v/>
      </c>
    </row>
    <row r="142" spans="1:66">
      <c r="A142" s="84">
        <v>133</v>
      </c>
      <c r="B142" s="20"/>
      <c r="C142" s="20"/>
      <c r="D142" s="20"/>
      <c r="E142" s="20"/>
      <c r="F142" s="46" t="str">
        <f t="shared" si="34"/>
        <v xml:space="preserve">,  </v>
      </c>
      <c r="G142" s="28"/>
      <c r="H142" s="21"/>
      <c r="I142" s="20"/>
      <c r="J142" s="20"/>
      <c r="K142" s="46" t="str">
        <f t="shared" si="35"/>
        <v xml:space="preserve"> </v>
      </c>
      <c r="L142" s="20"/>
      <c r="M142" s="22"/>
      <c r="N142" s="20"/>
      <c r="O142" s="20"/>
      <c r="P142" s="20"/>
      <c r="Q142" s="20"/>
      <c r="R142" s="24"/>
      <c r="S142" s="20"/>
      <c r="T142" s="24"/>
      <c r="U142" s="33" t="str">
        <f>IFERROR(VLOOKUP(UPPER(TRIM(R142)&amp;TRIM(S142)&amp;TRIM(T142)),City!K:L,2,FALSE),"")</f>
        <v/>
      </c>
      <c r="V142" s="46" t="str">
        <f t="shared" si="36"/>
        <v xml:space="preserve"> </v>
      </c>
      <c r="W142" s="46" t="str">
        <f t="shared" si="37"/>
        <v xml:space="preserve"> </v>
      </c>
      <c r="X142" s="46" t="str">
        <f t="shared" si="38"/>
        <v xml:space="preserve"> </v>
      </c>
      <c r="Y142" s="46" t="str">
        <f t="shared" si="39"/>
        <v xml:space="preserve"> </v>
      </c>
      <c r="Z142" s="46" t="str">
        <f t="shared" si="40"/>
        <v xml:space="preserve"> </v>
      </c>
      <c r="AA142" s="46" t="str">
        <f t="shared" si="41"/>
        <v xml:space="preserve"> </v>
      </c>
      <c r="AB142" s="46" t="str">
        <f t="shared" si="42"/>
        <v/>
      </c>
      <c r="AC142" s="20"/>
      <c r="AD142" s="47" t="str">
        <f t="shared" si="33"/>
        <v xml:space="preserve"> </v>
      </c>
      <c r="AE142" s="20"/>
      <c r="AF142" s="20"/>
      <c r="AG142" s="20"/>
      <c r="AH142" s="20"/>
      <c r="AI142" s="20"/>
      <c r="AJ142" s="20"/>
      <c r="AK142" s="24"/>
      <c r="AL142" s="20"/>
      <c r="AM142" s="20" t="str">
        <f>IFERROR(IF(AL142="Suggested Branch",VLOOKUP(AB142,'Branch Details'!F135:G446,2,FALSE),""),"")</f>
        <v/>
      </c>
      <c r="AN142" s="21"/>
      <c r="AO142" s="88"/>
      <c r="BH142" t="str">
        <f t="shared" si="43"/>
        <v/>
      </c>
      <c r="BI142" t="str">
        <f t="shared" si="44"/>
        <v/>
      </c>
      <c r="BJ142" t="str">
        <f>IF(OR(R142&lt;&gt;"",S142&lt;&gt;"",T142&lt;&gt;""),IFERROR(VLOOKUP(UPPER(TRIM(R142)&amp;TRIM(S142)&amp;TRIM(T142)),City!K:L,2,FALSE),"NONE"),"")</f>
        <v/>
      </c>
      <c r="BK142" t="str">
        <f t="shared" si="45"/>
        <v/>
      </c>
      <c r="BL142" t="str">
        <f t="shared" si="46"/>
        <v/>
      </c>
      <c r="BM142" s="17" t="str">
        <f t="shared" ca="1" si="47"/>
        <v/>
      </c>
      <c r="BN142" s="17" t="str">
        <f t="shared" si="48"/>
        <v/>
      </c>
    </row>
    <row r="143" spans="1:66">
      <c r="A143" s="84">
        <v>134</v>
      </c>
      <c r="B143" s="20"/>
      <c r="C143" s="20"/>
      <c r="D143" s="20"/>
      <c r="E143" s="20"/>
      <c r="F143" s="46" t="str">
        <f t="shared" si="34"/>
        <v xml:space="preserve">,  </v>
      </c>
      <c r="G143" s="28"/>
      <c r="H143" s="21"/>
      <c r="I143" s="20"/>
      <c r="J143" s="20"/>
      <c r="K143" s="46" t="str">
        <f t="shared" si="35"/>
        <v xml:space="preserve"> </v>
      </c>
      <c r="L143" s="20"/>
      <c r="M143" s="22"/>
      <c r="N143" s="20"/>
      <c r="O143" s="20"/>
      <c r="P143" s="20"/>
      <c r="Q143" s="20"/>
      <c r="R143" s="24"/>
      <c r="S143" s="20"/>
      <c r="T143" s="24"/>
      <c r="U143" s="33" t="str">
        <f>IFERROR(VLOOKUP(UPPER(TRIM(R143)&amp;TRIM(S143)&amp;TRIM(T143)),City!K:L,2,FALSE),"")</f>
        <v/>
      </c>
      <c r="V143" s="46" t="str">
        <f t="shared" si="36"/>
        <v xml:space="preserve"> </v>
      </c>
      <c r="W143" s="46" t="str">
        <f t="shared" si="37"/>
        <v xml:space="preserve"> </v>
      </c>
      <c r="X143" s="46" t="str">
        <f t="shared" si="38"/>
        <v xml:space="preserve"> </v>
      </c>
      <c r="Y143" s="46" t="str">
        <f t="shared" si="39"/>
        <v xml:space="preserve"> </v>
      </c>
      <c r="Z143" s="46" t="str">
        <f t="shared" si="40"/>
        <v xml:space="preserve"> </v>
      </c>
      <c r="AA143" s="46" t="str">
        <f t="shared" si="41"/>
        <v xml:space="preserve"> </v>
      </c>
      <c r="AB143" s="46" t="str">
        <f t="shared" si="42"/>
        <v/>
      </c>
      <c r="AC143" s="20"/>
      <c r="AD143" s="47" t="str">
        <f t="shared" si="33"/>
        <v xml:space="preserve"> </v>
      </c>
      <c r="AE143" s="20"/>
      <c r="AF143" s="20"/>
      <c r="AG143" s="20"/>
      <c r="AH143" s="20"/>
      <c r="AI143" s="20"/>
      <c r="AJ143" s="20"/>
      <c r="AK143" s="24"/>
      <c r="AL143" s="20"/>
      <c r="AM143" s="20" t="str">
        <f>IFERROR(IF(AL143="Suggested Branch",VLOOKUP(AB143,'Branch Details'!F136:G447,2,FALSE),""),"")</f>
        <v/>
      </c>
      <c r="AN143" s="21"/>
      <c r="AO143" s="88"/>
      <c r="BH143" t="str">
        <f t="shared" si="43"/>
        <v/>
      </c>
      <c r="BI143" t="str">
        <f t="shared" si="44"/>
        <v/>
      </c>
      <c r="BJ143" t="str">
        <f>IF(OR(R143&lt;&gt;"",S143&lt;&gt;"",T143&lt;&gt;""),IFERROR(VLOOKUP(UPPER(TRIM(R143)&amp;TRIM(S143)&amp;TRIM(T143)),City!K:L,2,FALSE),"NONE"),"")</f>
        <v/>
      </c>
      <c r="BK143" t="str">
        <f t="shared" si="45"/>
        <v/>
      </c>
      <c r="BL143" t="str">
        <f t="shared" si="46"/>
        <v/>
      </c>
      <c r="BM143" s="17" t="str">
        <f t="shared" ca="1" si="47"/>
        <v/>
      </c>
      <c r="BN143" s="17" t="str">
        <f t="shared" si="48"/>
        <v/>
      </c>
    </row>
    <row r="144" spans="1:66">
      <c r="A144" s="84">
        <v>135</v>
      </c>
      <c r="B144" s="20"/>
      <c r="C144" s="20"/>
      <c r="D144" s="20"/>
      <c r="E144" s="20"/>
      <c r="F144" s="46" t="str">
        <f t="shared" si="34"/>
        <v xml:space="preserve">,  </v>
      </c>
      <c r="G144" s="28"/>
      <c r="H144" s="21"/>
      <c r="I144" s="20"/>
      <c r="J144" s="20"/>
      <c r="K144" s="46" t="str">
        <f t="shared" si="35"/>
        <v xml:space="preserve"> </v>
      </c>
      <c r="L144" s="20"/>
      <c r="M144" s="22"/>
      <c r="N144" s="20"/>
      <c r="O144" s="20"/>
      <c r="P144" s="20"/>
      <c r="Q144" s="20"/>
      <c r="R144" s="24"/>
      <c r="S144" s="20"/>
      <c r="T144" s="24"/>
      <c r="U144" s="33" t="str">
        <f>IFERROR(VLOOKUP(UPPER(TRIM(R144)&amp;TRIM(S144)&amp;TRIM(T144)),City!K:L,2,FALSE),"")</f>
        <v/>
      </c>
      <c r="V144" s="46" t="str">
        <f t="shared" si="36"/>
        <v xml:space="preserve"> </v>
      </c>
      <c r="W144" s="46" t="str">
        <f t="shared" si="37"/>
        <v xml:space="preserve"> </v>
      </c>
      <c r="X144" s="46" t="str">
        <f t="shared" si="38"/>
        <v xml:space="preserve"> </v>
      </c>
      <c r="Y144" s="46" t="str">
        <f t="shared" si="39"/>
        <v xml:space="preserve"> </v>
      </c>
      <c r="Z144" s="46" t="str">
        <f t="shared" si="40"/>
        <v xml:space="preserve"> </v>
      </c>
      <c r="AA144" s="46" t="str">
        <f t="shared" si="41"/>
        <v xml:space="preserve"> </v>
      </c>
      <c r="AB144" s="46" t="str">
        <f t="shared" si="42"/>
        <v/>
      </c>
      <c r="AC144" s="20"/>
      <c r="AD144" s="47" t="str">
        <f t="shared" si="33"/>
        <v xml:space="preserve"> </v>
      </c>
      <c r="AE144" s="20"/>
      <c r="AF144" s="20"/>
      <c r="AG144" s="20"/>
      <c r="AH144" s="20"/>
      <c r="AI144" s="20"/>
      <c r="AJ144" s="20"/>
      <c r="AK144" s="24"/>
      <c r="AL144" s="20"/>
      <c r="AM144" s="20" t="str">
        <f>IFERROR(IF(AL144="Suggested Branch",VLOOKUP(AB144,'Branch Details'!F137:G448,2,FALSE),""),"")</f>
        <v/>
      </c>
      <c r="AN144" s="21"/>
      <c r="AO144" s="88"/>
      <c r="BH144" t="str">
        <f t="shared" si="43"/>
        <v/>
      </c>
      <c r="BI144" t="str">
        <f t="shared" si="44"/>
        <v/>
      </c>
      <c r="BJ144" t="str">
        <f>IF(OR(R144&lt;&gt;"",S144&lt;&gt;"",T144&lt;&gt;""),IFERROR(VLOOKUP(UPPER(TRIM(R144)&amp;TRIM(S144)&amp;TRIM(T144)),City!K:L,2,FALSE),"NONE"),"")</f>
        <v/>
      </c>
      <c r="BK144" t="str">
        <f t="shared" si="45"/>
        <v/>
      </c>
      <c r="BL144" t="str">
        <f t="shared" si="46"/>
        <v/>
      </c>
      <c r="BM144" s="17" t="str">
        <f t="shared" ca="1" si="47"/>
        <v/>
      </c>
      <c r="BN144" s="17" t="str">
        <f t="shared" si="48"/>
        <v/>
      </c>
    </row>
    <row r="145" spans="1:66">
      <c r="A145" s="84">
        <v>136</v>
      </c>
      <c r="B145" s="20"/>
      <c r="C145" s="20"/>
      <c r="D145" s="20"/>
      <c r="E145" s="20"/>
      <c r="F145" s="46" t="str">
        <f t="shared" si="34"/>
        <v xml:space="preserve">,  </v>
      </c>
      <c r="G145" s="28"/>
      <c r="H145" s="21"/>
      <c r="I145" s="20"/>
      <c r="J145" s="20"/>
      <c r="K145" s="46" t="str">
        <f t="shared" si="35"/>
        <v xml:space="preserve"> </v>
      </c>
      <c r="L145" s="20"/>
      <c r="M145" s="22"/>
      <c r="N145" s="20"/>
      <c r="O145" s="20"/>
      <c r="P145" s="20"/>
      <c r="Q145" s="20"/>
      <c r="R145" s="24"/>
      <c r="S145" s="20"/>
      <c r="T145" s="24"/>
      <c r="U145" s="33" t="str">
        <f>IFERROR(VLOOKUP(UPPER(TRIM(R145)&amp;TRIM(S145)&amp;TRIM(T145)),City!K:L,2,FALSE),"")</f>
        <v/>
      </c>
      <c r="V145" s="46" t="str">
        <f t="shared" si="36"/>
        <v xml:space="preserve"> </v>
      </c>
      <c r="W145" s="46" t="str">
        <f t="shared" si="37"/>
        <v xml:space="preserve"> </v>
      </c>
      <c r="X145" s="46" t="str">
        <f t="shared" si="38"/>
        <v xml:space="preserve"> </v>
      </c>
      <c r="Y145" s="46" t="str">
        <f t="shared" si="39"/>
        <v xml:space="preserve"> </v>
      </c>
      <c r="Z145" s="46" t="str">
        <f t="shared" si="40"/>
        <v xml:space="preserve"> </v>
      </c>
      <c r="AA145" s="46" t="str">
        <f t="shared" si="41"/>
        <v xml:space="preserve"> </v>
      </c>
      <c r="AB145" s="46" t="str">
        <f t="shared" si="42"/>
        <v/>
      </c>
      <c r="AC145" s="20"/>
      <c r="AD145" s="47" t="str">
        <f t="shared" si="33"/>
        <v xml:space="preserve"> </v>
      </c>
      <c r="AE145" s="20"/>
      <c r="AF145" s="20"/>
      <c r="AG145" s="20"/>
      <c r="AH145" s="20"/>
      <c r="AI145" s="20"/>
      <c r="AJ145" s="20"/>
      <c r="AK145" s="24"/>
      <c r="AL145" s="20"/>
      <c r="AM145" s="20" t="str">
        <f>IFERROR(IF(AL145="Suggested Branch",VLOOKUP(AB145,'Branch Details'!F138:G449,2,FALSE),""),"")</f>
        <v/>
      </c>
      <c r="AN145" s="21"/>
      <c r="AO145" s="88"/>
      <c r="BH145" t="str">
        <f t="shared" si="43"/>
        <v/>
      </c>
      <c r="BI145" t="str">
        <f t="shared" si="44"/>
        <v/>
      </c>
      <c r="BJ145" t="str">
        <f>IF(OR(R145&lt;&gt;"",S145&lt;&gt;"",T145&lt;&gt;""),IFERROR(VLOOKUP(UPPER(TRIM(R145)&amp;TRIM(S145)&amp;TRIM(T145)),City!K:L,2,FALSE),"NONE"),"")</f>
        <v/>
      </c>
      <c r="BK145" t="str">
        <f t="shared" si="45"/>
        <v/>
      </c>
      <c r="BL145" t="str">
        <f t="shared" si="46"/>
        <v/>
      </c>
      <c r="BM145" s="17" t="str">
        <f t="shared" ca="1" si="47"/>
        <v/>
      </c>
      <c r="BN145" s="17" t="str">
        <f t="shared" si="48"/>
        <v/>
      </c>
    </row>
    <row r="146" spans="1:66">
      <c r="A146" s="84">
        <v>137</v>
      </c>
      <c r="B146" s="20"/>
      <c r="C146" s="20"/>
      <c r="D146" s="20"/>
      <c r="E146" s="20"/>
      <c r="F146" s="46" t="str">
        <f t="shared" si="34"/>
        <v xml:space="preserve">,  </v>
      </c>
      <c r="G146" s="28"/>
      <c r="H146" s="21"/>
      <c r="I146" s="20"/>
      <c r="J146" s="20"/>
      <c r="K146" s="46" t="str">
        <f t="shared" si="35"/>
        <v xml:space="preserve"> </v>
      </c>
      <c r="L146" s="20"/>
      <c r="M146" s="22"/>
      <c r="N146" s="20"/>
      <c r="O146" s="20"/>
      <c r="P146" s="20"/>
      <c r="Q146" s="20"/>
      <c r="R146" s="24"/>
      <c r="S146" s="20"/>
      <c r="T146" s="24"/>
      <c r="U146" s="33" t="str">
        <f>IFERROR(VLOOKUP(UPPER(TRIM(R146)&amp;TRIM(S146)&amp;TRIM(T146)),City!K:L,2,FALSE),"")</f>
        <v/>
      </c>
      <c r="V146" s="46" t="str">
        <f t="shared" si="36"/>
        <v xml:space="preserve"> </v>
      </c>
      <c r="W146" s="46" t="str">
        <f t="shared" si="37"/>
        <v xml:space="preserve"> </v>
      </c>
      <c r="X146" s="46" t="str">
        <f t="shared" si="38"/>
        <v xml:space="preserve"> </v>
      </c>
      <c r="Y146" s="46" t="str">
        <f t="shared" si="39"/>
        <v xml:space="preserve"> </v>
      </c>
      <c r="Z146" s="46" t="str">
        <f t="shared" si="40"/>
        <v xml:space="preserve"> </v>
      </c>
      <c r="AA146" s="46" t="str">
        <f t="shared" si="41"/>
        <v xml:space="preserve"> </v>
      </c>
      <c r="AB146" s="46" t="str">
        <f t="shared" si="42"/>
        <v/>
      </c>
      <c r="AC146" s="20"/>
      <c r="AD146" s="47" t="str">
        <f t="shared" si="33"/>
        <v xml:space="preserve"> </v>
      </c>
      <c r="AE146" s="20"/>
      <c r="AF146" s="20"/>
      <c r="AG146" s="20"/>
      <c r="AH146" s="20"/>
      <c r="AI146" s="20"/>
      <c r="AJ146" s="20"/>
      <c r="AK146" s="24"/>
      <c r="AL146" s="20"/>
      <c r="AM146" s="20" t="str">
        <f>IFERROR(IF(AL146="Suggested Branch",VLOOKUP(AB146,'Branch Details'!F139:G450,2,FALSE),""),"")</f>
        <v/>
      </c>
      <c r="AN146" s="21"/>
      <c r="AO146" s="88"/>
      <c r="BH146" t="str">
        <f t="shared" si="43"/>
        <v/>
      </c>
      <c r="BI146" t="str">
        <f t="shared" si="44"/>
        <v/>
      </c>
      <c r="BJ146" t="str">
        <f>IF(OR(R146&lt;&gt;"",S146&lt;&gt;"",T146&lt;&gt;""),IFERROR(VLOOKUP(UPPER(TRIM(R146)&amp;TRIM(S146)&amp;TRIM(T146)),City!K:L,2,FALSE),"NONE"),"")</f>
        <v/>
      </c>
      <c r="BK146" t="str">
        <f t="shared" si="45"/>
        <v/>
      </c>
      <c r="BL146" t="str">
        <f t="shared" si="46"/>
        <v/>
      </c>
      <c r="BM146" s="17" t="str">
        <f t="shared" ca="1" si="47"/>
        <v/>
      </c>
      <c r="BN146" s="17" t="str">
        <f t="shared" si="48"/>
        <v/>
      </c>
    </row>
    <row r="147" spans="1:66">
      <c r="A147" s="84">
        <v>138</v>
      </c>
      <c r="B147" s="20"/>
      <c r="C147" s="20"/>
      <c r="D147" s="20"/>
      <c r="E147" s="20"/>
      <c r="F147" s="46" t="str">
        <f t="shared" si="34"/>
        <v xml:space="preserve">,  </v>
      </c>
      <c r="G147" s="28"/>
      <c r="H147" s="21"/>
      <c r="I147" s="20"/>
      <c r="J147" s="20"/>
      <c r="K147" s="46" t="str">
        <f t="shared" si="35"/>
        <v xml:space="preserve"> </v>
      </c>
      <c r="L147" s="20"/>
      <c r="M147" s="22"/>
      <c r="N147" s="20"/>
      <c r="O147" s="20"/>
      <c r="P147" s="20"/>
      <c r="Q147" s="20"/>
      <c r="R147" s="24"/>
      <c r="S147" s="20"/>
      <c r="T147" s="24"/>
      <c r="U147" s="33" t="str">
        <f>IFERROR(VLOOKUP(UPPER(TRIM(R147)&amp;TRIM(S147)&amp;TRIM(T147)),City!K:L,2,FALSE),"")</f>
        <v/>
      </c>
      <c r="V147" s="46" t="str">
        <f t="shared" si="36"/>
        <v xml:space="preserve"> </v>
      </c>
      <c r="W147" s="46" t="str">
        <f t="shared" si="37"/>
        <v xml:space="preserve"> </v>
      </c>
      <c r="X147" s="46" t="str">
        <f t="shared" si="38"/>
        <v xml:space="preserve"> </v>
      </c>
      <c r="Y147" s="46" t="str">
        <f t="shared" si="39"/>
        <v xml:space="preserve"> </v>
      </c>
      <c r="Z147" s="46" t="str">
        <f t="shared" si="40"/>
        <v xml:space="preserve"> </v>
      </c>
      <c r="AA147" s="46" t="str">
        <f t="shared" si="41"/>
        <v xml:space="preserve"> </v>
      </c>
      <c r="AB147" s="46" t="str">
        <f t="shared" si="42"/>
        <v/>
      </c>
      <c r="AC147" s="20"/>
      <c r="AD147" s="47" t="str">
        <f t="shared" si="33"/>
        <v xml:space="preserve"> </v>
      </c>
      <c r="AE147" s="20"/>
      <c r="AF147" s="20"/>
      <c r="AG147" s="20"/>
      <c r="AH147" s="20"/>
      <c r="AI147" s="20"/>
      <c r="AJ147" s="20"/>
      <c r="AK147" s="24"/>
      <c r="AL147" s="20"/>
      <c r="AM147" s="20" t="str">
        <f>IFERROR(IF(AL147="Suggested Branch",VLOOKUP(AB147,'Branch Details'!F140:G451,2,FALSE),""),"")</f>
        <v/>
      </c>
      <c r="AN147" s="21"/>
      <c r="AO147" s="88"/>
      <c r="BH147" t="str">
        <f t="shared" si="43"/>
        <v/>
      </c>
      <c r="BI147" t="str">
        <f t="shared" si="44"/>
        <v/>
      </c>
      <c r="BJ147" t="str">
        <f>IF(OR(R147&lt;&gt;"",S147&lt;&gt;"",T147&lt;&gt;""),IFERROR(VLOOKUP(UPPER(TRIM(R147)&amp;TRIM(S147)&amp;TRIM(T147)),City!K:L,2,FALSE),"NONE"),"")</f>
        <v/>
      </c>
      <c r="BK147" t="str">
        <f t="shared" si="45"/>
        <v/>
      </c>
      <c r="BL147" t="str">
        <f t="shared" si="46"/>
        <v/>
      </c>
      <c r="BM147" s="17" t="str">
        <f t="shared" ca="1" si="47"/>
        <v/>
      </c>
      <c r="BN147" s="17" t="str">
        <f t="shared" si="48"/>
        <v/>
      </c>
    </row>
    <row r="148" spans="1:66">
      <c r="A148" s="84">
        <v>139</v>
      </c>
      <c r="B148" s="20"/>
      <c r="C148" s="20"/>
      <c r="D148" s="20"/>
      <c r="E148" s="20"/>
      <c r="F148" s="46" t="str">
        <f t="shared" si="34"/>
        <v xml:space="preserve">,  </v>
      </c>
      <c r="G148" s="28"/>
      <c r="H148" s="21"/>
      <c r="I148" s="20"/>
      <c r="J148" s="20"/>
      <c r="K148" s="46" t="str">
        <f t="shared" si="35"/>
        <v xml:space="preserve"> </v>
      </c>
      <c r="L148" s="20"/>
      <c r="M148" s="22"/>
      <c r="N148" s="20"/>
      <c r="O148" s="20"/>
      <c r="P148" s="20"/>
      <c r="Q148" s="20"/>
      <c r="R148" s="24"/>
      <c r="S148" s="20"/>
      <c r="T148" s="24"/>
      <c r="U148" s="33" t="str">
        <f>IFERROR(VLOOKUP(UPPER(TRIM(R148)&amp;TRIM(S148)&amp;TRIM(T148)),City!K:L,2,FALSE),"")</f>
        <v/>
      </c>
      <c r="V148" s="46" t="str">
        <f t="shared" si="36"/>
        <v xml:space="preserve"> </v>
      </c>
      <c r="W148" s="46" t="str">
        <f t="shared" si="37"/>
        <v xml:space="preserve"> </v>
      </c>
      <c r="X148" s="46" t="str">
        <f t="shared" si="38"/>
        <v xml:space="preserve"> </v>
      </c>
      <c r="Y148" s="46" t="str">
        <f t="shared" si="39"/>
        <v xml:space="preserve"> </v>
      </c>
      <c r="Z148" s="46" t="str">
        <f t="shared" si="40"/>
        <v xml:space="preserve"> </v>
      </c>
      <c r="AA148" s="46" t="str">
        <f t="shared" si="41"/>
        <v xml:space="preserve"> </v>
      </c>
      <c r="AB148" s="46" t="str">
        <f t="shared" si="42"/>
        <v/>
      </c>
      <c r="AC148" s="20"/>
      <c r="AD148" s="47" t="str">
        <f t="shared" si="33"/>
        <v xml:space="preserve"> </v>
      </c>
      <c r="AE148" s="20"/>
      <c r="AF148" s="20"/>
      <c r="AG148" s="20"/>
      <c r="AH148" s="20"/>
      <c r="AI148" s="20"/>
      <c r="AJ148" s="20"/>
      <c r="AK148" s="24"/>
      <c r="AL148" s="20"/>
      <c r="AM148" s="20" t="str">
        <f>IFERROR(IF(AL148="Suggested Branch",VLOOKUP(AB148,'Branch Details'!F141:G452,2,FALSE),""),"")</f>
        <v/>
      </c>
      <c r="AN148" s="21"/>
      <c r="AO148" s="88"/>
      <c r="BH148" t="str">
        <f t="shared" si="43"/>
        <v/>
      </c>
      <c r="BI148" t="str">
        <f t="shared" si="44"/>
        <v/>
      </c>
      <c r="BJ148" t="str">
        <f>IF(OR(R148&lt;&gt;"",S148&lt;&gt;"",T148&lt;&gt;""),IFERROR(VLOOKUP(UPPER(TRIM(R148)&amp;TRIM(S148)&amp;TRIM(T148)),City!K:L,2,FALSE),"NONE"),"")</f>
        <v/>
      </c>
      <c r="BK148" t="str">
        <f t="shared" si="45"/>
        <v/>
      </c>
      <c r="BL148" t="str">
        <f t="shared" si="46"/>
        <v/>
      </c>
      <c r="BM148" s="17" t="str">
        <f t="shared" ca="1" si="47"/>
        <v/>
      </c>
      <c r="BN148" s="17" t="str">
        <f t="shared" si="48"/>
        <v/>
      </c>
    </row>
    <row r="149" spans="1:66">
      <c r="A149" s="84">
        <v>140</v>
      </c>
      <c r="B149" s="20"/>
      <c r="C149" s="20"/>
      <c r="D149" s="20"/>
      <c r="E149" s="20"/>
      <c r="F149" s="46" t="str">
        <f t="shared" si="34"/>
        <v xml:space="preserve">,  </v>
      </c>
      <c r="G149" s="28"/>
      <c r="H149" s="21"/>
      <c r="I149" s="20"/>
      <c r="J149" s="20"/>
      <c r="K149" s="46" t="str">
        <f t="shared" si="35"/>
        <v xml:space="preserve"> </v>
      </c>
      <c r="L149" s="20"/>
      <c r="M149" s="22"/>
      <c r="N149" s="20"/>
      <c r="O149" s="20"/>
      <c r="P149" s="20"/>
      <c r="Q149" s="20"/>
      <c r="R149" s="24"/>
      <c r="S149" s="20"/>
      <c r="T149" s="24"/>
      <c r="U149" s="33" t="str">
        <f>IFERROR(VLOOKUP(UPPER(TRIM(R149)&amp;TRIM(S149)&amp;TRIM(T149)),City!K:L,2,FALSE),"")</f>
        <v/>
      </c>
      <c r="V149" s="46" t="str">
        <f t="shared" si="36"/>
        <v xml:space="preserve"> </v>
      </c>
      <c r="W149" s="46" t="str">
        <f t="shared" si="37"/>
        <v xml:space="preserve"> </v>
      </c>
      <c r="X149" s="46" t="str">
        <f t="shared" si="38"/>
        <v xml:space="preserve"> </v>
      </c>
      <c r="Y149" s="46" t="str">
        <f t="shared" si="39"/>
        <v xml:space="preserve"> </v>
      </c>
      <c r="Z149" s="46" t="str">
        <f t="shared" si="40"/>
        <v xml:space="preserve"> </v>
      </c>
      <c r="AA149" s="46" t="str">
        <f t="shared" si="41"/>
        <v xml:space="preserve"> </v>
      </c>
      <c r="AB149" s="46" t="str">
        <f t="shared" si="42"/>
        <v/>
      </c>
      <c r="AC149" s="20"/>
      <c r="AD149" s="47" t="str">
        <f t="shared" si="33"/>
        <v xml:space="preserve"> </v>
      </c>
      <c r="AE149" s="20"/>
      <c r="AF149" s="20"/>
      <c r="AG149" s="20"/>
      <c r="AH149" s="20"/>
      <c r="AI149" s="20"/>
      <c r="AJ149" s="20"/>
      <c r="AK149" s="24"/>
      <c r="AL149" s="20"/>
      <c r="AM149" s="20" t="str">
        <f>IFERROR(IF(AL149="Suggested Branch",VLOOKUP(AB149,'Branch Details'!F142:G453,2,FALSE),""),"")</f>
        <v/>
      </c>
      <c r="AN149" s="21"/>
      <c r="AO149" s="88"/>
      <c r="BH149" t="str">
        <f t="shared" si="43"/>
        <v/>
      </c>
      <c r="BI149" t="str">
        <f t="shared" si="44"/>
        <v/>
      </c>
      <c r="BJ149" t="str">
        <f>IF(OR(R149&lt;&gt;"",S149&lt;&gt;"",T149&lt;&gt;""),IFERROR(VLOOKUP(UPPER(TRIM(R149)&amp;TRIM(S149)&amp;TRIM(T149)),City!K:L,2,FALSE),"NONE"),"")</f>
        <v/>
      </c>
      <c r="BK149" t="str">
        <f t="shared" si="45"/>
        <v/>
      </c>
      <c r="BL149" t="str">
        <f t="shared" si="46"/>
        <v/>
      </c>
      <c r="BM149" s="17" t="str">
        <f t="shared" ca="1" si="47"/>
        <v/>
      </c>
      <c r="BN149" s="17" t="str">
        <f t="shared" si="48"/>
        <v/>
      </c>
    </row>
    <row r="150" spans="1:66">
      <c r="A150" s="84">
        <v>141</v>
      </c>
      <c r="B150" s="20"/>
      <c r="C150" s="20"/>
      <c r="D150" s="20"/>
      <c r="E150" s="20"/>
      <c r="F150" s="46" t="str">
        <f t="shared" si="34"/>
        <v xml:space="preserve">,  </v>
      </c>
      <c r="G150" s="28"/>
      <c r="H150" s="21"/>
      <c r="I150" s="20"/>
      <c r="J150" s="20"/>
      <c r="K150" s="46" t="str">
        <f t="shared" si="35"/>
        <v xml:space="preserve"> </v>
      </c>
      <c r="L150" s="20"/>
      <c r="M150" s="22"/>
      <c r="N150" s="20"/>
      <c r="O150" s="20"/>
      <c r="P150" s="20"/>
      <c r="Q150" s="20"/>
      <c r="R150" s="24"/>
      <c r="S150" s="20"/>
      <c r="T150" s="24"/>
      <c r="U150" s="33" t="str">
        <f>IFERROR(VLOOKUP(UPPER(TRIM(R150)&amp;TRIM(S150)&amp;TRIM(T150)),City!K:L,2,FALSE),"")</f>
        <v/>
      </c>
      <c r="V150" s="46" t="str">
        <f t="shared" si="36"/>
        <v xml:space="preserve"> </v>
      </c>
      <c r="W150" s="46" t="str">
        <f t="shared" si="37"/>
        <v xml:space="preserve"> </v>
      </c>
      <c r="X150" s="46" t="str">
        <f t="shared" si="38"/>
        <v xml:space="preserve"> </v>
      </c>
      <c r="Y150" s="46" t="str">
        <f t="shared" si="39"/>
        <v xml:space="preserve"> </v>
      </c>
      <c r="Z150" s="46" t="str">
        <f t="shared" si="40"/>
        <v xml:space="preserve"> </v>
      </c>
      <c r="AA150" s="46" t="str">
        <f t="shared" si="41"/>
        <v xml:space="preserve"> </v>
      </c>
      <c r="AB150" s="46" t="str">
        <f t="shared" si="42"/>
        <v/>
      </c>
      <c r="AC150" s="20"/>
      <c r="AD150" s="47" t="str">
        <f t="shared" si="33"/>
        <v xml:space="preserve"> </v>
      </c>
      <c r="AE150" s="20"/>
      <c r="AF150" s="20"/>
      <c r="AG150" s="20"/>
      <c r="AH150" s="20"/>
      <c r="AI150" s="20"/>
      <c r="AJ150" s="20"/>
      <c r="AK150" s="24"/>
      <c r="AL150" s="20"/>
      <c r="AM150" s="20" t="str">
        <f>IFERROR(IF(AL150="Suggested Branch",VLOOKUP(AB150,'Branch Details'!F143:G454,2,FALSE),""),"")</f>
        <v/>
      </c>
      <c r="AN150" s="21"/>
      <c r="AO150" s="88"/>
      <c r="BH150" t="str">
        <f t="shared" si="43"/>
        <v/>
      </c>
      <c r="BI150" t="str">
        <f t="shared" si="44"/>
        <v/>
      </c>
      <c r="BJ150" t="str">
        <f>IF(OR(R150&lt;&gt;"",S150&lt;&gt;"",T150&lt;&gt;""),IFERROR(VLOOKUP(UPPER(TRIM(R150)&amp;TRIM(S150)&amp;TRIM(T150)),City!K:L,2,FALSE),"NONE"),"")</f>
        <v/>
      </c>
      <c r="BK150" t="str">
        <f t="shared" si="45"/>
        <v/>
      </c>
      <c r="BL150" t="str">
        <f t="shared" si="46"/>
        <v/>
      </c>
      <c r="BM150" s="17" t="str">
        <f t="shared" ca="1" si="47"/>
        <v/>
      </c>
      <c r="BN150" s="17" t="str">
        <f t="shared" si="48"/>
        <v/>
      </c>
    </row>
    <row r="151" spans="1:66">
      <c r="A151" s="84">
        <v>142</v>
      </c>
      <c r="B151" s="20"/>
      <c r="C151" s="20"/>
      <c r="D151" s="20"/>
      <c r="E151" s="20"/>
      <c r="F151" s="46" t="str">
        <f t="shared" si="34"/>
        <v xml:space="preserve">,  </v>
      </c>
      <c r="G151" s="28"/>
      <c r="H151" s="21"/>
      <c r="I151" s="20"/>
      <c r="J151" s="20"/>
      <c r="K151" s="46" t="str">
        <f t="shared" si="35"/>
        <v xml:space="preserve"> </v>
      </c>
      <c r="L151" s="20"/>
      <c r="M151" s="22"/>
      <c r="N151" s="20"/>
      <c r="O151" s="20"/>
      <c r="P151" s="20"/>
      <c r="Q151" s="20"/>
      <c r="R151" s="24"/>
      <c r="S151" s="20"/>
      <c r="T151" s="24"/>
      <c r="U151" s="33" t="str">
        <f>IFERROR(VLOOKUP(UPPER(TRIM(R151)&amp;TRIM(S151)&amp;TRIM(T151)),City!K:L,2,FALSE),"")</f>
        <v/>
      </c>
      <c r="V151" s="46" t="str">
        <f t="shared" si="36"/>
        <v xml:space="preserve"> </v>
      </c>
      <c r="W151" s="46" t="str">
        <f t="shared" si="37"/>
        <v xml:space="preserve"> </v>
      </c>
      <c r="X151" s="46" t="str">
        <f t="shared" si="38"/>
        <v xml:space="preserve"> </v>
      </c>
      <c r="Y151" s="46" t="str">
        <f t="shared" si="39"/>
        <v xml:space="preserve"> </v>
      </c>
      <c r="Z151" s="46" t="str">
        <f t="shared" si="40"/>
        <v xml:space="preserve"> </v>
      </c>
      <c r="AA151" s="46" t="str">
        <f t="shared" si="41"/>
        <v xml:space="preserve"> </v>
      </c>
      <c r="AB151" s="46" t="str">
        <f t="shared" si="42"/>
        <v/>
      </c>
      <c r="AC151" s="20"/>
      <c r="AD151" s="47" t="str">
        <f t="shared" si="33"/>
        <v xml:space="preserve"> </v>
      </c>
      <c r="AE151" s="20"/>
      <c r="AF151" s="20"/>
      <c r="AG151" s="20"/>
      <c r="AH151" s="20"/>
      <c r="AI151" s="20"/>
      <c r="AJ151" s="20"/>
      <c r="AK151" s="24"/>
      <c r="AL151" s="20"/>
      <c r="AM151" s="20" t="str">
        <f>IFERROR(IF(AL151="Suggested Branch",VLOOKUP(AB151,'Branch Details'!F144:G455,2,FALSE),""),"")</f>
        <v/>
      </c>
      <c r="AN151" s="21"/>
      <c r="AO151" s="88"/>
      <c r="BH151" t="str">
        <f t="shared" si="43"/>
        <v/>
      </c>
      <c r="BI151" t="str">
        <f t="shared" si="44"/>
        <v/>
      </c>
      <c r="BJ151" t="str">
        <f>IF(OR(R151&lt;&gt;"",S151&lt;&gt;"",T151&lt;&gt;""),IFERROR(VLOOKUP(UPPER(TRIM(R151)&amp;TRIM(S151)&amp;TRIM(T151)),City!K:L,2,FALSE),"NONE"),"")</f>
        <v/>
      </c>
      <c r="BK151" t="str">
        <f t="shared" si="45"/>
        <v/>
      </c>
      <c r="BL151" t="str">
        <f t="shared" si="46"/>
        <v/>
      </c>
      <c r="BM151" s="17" t="str">
        <f t="shared" ca="1" si="47"/>
        <v/>
      </c>
      <c r="BN151" s="17" t="str">
        <f t="shared" si="48"/>
        <v/>
      </c>
    </row>
    <row r="152" spans="1:66">
      <c r="A152" s="84">
        <v>143</v>
      </c>
      <c r="B152" s="20"/>
      <c r="C152" s="20"/>
      <c r="D152" s="20"/>
      <c r="E152" s="20"/>
      <c r="F152" s="46" t="str">
        <f t="shared" si="34"/>
        <v xml:space="preserve">,  </v>
      </c>
      <c r="G152" s="28"/>
      <c r="H152" s="21"/>
      <c r="I152" s="20"/>
      <c r="J152" s="20"/>
      <c r="K152" s="46" t="str">
        <f t="shared" si="35"/>
        <v xml:space="preserve"> </v>
      </c>
      <c r="L152" s="20"/>
      <c r="M152" s="22"/>
      <c r="N152" s="20"/>
      <c r="O152" s="20"/>
      <c r="P152" s="20"/>
      <c r="Q152" s="20"/>
      <c r="R152" s="24"/>
      <c r="S152" s="20"/>
      <c r="T152" s="24"/>
      <c r="U152" s="33" t="str">
        <f>IFERROR(VLOOKUP(UPPER(TRIM(R152)&amp;TRIM(S152)&amp;TRIM(T152)),City!K:L,2,FALSE),"")</f>
        <v/>
      </c>
      <c r="V152" s="46" t="str">
        <f t="shared" si="36"/>
        <v xml:space="preserve"> </v>
      </c>
      <c r="W152" s="46" t="str">
        <f t="shared" si="37"/>
        <v xml:space="preserve"> </v>
      </c>
      <c r="X152" s="46" t="str">
        <f t="shared" si="38"/>
        <v xml:space="preserve"> </v>
      </c>
      <c r="Y152" s="46" t="str">
        <f t="shared" si="39"/>
        <v xml:space="preserve"> </v>
      </c>
      <c r="Z152" s="46" t="str">
        <f t="shared" si="40"/>
        <v xml:space="preserve"> </v>
      </c>
      <c r="AA152" s="46" t="str">
        <f t="shared" si="41"/>
        <v xml:space="preserve"> </v>
      </c>
      <c r="AB152" s="46" t="str">
        <f t="shared" si="42"/>
        <v/>
      </c>
      <c r="AC152" s="20"/>
      <c r="AD152" s="47" t="str">
        <f t="shared" si="33"/>
        <v xml:space="preserve"> </v>
      </c>
      <c r="AE152" s="20"/>
      <c r="AF152" s="20"/>
      <c r="AG152" s="20"/>
      <c r="AH152" s="20"/>
      <c r="AI152" s="20"/>
      <c r="AJ152" s="20"/>
      <c r="AK152" s="24"/>
      <c r="AL152" s="20"/>
      <c r="AM152" s="20" t="str">
        <f>IFERROR(IF(AL152="Suggested Branch",VLOOKUP(AB152,'Branch Details'!F145:G456,2,FALSE),""),"")</f>
        <v/>
      </c>
      <c r="AN152" s="21"/>
      <c r="AO152" s="88"/>
      <c r="BH152" t="str">
        <f t="shared" si="43"/>
        <v/>
      </c>
      <c r="BI152" t="str">
        <f t="shared" si="44"/>
        <v/>
      </c>
      <c r="BJ152" t="str">
        <f>IF(OR(R152&lt;&gt;"",S152&lt;&gt;"",T152&lt;&gt;""),IFERROR(VLOOKUP(UPPER(TRIM(R152)&amp;TRIM(S152)&amp;TRIM(T152)),City!K:L,2,FALSE),"NONE"),"")</f>
        <v/>
      </c>
      <c r="BK152" t="str">
        <f t="shared" si="45"/>
        <v/>
      </c>
      <c r="BL152" t="str">
        <f t="shared" si="46"/>
        <v/>
      </c>
      <c r="BM152" s="17" t="str">
        <f t="shared" ca="1" si="47"/>
        <v/>
      </c>
      <c r="BN152" s="17" t="str">
        <f t="shared" si="48"/>
        <v/>
      </c>
    </row>
    <row r="153" spans="1:66">
      <c r="A153" s="84">
        <v>144</v>
      </c>
      <c r="B153" s="20"/>
      <c r="C153" s="20"/>
      <c r="D153" s="20"/>
      <c r="E153" s="20"/>
      <c r="F153" s="46" t="str">
        <f t="shared" si="34"/>
        <v xml:space="preserve">,  </v>
      </c>
      <c r="G153" s="28"/>
      <c r="H153" s="21"/>
      <c r="I153" s="20"/>
      <c r="J153" s="20"/>
      <c r="K153" s="46" t="str">
        <f t="shared" si="35"/>
        <v xml:space="preserve"> </v>
      </c>
      <c r="L153" s="20"/>
      <c r="M153" s="22"/>
      <c r="N153" s="20"/>
      <c r="O153" s="20"/>
      <c r="P153" s="20"/>
      <c r="Q153" s="20"/>
      <c r="R153" s="24"/>
      <c r="S153" s="20"/>
      <c r="T153" s="24"/>
      <c r="U153" s="33" t="str">
        <f>IFERROR(VLOOKUP(UPPER(TRIM(R153)&amp;TRIM(S153)&amp;TRIM(T153)),City!K:L,2,FALSE),"")</f>
        <v/>
      </c>
      <c r="V153" s="46" t="str">
        <f t="shared" si="36"/>
        <v xml:space="preserve"> </v>
      </c>
      <c r="W153" s="46" t="str">
        <f t="shared" si="37"/>
        <v xml:space="preserve"> </v>
      </c>
      <c r="X153" s="46" t="str">
        <f t="shared" si="38"/>
        <v xml:space="preserve"> </v>
      </c>
      <c r="Y153" s="46" t="str">
        <f t="shared" si="39"/>
        <v xml:space="preserve"> </v>
      </c>
      <c r="Z153" s="46" t="str">
        <f t="shared" si="40"/>
        <v xml:space="preserve"> </v>
      </c>
      <c r="AA153" s="46" t="str">
        <f t="shared" si="41"/>
        <v xml:space="preserve"> </v>
      </c>
      <c r="AB153" s="46" t="str">
        <f t="shared" si="42"/>
        <v/>
      </c>
      <c r="AC153" s="20"/>
      <c r="AD153" s="47" t="str">
        <f t="shared" si="33"/>
        <v xml:space="preserve"> </v>
      </c>
      <c r="AE153" s="20"/>
      <c r="AF153" s="20"/>
      <c r="AG153" s="20"/>
      <c r="AH153" s="20"/>
      <c r="AI153" s="20"/>
      <c r="AJ153" s="20"/>
      <c r="AK153" s="24"/>
      <c r="AL153" s="20"/>
      <c r="AM153" s="20" t="str">
        <f>IFERROR(IF(AL153="Suggested Branch",VLOOKUP(AB153,'Branch Details'!F146:G457,2,FALSE),""),"")</f>
        <v/>
      </c>
      <c r="AN153" s="21"/>
      <c r="AO153" s="88"/>
      <c r="BH153" t="str">
        <f t="shared" si="43"/>
        <v/>
      </c>
      <c r="BI153" t="str">
        <f t="shared" si="44"/>
        <v/>
      </c>
      <c r="BJ153" t="str">
        <f>IF(OR(R153&lt;&gt;"",S153&lt;&gt;"",T153&lt;&gt;""),IFERROR(VLOOKUP(UPPER(TRIM(R153)&amp;TRIM(S153)&amp;TRIM(T153)),City!K:L,2,FALSE),"NONE"),"")</f>
        <v/>
      </c>
      <c r="BK153" t="str">
        <f t="shared" si="45"/>
        <v/>
      </c>
      <c r="BL153" t="str">
        <f t="shared" si="46"/>
        <v/>
      </c>
      <c r="BM153" s="17" t="str">
        <f t="shared" ca="1" si="47"/>
        <v/>
      </c>
      <c r="BN153" s="17" t="str">
        <f t="shared" si="48"/>
        <v/>
      </c>
    </row>
    <row r="154" spans="1:66">
      <c r="A154" s="84">
        <v>145</v>
      </c>
      <c r="B154" s="20"/>
      <c r="C154" s="20"/>
      <c r="D154" s="20"/>
      <c r="E154" s="20"/>
      <c r="F154" s="46" t="str">
        <f t="shared" si="34"/>
        <v xml:space="preserve">,  </v>
      </c>
      <c r="G154" s="28"/>
      <c r="H154" s="21"/>
      <c r="I154" s="20"/>
      <c r="J154" s="20"/>
      <c r="K154" s="46" t="str">
        <f t="shared" si="35"/>
        <v xml:space="preserve"> </v>
      </c>
      <c r="L154" s="20"/>
      <c r="M154" s="22"/>
      <c r="N154" s="20"/>
      <c r="O154" s="20"/>
      <c r="P154" s="20"/>
      <c r="Q154" s="20"/>
      <c r="R154" s="24"/>
      <c r="S154" s="20"/>
      <c r="T154" s="24"/>
      <c r="U154" s="33" t="str">
        <f>IFERROR(VLOOKUP(UPPER(TRIM(R154)&amp;TRIM(S154)&amp;TRIM(T154)),City!K:L,2,FALSE),"")</f>
        <v/>
      </c>
      <c r="V154" s="46" t="str">
        <f t="shared" si="36"/>
        <v xml:space="preserve"> </v>
      </c>
      <c r="W154" s="46" t="str">
        <f t="shared" si="37"/>
        <v xml:space="preserve"> </v>
      </c>
      <c r="X154" s="46" t="str">
        <f t="shared" si="38"/>
        <v xml:space="preserve"> </v>
      </c>
      <c r="Y154" s="46" t="str">
        <f t="shared" si="39"/>
        <v xml:space="preserve"> </v>
      </c>
      <c r="Z154" s="46" t="str">
        <f t="shared" si="40"/>
        <v xml:space="preserve"> </v>
      </c>
      <c r="AA154" s="46" t="str">
        <f t="shared" si="41"/>
        <v xml:space="preserve"> </v>
      </c>
      <c r="AB154" s="46" t="str">
        <f t="shared" si="42"/>
        <v/>
      </c>
      <c r="AC154" s="20"/>
      <c r="AD154" s="47" t="str">
        <f t="shared" si="33"/>
        <v xml:space="preserve"> </v>
      </c>
      <c r="AE154" s="20"/>
      <c r="AF154" s="20"/>
      <c r="AG154" s="20"/>
      <c r="AH154" s="20"/>
      <c r="AI154" s="20"/>
      <c r="AJ154" s="20"/>
      <c r="AK154" s="24"/>
      <c r="AL154" s="20"/>
      <c r="AM154" s="20" t="str">
        <f>IFERROR(IF(AL154="Suggested Branch",VLOOKUP(AB154,'Branch Details'!F147:G458,2,FALSE),""),"")</f>
        <v/>
      </c>
      <c r="AN154" s="21"/>
      <c r="AO154" s="88"/>
      <c r="BH154" t="str">
        <f t="shared" si="43"/>
        <v/>
      </c>
      <c r="BI154" t="str">
        <f t="shared" si="44"/>
        <v/>
      </c>
      <c r="BJ154" t="str">
        <f>IF(OR(R154&lt;&gt;"",S154&lt;&gt;"",T154&lt;&gt;""),IFERROR(VLOOKUP(UPPER(TRIM(R154)&amp;TRIM(S154)&amp;TRIM(T154)),City!K:L,2,FALSE),"NONE"),"")</f>
        <v/>
      </c>
      <c r="BK154" t="str">
        <f t="shared" si="45"/>
        <v/>
      </c>
      <c r="BL154" t="str">
        <f t="shared" si="46"/>
        <v/>
      </c>
      <c r="BM154" s="17" t="str">
        <f t="shared" ca="1" si="47"/>
        <v/>
      </c>
      <c r="BN154" s="17" t="str">
        <f t="shared" si="48"/>
        <v/>
      </c>
    </row>
    <row r="155" spans="1:66">
      <c r="A155" s="84">
        <v>146</v>
      </c>
      <c r="B155" s="20"/>
      <c r="C155" s="20"/>
      <c r="D155" s="20"/>
      <c r="E155" s="20"/>
      <c r="F155" s="46" t="str">
        <f t="shared" si="34"/>
        <v xml:space="preserve">,  </v>
      </c>
      <c r="G155" s="28"/>
      <c r="H155" s="21"/>
      <c r="I155" s="20"/>
      <c r="J155" s="20"/>
      <c r="K155" s="46" t="str">
        <f t="shared" si="35"/>
        <v xml:space="preserve"> </v>
      </c>
      <c r="L155" s="20"/>
      <c r="M155" s="22"/>
      <c r="N155" s="20"/>
      <c r="O155" s="20"/>
      <c r="P155" s="20"/>
      <c r="Q155" s="20"/>
      <c r="R155" s="24"/>
      <c r="S155" s="20"/>
      <c r="T155" s="24"/>
      <c r="U155" s="33" t="str">
        <f>IFERROR(VLOOKUP(UPPER(TRIM(R155)&amp;TRIM(S155)&amp;TRIM(T155)),City!K:L,2,FALSE),"")</f>
        <v/>
      </c>
      <c r="V155" s="46" t="str">
        <f t="shared" si="36"/>
        <v xml:space="preserve"> </v>
      </c>
      <c r="W155" s="46" t="str">
        <f t="shared" si="37"/>
        <v xml:space="preserve"> </v>
      </c>
      <c r="X155" s="46" t="str">
        <f t="shared" si="38"/>
        <v xml:space="preserve"> </v>
      </c>
      <c r="Y155" s="46" t="str">
        <f t="shared" si="39"/>
        <v xml:space="preserve"> </v>
      </c>
      <c r="Z155" s="46" t="str">
        <f t="shared" si="40"/>
        <v xml:space="preserve"> </v>
      </c>
      <c r="AA155" s="46" t="str">
        <f t="shared" si="41"/>
        <v xml:space="preserve"> </v>
      </c>
      <c r="AB155" s="46" t="str">
        <f t="shared" si="42"/>
        <v/>
      </c>
      <c r="AC155" s="20"/>
      <c r="AD155" s="47" t="str">
        <f t="shared" si="33"/>
        <v xml:space="preserve"> </v>
      </c>
      <c r="AE155" s="20"/>
      <c r="AF155" s="20"/>
      <c r="AG155" s="20"/>
      <c r="AH155" s="20"/>
      <c r="AI155" s="20"/>
      <c r="AJ155" s="20"/>
      <c r="AK155" s="24"/>
      <c r="AL155" s="20"/>
      <c r="AM155" s="20" t="str">
        <f>IFERROR(IF(AL155="Suggested Branch",VLOOKUP(AB155,'Branch Details'!F148:G459,2,FALSE),""),"")</f>
        <v/>
      </c>
      <c r="AN155" s="21"/>
      <c r="AO155" s="88"/>
      <c r="BH155" t="str">
        <f t="shared" si="43"/>
        <v/>
      </c>
      <c r="BI155" t="str">
        <f t="shared" si="44"/>
        <v/>
      </c>
      <c r="BJ155" t="str">
        <f>IF(OR(R155&lt;&gt;"",S155&lt;&gt;"",T155&lt;&gt;""),IFERROR(VLOOKUP(UPPER(TRIM(R155)&amp;TRIM(S155)&amp;TRIM(T155)),City!K:L,2,FALSE),"NONE"),"")</f>
        <v/>
      </c>
      <c r="BK155" t="str">
        <f t="shared" si="45"/>
        <v/>
      </c>
      <c r="BL155" t="str">
        <f t="shared" si="46"/>
        <v/>
      </c>
      <c r="BM155" s="17" t="str">
        <f t="shared" ca="1" si="47"/>
        <v/>
      </c>
      <c r="BN155" s="17" t="str">
        <f t="shared" si="48"/>
        <v/>
      </c>
    </row>
    <row r="156" spans="1:66">
      <c r="A156" s="84">
        <v>147</v>
      </c>
      <c r="B156" s="20"/>
      <c r="C156" s="20"/>
      <c r="D156" s="20"/>
      <c r="E156" s="20"/>
      <c r="F156" s="46" t="str">
        <f t="shared" si="34"/>
        <v xml:space="preserve">,  </v>
      </c>
      <c r="G156" s="28"/>
      <c r="H156" s="21"/>
      <c r="I156" s="20"/>
      <c r="J156" s="20"/>
      <c r="K156" s="46" t="str">
        <f t="shared" si="35"/>
        <v xml:space="preserve"> </v>
      </c>
      <c r="L156" s="20"/>
      <c r="M156" s="22"/>
      <c r="N156" s="20"/>
      <c r="O156" s="20"/>
      <c r="P156" s="20"/>
      <c r="Q156" s="20"/>
      <c r="R156" s="24"/>
      <c r="S156" s="20"/>
      <c r="T156" s="24"/>
      <c r="U156" s="33" t="str">
        <f>IFERROR(VLOOKUP(UPPER(TRIM(R156)&amp;TRIM(S156)&amp;TRIM(T156)),City!K:L,2,FALSE),"")</f>
        <v/>
      </c>
      <c r="V156" s="46" t="str">
        <f t="shared" si="36"/>
        <v xml:space="preserve"> </v>
      </c>
      <c r="W156" s="46" t="str">
        <f t="shared" si="37"/>
        <v xml:space="preserve"> </v>
      </c>
      <c r="X156" s="46" t="str">
        <f t="shared" si="38"/>
        <v xml:space="preserve"> </v>
      </c>
      <c r="Y156" s="46" t="str">
        <f t="shared" si="39"/>
        <v xml:space="preserve"> </v>
      </c>
      <c r="Z156" s="46" t="str">
        <f t="shared" si="40"/>
        <v xml:space="preserve"> </v>
      </c>
      <c r="AA156" s="46" t="str">
        <f t="shared" si="41"/>
        <v xml:space="preserve"> </v>
      </c>
      <c r="AB156" s="46" t="str">
        <f t="shared" si="42"/>
        <v/>
      </c>
      <c r="AC156" s="20"/>
      <c r="AD156" s="47" t="str">
        <f t="shared" si="33"/>
        <v xml:space="preserve"> </v>
      </c>
      <c r="AE156" s="20"/>
      <c r="AF156" s="20"/>
      <c r="AG156" s="20"/>
      <c r="AH156" s="20"/>
      <c r="AI156" s="20"/>
      <c r="AJ156" s="20"/>
      <c r="AK156" s="24"/>
      <c r="AL156" s="20"/>
      <c r="AM156" s="20" t="str">
        <f>IFERROR(IF(AL156="Suggested Branch",VLOOKUP(AB156,'Branch Details'!F149:G460,2,FALSE),""),"")</f>
        <v/>
      </c>
      <c r="AN156" s="21"/>
      <c r="AO156" s="88"/>
      <c r="BH156" t="str">
        <f t="shared" si="43"/>
        <v/>
      </c>
      <c r="BI156" t="str">
        <f t="shared" si="44"/>
        <v/>
      </c>
      <c r="BJ156" t="str">
        <f>IF(OR(R156&lt;&gt;"",S156&lt;&gt;"",T156&lt;&gt;""),IFERROR(VLOOKUP(UPPER(TRIM(R156)&amp;TRIM(S156)&amp;TRIM(T156)),City!K:L,2,FALSE),"NONE"),"")</f>
        <v/>
      </c>
      <c r="BK156" t="str">
        <f t="shared" si="45"/>
        <v/>
      </c>
      <c r="BL156" t="str">
        <f t="shared" si="46"/>
        <v/>
      </c>
      <c r="BM156" s="17" t="str">
        <f t="shared" ca="1" si="47"/>
        <v/>
      </c>
      <c r="BN156" s="17" t="str">
        <f t="shared" si="48"/>
        <v/>
      </c>
    </row>
    <row r="157" spans="1:66">
      <c r="A157" s="84">
        <v>148</v>
      </c>
      <c r="B157" s="20"/>
      <c r="C157" s="20"/>
      <c r="D157" s="20"/>
      <c r="E157" s="20"/>
      <c r="F157" s="46" t="str">
        <f t="shared" si="34"/>
        <v xml:space="preserve">,  </v>
      </c>
      <c r="G157" s="28"/>
      <c r="H157" s="21"/>
      <c r="I157" s="20"/>
      <c r="J157" s="20"/>
      <c r="K157" s="46" t="str">
        <f t="shared" si="35"/>
        <v xml:space="preserve"> </v>
      </c>
      <c r="L157" s="20"/>
      <c r="M157" s="22"/>
      <c r="N157" s="20"/>
      <c r="O157" s="20"/>
      <c r="P157" s="20"/>
      <c r="Q157" s="20"/>
      <c r="R157" s="24"/>
      <c r="S157" s="20"/>
      <c r="T157" s="24"/>
      <c r="U157" s="33" t="str">
        <f>IFERROR(VLOOKUP(UPPER(TRIM(R157)&amp;TRIM(S157)&amp;TRIM(T157)),City!K:L,2,FALSE),"")</f>
        <v/>
      </c>
      <c r="V157" s="46" t="str">
        <f t="shared" si="36"/>
        <v xml:space="preserve"> </v>
      </c>
      <c r="W157" s="46" t="str">
        <f t="shared" si="37"/>
        <v xml:space="preserve"> </v>
      </c>
      <c r="X157" s="46" t="str">
        <f t="shared" si="38"/>
        <v xml:space="preserve"> </v>
      </c>
      <c r="Y157" s="46" t="str">
        <f t="shared" si="39"/>
        <v xml:space="preserve"> </v>
      </c>
      <c r="Z157" s="46" t="str">
        <f t="shared" si="40"/>
        <v xml:space="preserve"> </v>
      </c>
      <c r="AA157" s="46" t="str">
        <f t="shared" si="41"/>
        <v xml:space="preserve"> </v>
      </c>
      <c r="AB157" s="46" t="str">
        <f t="shared" si="42"/>
        <v/>
      </c>
      <c r="AC157" s="20"/>
      <c r="AD157" s="47" t="str">
        <f t="shared" si="33"/>
        <v xml:space="preserve"> </v>
      </c>
      <c r="AE157" s="20"/>
      <c r="AF157" s="20"/>
      <c r="AG157" s="20"/>
      <c r="AH157" s="20"/>
      <c r="AI157" s="20"/>
      <c r="AJ157" s="20"/>
      <c r="AK157" s="24"/>
      <c r="AL157" s="20"/>
      <c r="AM157" s="20" t="str">
        <f>IFERROR(IF(AL157="Suggested Branch",VLOOKUP(AB157,'Branch Details'!F150:G461,2,FALSE),""),"")</f>
        <v/>
      </c>
      <c r="AN157" s="21"/>
      <c r="AO157" s="88"/>
      <c r="BH157" t="str">
        <f t="shared" si="43"/>
        <v/>
      </c>
      <c r="BI157" t="str">
        <f t="shared" si="44"/>
        <v/>
      </c>
      <c r="BJ157" t="str">
        <f>IF(OR(R157&lt;&gt;"",S157&lt;&gt;"",T157&lt;&gt;""),IFERROR(VLOOKUP(UPPER(TRIM(R157)&amp;TRIM(S157)&amp;TRIM(T157)),City!K:L,2,FALSE),"NONE"),"")</f>
        <v/>
      </c>
      <c r="BK157" t="str">
        <f t="shared" si="45"/>
        <v/>
      </c>
      <c r="BL157" t="str">
        <f t="shared" si="46"/>
        <v/>
      </c>
      <c r="BM157" s="17" t="str">
        <f t="shared" ca="1" si="47"/>
        <v/>
      </c>
      <c r="BN157" s="17" t="str">
        <f t="shared" si="48"/>
        <v/>
      </c>
    </row>
    <row r="158" spans="1:66">
      <c r="A158" s="84">
        <v>149</v>
      </c>
      <c r="B158" s="20"/>
      <c r="C158" s="20"/>
      <c r="D158" s="20"/>
      <c r="E158" s="20"/>
      <c r="F158" s="46" t="str">
        <f t="shared" si="34"/>
        <v xml:space="preserve">,  </v>
      </c>
      <c r="G158" s="28"/>
      <c r="H158" s="21"/>
      <c r="I158" s="20"/>
      <c r="J158" s="20"/>
      <c r="K158" s="46" t="str">
        <f t="shared" si="35"/>
        <v xml:space="preserve"> </v>
      </c>
      <c r="L158" s="20"/>
      <c r="M158" s="22"/>
      <c r="N158" s="20"/>
      <c r="O158" s="20"/>
      <c r="P158" s="20"/>
      <c r="Q158" s="20"/>
      <c r="R158" s="24"/>
      <c r="S158" s="20"/>
      <c r="T158" s="24"/>
      <c r="U158" s="33" t="str">
        <f>IFERROR(VLOOKUP(UPPER(TRIM(R158)&amp;TRIM(S158)&amp;TRIM(T158)),City!K:L,2,FALSE),"")</f>
        <v/>
      </c>
      <c r="V158" s="46" t="str">
        <f t="shared" si="36"/>
        <v xml:space="preserve"> </v>
      </c>
      <c r="W158" s="46" t="str">
        <f t="shared" si="37"/>
        <v xml:space="preserve"> </v>
      </c>
      <c r="X158" s="46" t="str">
        <f t="shared" si="38"/>
        <v xml:space="preserve"> </v>
      </c>
      <c r="Y158" s="46" t="str">
        <f t="shared" si="39"/>
        <v xml:space="preserve"> </v>
      </c>
      <c r="Z158" s="46" t="str">
        <f t="shared" si="40"/>
        <v xml:space="preserve"> </v>
      </c>
      <c r="AA158" s="46" t="str">
        <f t="shared" si="41"/>
        <v xml:space="preserve"> </v>
      </c>
      <c r="AB158" s="46" t="str">
        <f t="shared" si="42"/>
        <v/>
      </c>
      <c r="AC158" s="20"/>
      <c r="AD158" s="47" t="str">
        <f t="shared" si="33"/>
        <v xml:space="preserve"> </v>
      </c>
      <c r="AE158" s="20"/>
      <c r="AF158" s="20"/>
      <c r="AG158" s="20"/>
      <c r="AH158" s="20"/>
      <c r="AI158" s="20"/>
      <c r="AJ158" s="20"/>
      <c r="AK158" s="24"/>
      <c r="AL158" s="20"/>
      <c r="AM158" s="20" t="str">
        <f>IFERROR(IF(AL158="Suggested Branch",VLOOKUP(AB158,'Branch Details'!F151:G462,2,FALSE),""),"")</f>
        <v/>
      </c>
      <c r="AN158" s="21"/>
      <c r="AO158" s="88"/>
      <c r="BH158" t="str">
        <f t="shared" si="43"/>
        <v/>
      </c>
      <c r="BI158" t="str">
        <f t="shared" si="44"/>
        <v/>
      </c>
      <c r="BJ158" t="str">
        <f>IF(OR(R158&lt;&gt;"",S158&lt;&gt;"",T158&lt;&gt;""),IFERROR(VLOOKUP(UPPER(TRIM(R158)&amp;TRIM(S158)&amp;TRIM(T158)),City!K:L,2,FALSE),"NONE"),"")</f>
        <v/>
      </c>
      <c r="BK158" t="str">
        <f t="shared" si="45"/>
        <v/>
      </c>
      <c r="BL158" t="str">
        <f t="shared" si="46"/>
        <v/>
      </c>
      <c r="BM158" s="17" t="str">
        <f t="shared" ca="1" si="47"/>
        <v/>
      </c>
      <c r="BN158" s="17" t="str">
        <f t="shared" si="48"/>
        <v/>
      </c>
    </row>
    <row r="159" spans="1:66">
      <c r="A159" s="84">
        <v>150</v>
      </c>
      <c r="B159" s="20"/>
      <c r="C159" s="20"/>
      <c r="D159" s="20"/>
      <c r="E159" s="20"/>
      <c r="F159" s="46" t="str">
        <f t="shared" si="34"/>
        <v xml:space="preserve">,  </v>
      </c>
      <c r="G159" s="28"/>
      <c r="H159" s="21"/>
      <c r="I159" s="20"/>
      <c r="J159" s="20"/>
      <c r="K159" s="46" t="str">
        <f t="shared" si="35"/>
        <v xml:space="preserve"> </v>
      </c>
      <c r="L159" s="20"/>
      <c r="M159" s="22"/>
      <c r="N159" s="20"/>
      <c r="O159" s="20"/>
      <c r="P159" s="20"/>
      <c r="Q159" s="20"/>
      <c r="R159" s="24"/>
      <c r="S159" s="20"/>
      <c r="T159" s="24"/>
      <c r="U159" s="33" t="str">
        <f>IFERROR(VLOOKUP(UPPER(TRIM(R159)&amp;TRIM(S159)&amp;TRIM(T159)),City!K:L,2,FALSE),"")</f>
        <v/>
      </c>
      <c r="V159" s="46" t="str">
        <f t="shared" si="36"/>
        <v xml:space="preserve"> </v>
      </c>
      <c r="W159" s="46" t="str">
        <f t="shared" si="37"/>
        <v xml:space="preserve"> </v>
      </c>
      <c r="X159" s="46" t="str">
        <f t="shared" si="38"/>
        <v xml:space="preserve"> </v>
      </c>
      <c r="Y159" s="46" t="str">
        <f t="shared" si="39"/>
        <v xml:space="preserve"> </v>
      </c>
      <c r="Z159" s="46" t="str">
        <f t="shared" si="40"/>
        <v xml:space="preserve"> </v>
      </c>
      <c r="AA159" s="46" t="str">
        <f t="shared" si="41"/>
        <v xml:space="preserve"> </v>
      </c>
      <c r="AB159" s="46" t="str">
        <f t="shared" si="42"/>
        <v/>
      </c>
      <c r="AC159" s="20"/>
      <c r="AD159" s="47" t="str">
        <f t="shared" si="33"/>
        <v xml:space="preserve"> </v>
      </c>
      <c r="AE159" s="20"/>
      <c r="AF159" s="20"/>
      <c r="AG159" s="20"/>
      <c r="AH159" s="20"/>
      <c r="AI159" s="20"/>
      <c r="AJ159" s="20"/>
      <c r="AK159" s="24"/>
      <c r="AL159" s="20"/>
      <c r="AM159" s="20" t="str">
        <f>IFERROR(IF(AL159="Suggested Branch",VLOOKUP(AB159,'Branch Details'!F152:G463,2,FALSE),""),"")</f>
        <v/>
      </c>
      <c r="AN159" s="21"/>
      <c r="AO159" s="88"/>
      <c r="BH159" t="str">
        <f t="shared" si="43"/>
        <v/>
      </c>
      <c r="BI159" t="str">
        <f t="shared" si="44"/>
        <v/>
      </c>
      <c r="BJ159" t="str">
        <f>IF(OR(R159&lt;&gt;"",S159&lt;&gt;"",T159&lt;&gt;""),IFERROR(VLOOKUP(UPPER(TRIM(R159)&amp;TRIM(S159)&amp;TRIM(T159)),City!K:L,2,FALSE),"NONE"),"")</f>
        <v/>
      </c>
      <c r="BK159" t="str">
        <f t="shared" si="45"/>
        <v/>
      </c>
      <c r="BL159" t="str">
        <f t="shared" si="46"/>
        <v/>
      </c>
      <c r="BM159" s="17" t="str">
        <f t="shared" ca="1" si="47"/>
        <v/>
      </c>
      <c r="BN159" s="17" t="str">
        <f t="shared" si="48"/>
        <v/>
      </c>
    </row>
    <row r="160" spans="1:66">
      <c r="A160" s="84">
        <v>151</v>
      </c>
      <c r="B160" s="20"/>
      <c r="C160" s="20"/>
      <c r="D160" s="20"/>
      <c r="E160" s="20"/>
      <c r="F160" s="46" t="str">
        <f t="shared" si="34"/>
        <v xml:space="preserve">,  </v>
      </c>
      <c r="G160" s="28"/>
      <c r="H160" s="21"/>
      <c r="I160" s="20"/>
      <c r="J160" s="20"/>
      <c r="K160" s="46" t="str">
        <f t="shared" si="35"/>
        <v xml:space="preserve"> </v>
      </c>
      <c r="L160" s="20"/>
      <c r="M160" s="22"/>
      <c r="N160" s="20"/>
      <c r="O160" s="20"/>
      <c r="P160" s="20"/>
      <c r="Q160" s="20"/>
      <c r="R160" s="24"/>
      <c r="S160" s="20"/>
      <c r="T160" s="24"/>
      <c r="U160" s="33" t="str">
        <f>IFERROR(VLOOKUP(UPPER(TRIM(R160)&amp;TRIM(S160)&amp;TRIM(T160)),City!K:L,2,FALSE),"")</f>
        <v/>
      </c>
      <c r="V160" s="46" t="str">
        <f t="shared" si="36"/>
        <v xml:space="preserve"> </v>
      </c>
      <c r="W160" s="46" t="str">
        <f t="shared" si="37"/>
        <v xml:space="preserve"> </v>
      </c>
      <c r="X160" s="46" t="str">
        <f t="shared" si="38"/>
        <v xml:space="preserve"> </v>
      </c>
      <c r="Y160" s="46" t="str">
        <f t="shared" si="39"/>
        <v xml:space="preserve"> </v>
      </c>
      <c r="Z160" s="46" t="str">
        <f t="shared" si="40"/>
        <v xml:space="preserve"> </v>
      </c>
      <c r="AA160" s="46" t="str">
        <f t="shared" si="41"/>
        <v xml:space="preserve"> </v>
      </c>
      <c r="AB160" s="46" t="str">
        <f t="shared" si="42"/>
        <v/>
      </c>
      <c r="AC160" s="20"/>
      <c r="AD160" s="47" t="str">
        <f t="shared" si="33"/>
        <v xml:space="preserve"> </v>
      </c>
      <c r="AE160" s="20"/>
      <c r="AF160" s="20"/>
      <c r="AG160" s="20"/>
      <c r="AH160" s="20"/>
      <c r="AI160" s="20"/>
      <c r="AJ160" s="20"/>
      <c r="AK160" s="24"/>
      <c r="AL160" s="20"/>
      <c r="AM160" s="20" t="str">
        <f>IFERROR(IF(AL160="Suggested Branch",VLOOKUP(AB160,'Branch Details'!F153:G464,2,FALSE),""),"")</f>
        <v/>
      </c>
      <c r="AN160" s="21"/>
      <c r="AO160" s="88"/>
      <c r="BH160" t="str">
        <f t="shared" si="43"/>
        <v/>
      </c>
      <c r="BI160" t="str">
        <f t="shared" si="44"/>
        <v/>
      </c>
      <c r="BJ160" t="str">
        <f>IF(OR(R160&lt;&gt;"",S160&lt;&gt;"",T160&lt;&gt;""),IFERROR(VLOOKUP(UPPER(TRIM(R160)&amp;TRIM(S160)&amp;TRIM(T160)),City!K:L,2,FALSE),"NONE"),"")</f>
        <v/>
      </c>
      <c r="BK160" t="str">
        <f t="shared" si="45"/>
        <v/>
      </c>
      <c r="BL160" t="str">
        <f t="shared" si="46"/>
        <v/>
      </c>
      <c r="BM160" s="17" t="str">
        <f t="shared" ca="1" si="47"/>
        <v/>
      </c>
      <c r="BN160" s="17" t="str">
        <f t="shared" si="48"/>
        <v/>
      </c>
    </row>
    <row r="161" spans="1:66">
      <c r="A161" s="84">
        <v>152</v>
      </c>
      <c r="B161" s="20"/>
      <c r="C161" s="20"/>
      <c r="D161" s="20"/>
      <c r="E161" s="20"/>
      <c r="F161" s="46" t="str">
        <f t="shared" si="34"/>
        <v xml:space="preserve">,  </v>
      </c>
      <c r="G161" s="28"/>
      <c r="H161" s="21"/>
      <c r="I161" s="20"/>
      <c r="J161" s="20"/>
      <c r="K161" s="46" t="str">
        <f t="shared" si="35"/>
        <v xml:space="preserve"> </v>
      </c>
      <c r="L161" s="20"/>
      <c r="M161" s="22"/>
      <c r="N161" s="20"/>
      <c r="O161" s="20"/>
      <c r="P161" s="20"/>
      <c r="Q161" s="20"/>
      <c r="R161" s="24"/>
      <c r="S161" s="20"/>
      <c r="T161" s="24"/>
      <c r="U161" s="33" t="str">
        <f>IFERROR(VLOOKUP(UPPER(TRIM(R161)&amp;TRIM(S161)&amp;TRIM(T161)),City!K:L,2,FALSE),"")</f>
        <v/>
      </c>
      <c r="V161" s="46" t="str">
        <f t="shared" si="36"/>
        <v xml:space="preserve"> </v>
      </c>
      <c r="W161" s="46" t="str">
        <f t="shared" si="37"/>
        <v xml:space="preserve"> </v>
      </c>
      <c r="X161" s="46" t="str">
        <f t="shared" si="38"/>
        <v xml:space="preserve"> </v>
      </c>
      <c r="Y161" s="46" t="str">
        <f t="shared" si="39"/>
        <v xml:space="preserve"> </v>
      </c>
      <c r="Z161" s="46" t="str">
        <f t="shared" si="40"/>
        <v xml:space="preserve"> </v>
      </c>
      <c r="AA161" s="46" t="str">
        <f t="shared" si="41"/>
        <v xml:space="preserve"> </v>
      </c>
      <c r="AB161" s="46" t="str">
        <f t="shared" si="42"/>
        <v/>
      </c>
      <c r="AC161" s="20"/>
      <c r="AD161" s="47" t="str">
        <f t="shared" si="33"/>
        <v xml:space="preserve"> </v>
      </c>
      <c r="AE161" s="20"/>
      <c r="AF161" s="20"/>
      <c r="AG161" s="20"/>
      <c r="AH161" s="20"/>
      <c r="AI161" s="20"/>
      <c r="AJ161" s="20"/>
      <c r="AK161" s="24"/>
      <c r="AL161" s="20"/>
      <c r="AM161" s="20" t="str">
        <f>IFERROR(IF(AL161="Suggested Branch",VLOOKUP(AB161,'Branch Details'!F154:G465,2,FALSE),""),"")</f>
        <v/>
      </c>
      <c r="AN161" s="21"/>
      <c r="AO161" s="88"/>
      <c r="BH161" t="str">
        <f t="shared" si="43"/>
        <v/>
      </c>
      <c r="BI161" t="str">
        <f t="shared" si="44"/>
        <v/>
      </c>
      <c r="BJ161" t="str">
        <f>IF(OR(R161&lt;&gt;"",S161&lt;&gt;"",T161&lt;&gt;""),IFERROR(VLOOKUP(UPPER(TRIM(R161)&amp;TRIM(S161)&amp;TRIM(T161)),City!K:L,2,FALSE),"NONE"),"")</f>
        <v/>
      </c>
      <c r="BK161" t="str">
        <f t="shared" si="45"/>
        <v/>
      </c>
      <c r="BL161" t="str">
        <f t="shared" si="46"/>
        <v/>
      </c>
      <c r="BM161" s="17" t="str">
        <f t="shared" ca="1" si="47"/>
        <v/>
      </c>
      <c r="BN161" s="17" t="str">
        <f t="shared" si="48"/>
        <v/>
      </c>
    </row>
    <row r="162" spans="1:66">
      <c r="A162" s="84">
        <v>153</v>
      </c>
      <c r="B162" s="20"/>
      <c r="C162" s="20"/>
      <c r="D162" s="20"/>
      <c r="E162" s="20"/>
      <c r="F162" s="46" t="str">
        <f t="shared" si="34"/>
        <v xml:space="preserve">,  </v>
      </c>
      <c r="G162" s="28"/>
      <c r="H162" s="21"/>
      <c r="I162" s="20"/>
      <c r="J162" s="20"/>
      <c r="K162" s="46" t="str">
        <f t="shared" si="35"/>
        <v xml:space="preserve"> </v>
      </c>
      <c r="L162" s="20"/>
      <c r="M162" s="22"/>
      <c r="N162" s="20"/>
      <c r="O162" s="20"/>
      <c r="P162" s="20"/>
      <c r="Q162" s="20"/>
      <c r="R162" s="24"/>
      <c r="S162" s="20"/>
      <c r="T162" s="24"/>
      <c r="U162" s="33" t="str">
        <f>IFERROR(VLOOKUP(UPPER(TRIM(R162)&amp;TRIM(S162)&amp;TRIM(T162)),City!K:L,2,FALSE),"")</f>
        <v/>
      </c>
      <c r="V162" s="46" t="str">
        <f t="shared" si="36"/>
        <v xml:space="preserve"> </v>
      </c>
      <c r="W162" s="46" t="str">
        <f t="shared" si="37"/>
        <v xml:space="preserve"> </v>
      </c>
      <c r="X162" s="46" t="str">
        <f t="shared" si="38"/>
        <v xml:space="preserve"> </v>
      </c>
      <c r="Y162" s="46" t="str">
        <f t="shared" si="39"/>
        <v xml:space="preserve"> </v>
      </c>
      <c r="Z162" s="46" t="str">
        <f t="shared" si="40"/>
        <v xml:space="preserve"> </v>
      </c>
      <c r="AA162" s="46" t="str">
        <f t="shared" si="41"/>
        <v xml:space="preserve"> </v>
      </c>
      <c r="AB162" s="46" t="str">
        <f t="shared" si="42"/>
        <v/>
      </c>
      <c r="AC162" s="20"/>
      <c r="AD162" s="47" t="str">
        <f t="shared" si="33"/>
        <v xml:space="preserve"> </v>
      </c>
      <c r="AE162" s="20"/>
      <c r="AF162" s="20"/>
      <c r="AG162" s="20"/>
      <c r="AH162" s="20"/>
      <c r="AI162" s="20"/>
      <c r="AJ162" s="20"/>
      <c r="AK162" s="24"/>
      <c r="AL162" s="20"/>
      <c r="AM162" s="20" t="str">
        <f>IFERROR(IF(AL162="Suggested Branch",VLOOKUP(AB162,'Branch Details'!F155:G466,2,FALSE),""),"")</f>
        <v/>
      </c>
      <c r="AN162" s="21"/>
      <c r="AO162" s="88"/>
      <c r="BH162" t="str">
        <f t="shared" si="43"/>
        <v/>
      </c>
      <c r="BI162" t="str">
        <f t="shared" si="44"/>
        <v/>
      </c>
      <c r="BJ162" t="str">
        <f>IF(OR(R162&lt;&gt;"",S162&lt;&gt;"",T162&lt;&gt;""),IFERROR(VLOOKUP(UPPER(TRIM(R162)&amp;TRIM(S162)&amp;TRIM(T162)),City!K:L,2,FALSE),"NONE"),"")</f>
        <v/>
      </c>
      <c r="BK162" t="str">
        <f t="shared" si="45"/>
        <v/>
      </c>
      <c r="BL162" t="str">
        <f t="shared" si="46"/>
        <v/>
      </c>
      <c r="BM162" s="17" t="str">
        <f t="shared" ca="1" si="47"/>
        <v/>
      </c>
      <c r="BN162" s="17" t="str">
        <f t="shared" si="48"/>
        <v/>
      </c>
    </row>
    <row r="163" spans="1:66">
      <c r="A163" s="84">
        <v>154</v>
      </c>
      <c r="B163" s="20"/>
      <c r="C163" s="20"/>
      <c r="D163" s="20"/>
      <c r="E163" s="20"/>
      <c r="F163" s="46" t="str">
        <f t="shared" si="34"/>
        <v xml:space="preserve">,  </v>
      </c>
      <c r="G163" s="28"/>
      <c r="H163" s="21"/>
      <c r="I163" s="20"/>
      <c r="J163" s="20"/>
      <c r="K163" s="46" t="str">
        <f t="shared" si="35"/>
        <v xml:space="preserve"> </v>
      </c>
      <c r="L163" s="20"/>
      <c r="M163" s="22"/>
      <c r="N163" s="20"/>
      <c r="O163" s="20"/>
      <c r="P163" s="20"/>
      <c r="Q163" s="20"/>
      <c r="R163" s="24"/>
      <c r="S163" s="20"/>
      <c r="T163" s="24"/>
      <c r="U163" s="33" t="str">
        <f>IFERROR(VLOOKUP(UPPER(TRIM(R163)&amp;TRIM(S163)&amp;TRIM(T163)),City!K:L,2,FALSE),"")</f>
        <v/>
      </c>
      <c r="V163" s="46" t="str">
        <f t="shared" si="36"/>
        <v xml:space="preserve"> </v>
      </c>
      <c r="W163" s="46" t="str">
        <f t="shared" si="37"/>
        <v xml:space="preserve"> </v>
      </c>
      <c r="X163" s="46" t="str">
        <f t="shared" si="38"/>
        <v xml:space="preserve"> </v>
      </c>
      <c r="Y163" s="46" t="str">
        <f t="shared" si="39"/>
        <v xml:space="preserve"> </v>
      </c>
      <c r="Z163" s="46" t="str">
        <f t="shared" si="40"/>
        <v xml:space="preserve"> </v>
      </c>
      <c r="AA163" s="46" t="str">
        <f t="shared" si="41"/>
        <v xml:space="preserve"> </v>
      </c>
      <c r="AB163" s="46" t="str">
        <f t="shared" si="42"/>
        <v/>
      </c>
      <c r="AC163" s="20"/>
      <c r="AD163" s="47" t="str">
        <f t="shared" si="33"/>
        <v xml:space="preserve"> </v>
      </c>
      <c r="AE163" s="20"/>
      <c r="AF163" s="20"/>
      <c r="AG163" s="20"/>
      <c r="AH163" s="20"/>
      <c r="AI163" s="20"/>
      <c r="AJ163" s="20"/>
      <c r="AK163" s="24"/>
      <c r="AL163" s="20"/>
      <c r="AM163" s="20" t="str">
        <f>IFERROR(IF(AL163="Suggested Branch",VLOOKUP(AB163,'Branch Details'!F156:G467,2,FALSE),""),"")</f>
        <v/>
      </c>
      <c r="AN163" s="21"/>
      <c r="AO163" s="88"/>
      <c r="BH163" t="str">
        <f t="shared" si="43"/>
        <v/>
      </c>
      <c r="BI163" t="str">
        <f t="shared" si="44"/>
        <v/>
      </c>
      <c r="BJ163" t="str">
        <f>IF(OR(R163&lt;&gt;"",S163&lt;&gt;"",T163&lt;&gt;""),IFERROR(VLOOKUP(UPPER(TRIM(R163)&amp;TRIM(S163)&amp;TRIM(T163)),City!K:L,2,FALSE),"NONE"),"")</f>
        <v/>
      </c>
      <c r="BK163" t="str">
        <f t="shared" si="45"/>
        <v/>
      </c>
      <c r="BL163" t="str">
        <f t="shared" si="46"/>
        <v/>
      </c>
      <c r="BM163" s="17" t="str">
        <f t="shared" ca="1" si="47"/>
        <v/>
      </c>
      <c r="BN163" s="17" t="str">
        <f t="shared" si="48"/>
        <v/>
      </c>
    </row>
    <row r="164" spans="1:66">
      <c r="A164" s="84">
        <v>155</v>
      </c>
      <c r="B164" s="20"/>
      <c r="C164" s="20"/>
      <c r="D164" s="20"/>
      <c r="E164" s="20"/>
      <c r="F164" s="46" t="str">
        <f t="shared" si="34"/>
        <v xml:space="preserve">,  </v>
      </c>
      <c r="G164" s="28"/>
      <c r="H164" s="21"/>
      <c r="I164" s="20"/>
      <c r="J164" s="20"/>
      <c r="K164" s="46" t="str">
        <f t="shared" si="35"/>
        <v xml:space="preserve"> </v>
      </c>
      <c r="L164" s="20"/>
      <c r="M164" s="22"/>
      <c r="N164" s="20"/>
      <c r="O164" s="20"/>
      <c r="P164" s="20"/>
      <c r="Q164" s="20"/>
      <c r="R164" s="24"/>
      <c r="S164" s="20"/>
      <c r="T164" s="24"/>
      <c r="U164" s="33" t="str">
        <f>IFERROR(VLOOKUP(UPPER(TRIM(R164)&amp;TRIM(S164)&amp;TRIM(T164)),City!K:L,2,FALSE),"")</f>
        <v/>
      </c>
      <c r="V164" s="46" t="str">
        <f t="shared" si="36"/>
        <v xml:space="preserve"> </v>
      </c>
      <c r="W164" s="46" t="str">
        <f t="shared" si="37"/>
        <v xml:space="preserve"> </v>
      </c>
      <c r="X164" s="46" t="str">
        <f t="shared" si="38"/>
        <v xml:space="preserve"> </v>
      </c>
      <c r="Y164" s="46" t="str">
        <f t="shared" si="39"/>
        <v xml:space="preserve"> </v>
      </c>
      <c r="Z164" s="46" t="str">
        <f t="shared" si="40"/>
        <v xml:space="preserve"> </v>
      </c>
      <c r="AA164" s="46" t="str">
        <f t="shared" si="41"/>
        <v xml:space="preserve"> </v>
      </c>
      <c r="AB164" s="46" t="str">
        <f t="shared" si="42"/>
        <v/>
      </c>
      <c r="AC164" s="20"/>
      <c r="AD164" s="47" t="str">
        <f t="shared" si="33"/>
        <v xml:space="preserve"> </v>
      </c>
      <c r="AE164" s="20"/>
      <c r="AF164" s="20"/>
      <c r="AG164" s="20"/>
      <c r="AH164" s="20"/>
      <c r="AI164" s="20"/>
      <c r="AJ164" s="20"/>
      <c r="AK164" s="24"/>
      <c r="AL164" s="20"/>
      <c r="AM164" s="20" t="str">
        <f>IFERROR(IF(AL164="Suggested Branch",VLOOKUP(AB164,'Branch Details'!F157:G468,2,FALSE),""),"")</f>
        <v/>
      </c>
      <c r="AN164" s="21"/>
      <c r="AO164" s="88"/>
      <c r="BH164" t="str">
        <f t="shared" si="43"/>
        <v/>
      </c>
      <c r="BI164" t="str">
        <f t="shared" si="44"/>
        <v/>
      </c>
      <c r="BJ164" t="str">
        <f>IF(OR(R164&lt;&gt;"",S164&lt;&gt;"",T164&lt;&gt;""),IFERROR(VLOOKUP(UPPER(TRIM(R164)&amp;TRIM(S164)&amp;TRIM(T164)),City!K:L,2,FALSE),"NONE"),"")</f>
        <v/>
      </c>
      <c r="BK164" t="str">
        <f t="shared" si="45"/>
        <v/>
      </c>
      <c r="BL164" t="str">
        <f t="shared" si="46"/>
        <v/>
      </c>
      <c r="BM164" s="17" t="str">
        <f t="shared" ca="1" si="47"/>
        <v/>
      </c>
      <c r="BN164" s="17" t="str">
        <f t="shared" si="48"/>
        <v/>
      </c>
    </row>
    <row r="165" spans="1:66">
      <c r="A165" s="84">
        <v>156</v>
      </c>
      <c r="B165" s="20"/>
      <c r="C165" s="20"/>
      <c r="D165" s="20"/>
      <c r="E165" s="20"/>
      <c r="F165" s="46" t="str">
        <f t="shared" si="34"/>
        <v xml:space="preserve">,  </v>
      </c>
      <c r="G165" s="28"/>
      <c r="H165" s="21"/>
      <c r="I165" s="20"/>
      <c r="J165" s="20"/>
      <c r="K165" s="46" t="str">
        <f t="shared" si="35"/>
        <v xml:space="preserve"> </v>
      </c>
      <c r="L165" s="20"/>
      <c r="M165" s="22"/>
      <c r="N165" s="20"/>
      <c r="O165" s="20"/>
      <c r="P165" s="20"/>
      <c r="Q165" s="20"/>
      <c r="R165" s="24"/>
      <c r="S165" s="20"/>
      <c r="T165" s="24"/>
      <c r="U165" s="33" t="str">
        <f>IFERROR(VLOOKUP(UPPER(TRIM(R165)&amp;TRIM(S165)&amp;TRIM(T165)),City!K:L,2,FALSE),"")</f>
        <v/>
      </c>
      <c r="V165" s="46" t="str">
        <f t="shared" si="36"/>
        <v xml:space="preserve"> </v>
      </c>
      <c r="W165" s="46" t="str">
        <f t="shared" si="37"/>
        <v xml:space="preserve"> </v>
      </c>
      <c r="X165" s="46" t="str">
        <f t="shared" si="38"/>
        <v xml:space="preserve"> </v>
      </c>
      <c r="Y165" s="46" t="str">
        <f t="shared" si="39"/>
        <v xml:space="preserve"> </v>
      </c>
      <c r="Z165" s="46" t="str">
        <f t="shared" si="40"/>
        <v xml:space="preserve"> </v>
      </c>
      <c r="AA165" s="46" t="str">
        <f t="shared" si="41"/>
        <v xml:space="preserve"> </v>
      </c>
      <c r="AB165" s="46" t="str">
        <f t="shared" si="42"/>
        <v/>
      </c>
      <c r="AC165" s="20"/>
      <c r="AD165" s="47" t="str">
        <f t="shared" si="33"/>
        <v xml:space="preserve"> </v>
      </c>
      <c r="AE165" s="20"/>
      <c r="AF165" s="20"/>
      <c r="AG165" s="20"/>
      <c r="AH165" s="20"/>
      <c r="AI165" s="20"/>
      <c r="AJ165" s="20"/>
      <c r="AK165" s="24"/>
      <c r="AL165" s="20"/>
      <c r="AM165" s="20" t="str">
        <f>IFERROR(IF(AL165="Suggested Branch",VLOOKUP(AB165,'Branch Details'!F158:G469,2,FALSE),""),"")</f>
        <v/>
      </c>
      <c r="AN165" s="21"/>
      <c r="AO165" s="88"/>
      <c r="BH165" t="str">
        <f t="shared" si="43"/>
        <v/>
      </c>
      <c r="BI165" t="str">
        <f t="shared" si="44"/>
        <v/>
      </c>
      <c r="BJ165" t="str">
        <f>IF(OR(R165&lt;&gt;"",S165&lt;&gt;"",T165&lt;&gt;""),IFERROR(VLOOKUP(UPPER(TRIM(R165)&amp;TRIM(S165)&amp;TRIM(T165)),City!K:L,2,FALSE),"NONE"),"")</f>
        <v/>
      </c>
      <c r="BK165" t="str">
        <f t="shared" si="45"/>
        <v/>
      </c>
      <c r="BL165" t="str">
        <f t="shared" si="46"/>
        <v/>
      </c>
      <c r="BM165" s="17" t="str">
        <f t="shared" ca="1" si="47"/>
        <v/>
      </c>
      <c r="BN165" s="17" t="str">
        <f t="shared" si="48"/>
        <v/>
      </c>
    </row>
    <row r="166" spans="1:66">
      <c r="A166" s="84">
        <v>157</v>
      </c>
      <c r="B166" s="20"/>
      <c r="C166" s="20"/>
      <c r="D166" s="20"/>
      <c r="E166" s="20"/>
      <c r="F166" s="46" t="str">
        <f t="shared" si="34"/>
        <v xml:space="preserve">,  </v>
      </c>
      <c r="G166" s="28"/>
      <c r="H166" s="21"/>
      <c r="I166" s="20"/>
      <c r="J166" s="20"/>
      <c r="K166" s="46" t="str">
        <f t="shared" si="35"/>
        <v xml:space="preserve"> </v>
      </c>
      <c r="L166" s="20"/>
      <c r="M166" s="22"/>
      <c r="N166" s="20"/>
      <c r="O166" s="20"/>
      <c r="P166" s="20"/>
      <c r="Q166" s="20"/>
      <c r="R166" s="24"/>
      <c r="S166" s="20"/>
      <c r="T166" s="24"/>
      <c r="U166" s="33" t="str">
        <f>IFERROR(VLOOKUP(UPPER(TRIM(R166)&amp;TRIM(S166)&amp;TRIM(T166)),City!K:L,2,FALSE),"")</f>
        <v/>
      </c>
      <c r="V166" s="46" t="str">
        <f t="shared" si="36"/>
        <v xml:space="preserve"> </v>
      </c>
      <c r="W166" s="46" t="str">
        <f t="shared" si="37"/>
        <v xml:space="preserve"> </v>
      </c>
      <c r="X166" s="46" t="str">
        <f t="shared" si="38"/>
        <v xml:space="preserve"> </v>
      </c>
      <c r="Y166" s="46" t="str">
        <f t="shared" si="39"/>
        <v xml:space="preserve"> </v>
      </c>
      <c r="Z166" s="46" t="str">
        <f t="shared" si="40"/>
        <v xml:space="preserve"> </v>
      </c>
      <c r="AA166" s="46" t="str">
        <f t="shared" si="41"/>
        <v xml:space="preserve"> </v>
      </c>
      <c r="AB166" s="46" t="str">
        <f t="shared" si="42"/>
        <v/>
      </c>
      <c r="AC166" s="20"/>
      <c r="AD166" s="47" t="str">
        <f t="shared" si="33"/>
        <v xml:space="preserve"> </v>
      </c>
      <c r="AE166" s="20"/>
      <c r="AF166" s="20"/>
      <c r="AG166" s="20"/>
      <c r="AH166" s="20"/>
      <c r="AI166" s="20"/>
      <c r="AJ166" s="20"/>
      <c r="AK166" s="24"/>
      <c r="AL166" s="20"/>
      <c r="AM166" s="20" t="str">
        <f>IFERROR(IF(AL166="Suggested Branch",VLOOKUP(AB166,'Branch Details'!F159:G470,2,FALSE),""),"")</f>
        <v/>
      </c>
      <c r="AN166" s="21"/>
      <c r="AO166" s="88"/>
      <c r="BH166" t="str">
        <f t="shared" si="43"/>
        <v/>
      </c>
      <c r="BI166" t="str">
        <f t="shared" si="44"/>
        <v/>
      </c>
      <c r="BJ166" t="str">
        <f>IF(OR(R166&lt;&gt;"",S166&lt;&gt;"",T166&lt;&gt;""),IFERROR(VLOOKUP(UPPER(TRIM(R166)&amp;TRIM(S166)&amp;TRIM(T166)),City!K:L,2,FALSE),"NONE"),"")</f>
        <v/>
      </c>
      <c r="BK166" t="str">
        <f t="shared" si="45"/>
        <v/>
      </c>
      <c r="BL166" t="str">
        <f t="shared" si="46"/>
        <v/>
      </c>
      <c r="BM166" s="17" t="str">
        <f t="shared" ca="1" si="47"/>
        <v/>
      </c>
      <c r="BN166" s="17" t="str">
        <f t="shared" si="48"/>
        <v/>
      </c>
    </row>
    <row r="167" spans="1:66">
      <c r="A167" s="84">
        <v>158</v>
      </c>
      <c r="B167" s="20"/>
      <c r="C167" s="20"/>
      <c r="D167" s="20"/>
      <c r="E167" s="20"/>
      <c r="F167" s="46" t="str">
        <f t="shared" si="34"/>
        <v xml:space="preserve">,  </v>
      </c>
      <c r="G167" s="28"/>
      <c r="H167" s="21"/>
      <c r="I167" s="20"/>
      <c r="J167" s="20"/>
      <c r="K167" s="46" t="str">
        <f t="shared" si="35"/>
        <v xml:space="preserve"> </v>
      </c>
      <c r="L167" s="20"/>
      <c r="M167" s="22"/>
      <c r="N167" s="20"/>
      <c r="O167" s="20"/>
      <c r="P167" s="20"/>
      <c r="Q167" s="20"/>
      <c r="R167" s="24"/>
      <c r="S167" s="20"/>
      <c r="T167" s="24"/>
      <c r="U167" s="33" t="str">
        <f>IFERROR(VLOOKUP(UPPER(TRIM(R167)&amp;TRIM(S167)&amp;TRIM(T167)),City!K:L,2,FALSE),"")</f>
        <v/>
      </c>
      <c r="V167" s="46" t="str">
        <f t="shared" si="36"/>
        <v xml:space="preserve"> </v>
      </c>
      <c r="W167" s="46" t="str">
        <f t="shared" si="37"/>
        <v xml:space="preserve"> </v>
      </c>
      <c r="X167" s="46" t="str">
        <f t="shared" si="38"/>
        <v xml:space="preserve"> </v>
      </c>
      <c r="Y167" s="46" t="str">
        <f t="shared" si="39"/>
        <v xml:space="preserve"> </v>
      </c>
      <c r="Z167" s="46" t="str">
        <f t="shared" si="40"/>
        <v xml:space="preserve"> </v>
      </c>
      <c r="AA167" s="46" t="str">
        <f t="shared" si="41"/>
        <v xml:space="preserve"> </v>
      </c>
      <c r="AB167" s="46" t="str">
        <f t="shared" si="42"/>
        <v/>
      </c>
      <c r="AC167" s="20"/>
      <c r="AD167" s="47" t="str">
        <f t="shared" si="33"/>
        <v xml:space="preserve"> </v>
      </c>
      <c r="AE167" s="20"/>
      <c r="AF167" s="20"/>
      <c r="AG167" s="20"/>
      <c r="AH167" s="20"/>
      <c r="AI167" s="20"/>
      <c r="AJ167" s="20"/>
      <c r="AK167" s="24"/>
      <c r="AL167" s="20"/>
      <c r="AM167" s="20" t="str">
        <f>IFERROR(IF(AL167="Suggested Branch",VLOOKUP(AB167,'Branch Details'!F160:G471,2,FALSE),""),"")</f>
        <v/>
      </c>
      <c r="AN167" s="21"/>
      <c r="AO167" s="88"/>
      <c r="BH167" t="str">
        <f t="shared" si="43"/>
        <v/>
      </c>
      <c r="BI167" t="str">
        <f t="shared" si="44"/>
        <v/>
      </c>
      <c r="BJ167" t="str">
        <f>IF(OR(R167&lt;&gt;"",S167&lt;&gt;"",T167&lt;&gt;""),IFERROR(VLOOKUP(UPPER(TRIM(R167)&amp;TRIM(S167)&amp;TRIM(T167)),City!K:L,2,FALSE),"NONE"),"")</f>
        <v/>
      </c>
      <c r="BK167" t="str">
        <f t="shared" si="45"/>
        <v/>
      </c>
      <c r="BL167" t="str">
        <f t="shared" si="46"/>
        <v/>
      </c>
      <c r="BM167" s="17" t="str">
        <f t="shared" ca="1" si="47"/>
        <v/>
      </c>
      <c r="BN167" s="17" t="str">
        <f t="shared" si="48"/>
        <v/>
      </c>
    </row>
    <row r="168" spans="1:66">
      <c r="A168" s="84">
        <v>159</v>
      </c>
      <c r="B168" s="20"/>
      <c r="C168" s="20"/>
      <c r="D168" s="20"/>
      <c r="E168" s="20"/>
      <c r="F168" s="46" t="str">
        <f t="shared" si="34"/>
        <v xml:space="preserve">,  </v>
      </c>
      <c r="G168" s="28"/>
      <c r="H168" s="21"/>
      <c r="I168" s="20"/>
      <c r="J168" s="20"/>
      <c r="K168" s="46" t="str">
        <f t="shared" si="35"/>
        <v xml:space="preserve"> </v>
      </c>
      <c r="L168" s="20"/>
      <c r="M168" s="22"/>
      <c r="N168" s="20"/>
      <c r="O168" s="20"/>
      <c r="P168" s="20"/>
      <c r="Q168" s="20"/>
      <c r="R168" s="24"/>
      <c r="S168" s="20"/>
      <c r="T168" s="24"/>
      <c r="U168" s="33" t="str">
        <f>IFERROR(VLOOKUP(UPPER(TRIM(R168)&amp;TRIM(S168)&amp;TRIM(T168)),City!K:L,2,FALSE),"")</f>
        <v/>
      </c>
      <c r="V168" s="46" t="str">
        <f t="shared" si="36"/>
        <v xml:space="preserve"> </v>
      </c>
      <c r="W168" s="46" t="str">
        <f t="shared" si="37"/>
        <v xml:space="preserve"> </v>
      </c>
      <c r="X168" s="46" t="str">
        <f t="shared" si="38"/>
        <v xml:space="preserve"> </v>
      </c>
      <c r="Y168" s="46" t="str">
        <f t="shared" si="39"/>
        <v xml:space="preserve"> </v>
      </c>
      <c r="Z168" s="46" t="str">
        <f t="shared" si="40"/>
        <v xml:space="preserve"> </v>
      </c>
      <c r="AA168" s="46" t="str">
        <f t="shared" si="41"/>
        <v xml:space="preserve"> </v>
      </c>
      <c r="AB168" s="46" t="str">
        <f t="shared" si="42"/>
        <v/>
      </c>
      <c r="AC168" s="20"/>
      <c r="AD168" s="47" t="str">
        <f t="shared" si="33"/>
        <v xml:space="preserve"> </v>
      </c>
      <c r="AE168" s="20"/>
      <c r="AF168" s="20"/>
      <c r="AG168" s="20"/>
      <c r="AH168" s="20"/>
      <c r="AI168" s="20"/>
      <c r="AJ168" s="20"/>
      <c r="AK168" s="24"/>
      <c r="AL168" s="20"/>
      <c r="AM168" s="20" t="str">
        <f>IFERROR(IF(AL168="Suggested Branch",VLOOKUP(AB168,'Branch Details'!F161:G472,2,FALSE),""),"")</f>
        <v/>
      </c>
      <c r="AN168" s="21"/>
      <c r="AO168" s="88"/>
      <c r="BH168" t="str">
        <f t="shared" si="43"/>
        <v/>
      </c>
      <c r="BI168" t="str">
        <f t="shared" si="44"/>
        <v/>
      </c>
      <c r="BJ168" t="str">
        <f>IF(OR(R168&lt;&gt;"",S168&lt;&gt;"",T168&lt;&gt;""),IFERROR(VLOOKUP(UPPER(TRIM(R168)&amp;TRIM(S168)&amp;TRIM(T168)),City!K:L,2,FALSE),"NONE"),"")</f>
        <v/>
      </c>
      <c r="BK168" t="str">
        <f t="shared" si="45"/>
        <v/>
      </c>
      <c r="BL168" t="str">
        <f t="shared" si="46"/>
        <v/>
      </c>
      <c r="BM168" s="17" t="str">
        <f t="shared" ca="1" si="47"/>
        <v/>
      </c>
      <c r="BN168" s="17" t="str">
        <f t="shared" si="48"/>
        <v/>
      </c>
    </row>
    <row r="169" spans="1:66">
      <c r="A169" s="84">
        <v>160</v>
      </c>
      <c r="B169" s="20"/>
      <c r="C169" s="20"/>
      <c r="D169" s="20"/>
      <c r="E169" s="20"/>
      <c r="F169" s="46" t="str">
        <f t="shared" si="34"/>
        <v xml:space="preserve">,  </v>
      </c>
      <c r="G169" s="28"/>
      <c r="H169" s="21"/>
      <c r="I169" s="20"/>
      <c r="J169" s="20"/>
      <c r="K169" s="46" t="str">
        <f t="shared" si="35"/>
        <v xml:space="preserve"> </v>
      </c>
      <c r="L169" s="20"/>
      <c r="M169" s="22"/>
      <c r="N169" s="20"/>
      <c r="O169" s="20"/>
      <c r="P169" s="20"/>
      <c r="Q169" s="20"/>
      <c r="R169" s="24"/>
      <c r="S169" s="20"/>
      <c r="T169" s="24"/>
      <c r="U169" s="33" t="str">
        <f>IFERROR(VLOOKUP(UPPER(TRIM(R169)&amp;TRIM(S169)&amp;TRIM(T169)),City!K:L,2,FALSE),"")</f>
        <v/>
      </c>
      <c r="V169" s="46" t="str">
        <f t="shared" si="36"/>
        <v xml:space="preserve"> </v>
      </c>
      <c r="W169" s="46" t="str">
        <f t="shared" si="37"/>
        <v xml:space="preserve"> </v>
      </c>
      <c r="X169" s="46" t="str">
        <f t="shared" si="38"/>
        <v xml:space="preserve"> </v>
      </c>
      <c r="Y169" s="46" t="str">
        <f t="shared" si="39"/>
        <v xml:space="preserve"> </v>
      </c>
      <c r="Z169" s="46" t="str">
        <f t="shared" si="40"/>
        <v xml:space="preserve"> </v>
      </c>
      <c r="AA169" s="46" t="str">
        <f t="shared" si="41"/>
        <v xml:space="preserve"> </v>
      </c>
      <c r="AB169" s="46" t="str">
        <f t="shared" si="42"/>
        <v/>
      </c>
      <c r="AC169" s="20"/>
      <c r="AD169" s="47" t="str">
        <f t="shared" si="33"/>
        <v xml:space="preserve"> </v>
      </c>
      <c r="AE169" s="20"/>
      <c r="AF169" s="20"/>
      <c r="AG169" s="20"/>
      <c r="AH169" s="20"/>
      <c r="AI169" s="20"/>
      <c r="AJ169" s="20"/>
      <c r="AK169" s="24"/>
      <c r="AL169" s="20"/>
      <c r="AM169" s="20" t="str">
        <f>IFERROR(IF(AL169="Suggested Branch",VLOOKUP(AB169,'Branch Details'!F162:G473,2,FALSE),""),"")</f>
        <v/>
      </c>
      <c r="AN169" s="21"/>
      <c r="AO169" s="88"/>
      <c r="BH169" t="str">
        <f t="shared" si="43"/>
        <v/>
      </c>
      <c r="BI169" t="str">
        <f t="shared" si="44"/>
        <v/>
      </c>
      <c r="BJ169" t="str">
        <f>IF(OR(R169&lt;&gt;"",S169&lt;&gt;"",T169&lt;&gt;""),IFERROR(VLOOKUP(UPPER(TRIM(R169)&amp;TRIM(S169)&amp;TRIM(T169)),City!K:L,2,FALSE),"NONE"),"")</f>
        <v/>
      </c>
      <c r="BK169" t="str">
        <f t="shared" si="45"/>
        <v/>
      </c>
      <c r="BL169" t="str">
        <f t="shared" si="46"/>
        <v/>
      </c>
      <c r="BM169" s="17" t="str">
        <f t="shared" ca="1" si="47"/>
        <v/>
      </c>
      <c r="BN169" s="17" t="str">
        <f t="shared" si="48"/>
        <v/>
      </c>
    </row>
    <row r="170" spans="1:66">
      <c r="A170" s="84">
        <v>161</v>
      </c>
      <c r="B170" s="20"/>
      <c r="C170" s="20"/>
      <c r="D170" s="20"/>
      <c r="E170" s="20"/>
      <c r="F170" s="46" t="str">
        <f t="shared" si="34"/>
        <v xml:space="preserve">,  </v>
      </c>
      <c r="G170" s="28"/>
      <c r="H170" s="21"/>
      <c r="I170" s="20"/>
      <c r="J170" s="20"/>
      <c r="K170" s="46" t="str">
        <f t="shared" si="35"/>
        <v xml:space="preserve"> </v>
      </c>
      <c r="L170" s="20"/>
      <c r="M170" s="22"/>
      <c r="N170" s="20"/>
      <c r="O170" s="20"/>
      <c r="P170" s="20"/>
      <c r="Q170" s="20"/>
      <c r="R170" s="24"/>
      <c r="S170" s="20"/>
      <c r="T170" s="24"/>
      <c r="U170" s="33" t="str">
        <f>IFERROR(VLOOKUP(UPPER(TRIM(R170)&amp;TRIM(S170)&amp;TRIM(T170)),City!K:L,2,FALSE),"")</f>
        <v/>
      </c>
      <c r="V170" s="46" t="str">
        <f t="shared" si="36"/>
        <v xml:space="preserve"> </v>
      </c>
      <c r="W170" s="46" t="str">
        <f t="shared" si="37"/>
        <v xml:space="preserve"> </v>
      </c>
      <c r="X170" s="46" t="str">
        <f t="shared" si="38"/>
        <v xml:space="preserve"> </v>
      </c>
      <c r="Y170" s="46" t="str">
        <f t="shared" si="39"/>
        <v xml:space="preserve"> </v>
      </c>
      <c r="Z170" s="46" t="str">
        <f t="shared" si="40"/>
        <v xml:space="preserve"> </v>
      </c>
      <c r="AA170" s="46" t="str">
        <f t="shared" si="41"/>
        <v xml:space="preserve"> </v>
      </c>
      <c r="AB170" s="46" t="str">
        <f t="shared" si="42"/>
        <v/>
      </c>
      <c r="AC170" s="20"/>
      <c r="AD170" s="47" t="str">
        <f t="shared" si="33"/>
        <v xml:space="preserve"> </v>
      </c>
      <c r="AE170" s="20"/>
      <c r="AF170" s="20"/>
      <c r="AG170" s="20"/>
      <c r="AH170" s="20"/>
      <c r="AI170" s="20"/>
      <c r="AJ170" s="20"/>
      <c r="AK170" s="24"/>
      <c r="AL170" s="20"/>
      <c r="AM170" s="20" t="str">
        <f>IFERROR(IF(AL170="Suggested Branch",VLOOKUP(AB170,'Branch Details'!F163:G474,2,FALSE),""),"")</f>
        <v/>
      </c>
      <c r="AN170" s="21"/>
      <c r="AO170" s="88"/>
      <c r="BH170" t="str">
        <f t="shared" si="43"/>
        <v/>
      </c>
      <c r="BI170" t="str">
        <f t="shared" si="44"/>
        <v/>
      </c>
      <c r="BJ170" t="str">
        <f>IF(OR(R170&lt;&gt;"",S170&lt;&gt;"",T170&lt;&gt;""),IFERROR(VLOOKUP(UPPER(TRIM(R170)&amp;TRIM(S170)&amp;TRIM(T170)),City!K:L,2,FALSE),"NONE"),"")</f>
        <v/>
      </c>
      <c r="BK170" t="str">
        <f t="shared" si="45"/>
        <v/>
      </c>
      <c r="BL170" t="str">
        <f t="shared" si="46"/>
        <v/>
      </c>
      <c r="BM170" s="17" t="str">
        <f t="shared" ca="1" si="47"/>
        <v/>
      </c>
      <c r="BN170" s="17" t="str">
        <f t="shared" si="48"/>
        <v/>
      </c>
    </row>
    <row r="171" spans="1:66">
      <c r="A171" s="84">
        <v>162</v>
      </c>
      <c r="B171" s="20"/>
      <c r="C171" s="20"/>
      <c r="D171" s="20"/>
      <c r="E171" s="20"/>
      <c r="F171" s="46" t="str">
        <f t="shared" si="34"/>
        <v xml:space="preserve">,  </v>
      </c>
      <c r="G171" s="28"/>
      <c r="H171" s="21"/>
      <c r="I171" s="20"/>
      <c r="J171" s="20"/>
      <c r="K171" s="46" t="str">
        <f t="shared" si="35"/>
        <v xml:space="preserve"> </v>
      </c>
      <c r="L171" s="20"/>
      <c r="M171" s="22"/>
      <c r="N171" s="20"/>
      <c r="O171" s="20"/>
      <c r="P171" s="20"/>
      <c r="Q171" s="20"/>
      <c r="R171" s="24"/>
      <c r="S171" s="20"/>
      <c r="T171" s="24"/>
      <c r="U171" s="33" t="str">
        <f>IFERROR(VLOOKUP(UPPER(TRIM(R171)&amp;TRIM(S171)&amp;TRIM(T171)),City!K:L,2,FALSE),"")</f>
        <v/>
      </c>
      <c r="V171" s="46" t="str">
        <f t="shared" si="36"/>
        <v xml:space="preserve"> </v>
      </c>
      <c r="W171" s="46" t="str">
        <f t="shared" si="37"/>
        <v xml:space="preserve"> </v>
      </c>
      <c r="X171" s="46" t="str">
        <f t="shared" si="38"/>
        <v xml:space="preserve"> </v>
      </c>
      <c r="Y171" s="46" t="str">
        <f t="shared" si="39"/>
        <v xml:space="preserve"> </v>
      </c>
      <c r="Z171" s="46" t="str">
        <f t="shared" si="40"/>
        <v xml:space="preserve"> </v>
      </c>
      <c r="AA171" s="46" t="str">
        <f t="shared" si="41"/>
        <v xml:space="preserve"> </v>
      </c>
      <c r="AB171" s="46" t="str">
        <f t="shared" si="42"/>
        <v/>
      </c>
      <c r="AC171" s="20"/>
      <c r="AD171" s="47" t="str">
        <f t="shared" si="33"/>
        <v xml:space="preserve"> </v>
      </c>
      <c r="AE171" s="20"/>
      <c r="AF171" s="20"/>
      <c r="AG171" s="20"/>
      <c r="AH171" s="20"/>
      <c r="AI171" s="20"/>
      <c r="AJ171" s="20"/>
      <c r="AK171" s="24"/>
      <c r="AL171" s="20"/>
      <c r="AM171" s="20" t="str">
        <f>IFERROR(IF(AL171="Suggested Branch",VLOOKUP(AB171,'Branch Details'!F164:G475,2,FALSE),""),"")</f>
        <v/>
      </c>
      <c r="AN171" s="21"/>
      <c r="AO171" s="88"/>
      <c r="BH171" t="str">
        <f t="shared" si="43"/>
        <v/>
      </c>
      <c r="BI171" t="str">
        <f t="shared" si="44"/>
        <v/>
      </c>
      <c r="BJ171" t="str">
        <f>IF(OR(R171&lt;&gt;"",S171&lt;&gt;"",T171&lt;&gt;""),IFERROR(VLOOKUP(UPPER(TRIM(R171)&amp;TRIM(S171)&amp;TRIM(T171)),City!K:L,2,FALSE),"NONE"),"")</f>
        <v/>
      </c>
      <c r="BK171" t="str">
        <f t="shared" si="45"/>
        <v/>
      </c>
      <c r="BL171" t="str">
        <f t="shared" si="46"/>
        <v/>
      </c>
      <c r="BM171" s="17" t="str">
        <f t="shared" ca="1" si="47"/>
        <v/>
      </c>
      <c r="BN171" s="17" t="str">
        <f t="shared" si="48"/>
        <v/>
      </c>
    </row>
    <row r="172" spans="1:66">
      <c r="A172" s="84">
        <v>163</v>
      </c>
      <c r="B172" s="20"/>
      <c r="C172" s="20"/>
      <c r="D172" s="20"/>
      <c r="E172" s="20"/>
      <c r="F172" s="46" t="str">
        <f t="shared" si="34"/>
        <v xml:space="preserve">,  </v>
      </c>
      <c r="G172" s="28"/>
      <c r="H172" s="21"/>
      <c r="I172" s="20"/>
      <c r="J172" s="20"/>
      <c r="K172" s="46" t="str">
        <f t="shared" si="35"/>
        <v xml:space="preserve"> </v>
      </c>
      <c r="L172" s="20"/>
      <c r="M172" s="22"/>
      <c r="N172" s="20"/>
      <c r="O172" s="20"/>
      <c r="P172" s="20"/>
      <c r="Q172" s="20"/>
      <c r="R172" s="24"/>
      <c r="S172" s="20"/>
      <c r="T172" s="24"/>
      <c r="U172" s="33" t="str">
        <f>IFERROR(VLOOKUP(UPPER(TRIM(R172)&amp;TRIM(S172)&amp;TRIM(T172)),City!K:L,2,FALSE),"")</f>
        <v/>
      </c>
      <c r="V172" s="46" t="str">
        <f t="shared" si="36"/>
        <v xml:space="preserve"> </v>
      </c>
      <c r="W172" s="46" t="str">
        <f t="shared" si="37"/>
        <v xml:space="preserve"> </v>
      </c>
      <c r="X172" s="46" t="str">
        <f t="shared" si="38"/>
        <v xml:space="preserve"> </v>
      </c>
      <c r="Y172" s="46" t="str">
        <f t="shared" si="39"/>
        <v xml:space="preserve"> </v>
      </c>
      <c r="Z172" s="46" t="str">
        <f t="shared" si="40"/>
        <v xml:space="preserve"> </v>
      </c>
      <c r="AA172" s="46" t="str">
        <f t="shared" si="41"/>
        <v xml:space="preserve"> </v>
      </c>
      <c r="AB172" s="46" t="str">
        <f t="shared" si="42"/>
        <v/>
      </c>
      <c r="AC172" s="20"/>
      <c r="AD172" s="47" t="str">
        <f t="shared" si="33"/>
        <v xml:space="preserve"> </v>
      </c>
      <c r="AE172" s="20"/>
      <c r="AF172" s="20"/>
      <c r="AG172" s="20"/>
      <c r="AH172" s="20"/>
      <c r="AI172" s="20"/>
      <c r="AJ172" s="20"/>
      <c r="AK172" s="24"/>
      <c r="AL172" s="20"/>
      <c r="AM172" s="20" t="str">
        <f>IFERROR(IF(AL172="Suggested Branch",VLOOKUP(AB172,'Branch Details'!F165:G476,2,FALSE),""),"")</f>
        <v/>
      </c>
      <c r="AN172" s="21"/>
      <c r="AO172" s="88"/>
      <c r="BH172" t="str">
        <f t="shared" si="43"/>
        <v/>
      </c>
      <c r="BI172" t="str">
        <f t="shared" si="44"/>
        <v/>
      </c>
      <c r="BJ172" t="str">
        <f>IF(OR(R172&lt;&gt;"",S172&lt;&gt;"",T172&lt;&gt;""),IFERROR(VLOOKUP(UPPER(TRIM(R172)&amp;TRIM(S172)&amp;TRIM(T172)),City!K:L,2,FALSE),"NONE"),"")</f>
        <v/>
      </c>
      <c r="BK172" t="str">
        <f t="shared" si="45"/>
        <v/>
      </c>
      <c r="BL172" t="str">
        <f t="shared" si="46"/>
        <v/>
      </c>
      <c r="BM172" s="17" t="str">
        <f t="shared" ca="1" si="47"/>
        <v/>
      </c>
      <c r="BN172" s="17" t="str">
        <f t="shared" si="48"/>
        <v/>
      </c>
    </row>
    <row r="173" spans="1:66">
      <c r="A173" s="84">
        <v>164</v>
      </c>
      <c r="B173" s="20"/>
      <c r="C173" s="20"/>
      <c r="D173" s="20"/>
      <c r="E173" s="20"/>
      <c r="F173" s="46" t="str">
        <f t="shared" si="34"/>
        <v xml:space="preserve">,  </v>
      </c>
      <c r="G173" s="28"/>
      <c r="H173" s="21"/>
      <c r="I173" s="20"/>
      <c r="J173" s="20"/>
      <c r="K173" s="46" t="str">
        <f t="shared" si="35"/>
        <v xml:space="preserve"> </v>
      </c>
      <c r="L173" s="20"/>
      <c r="M173" s="22"/>
      <c r="N173" s="20"/>
      <c r="O173" s="20"/>
      <c r="P173" s="20"/>
      <c r="Q173" s="20"/>
      <c r="R173" s="24"/>
      <c r="S173" s="20"/>
      <c r="T173" s="24"/>
      <c r="U173" s="33" t="str">
        <f>IFERROR(VLOOKUP(UPPER(TRIM(R173)&amp;TRIM(S173)&amp;TRIM(T173)),City!K:L,2,FALSE),"")</f>
        <v/>
      </c>
      <c r="V173" s="46" t="str">
        <f t="shared" si="36"/>
        <v xml:space="preserve"> </v>
      </c>
      <c r="W173" s="46" t="str">
        <f t="shared" si="37"/>
        <v xml:space="preserve"> </v>
      </c>
      <c r="X173" s="46" t="str">
        <f t="shared" si="38"/>
        <v xml:space="preserve"> </v>
      </c>
      <c r="Y173" s="46" t="str">
        <f t="shared" si="39"/>
        <v xml:space="preserve"> </v>
      </c>
      <c r="Z173" s="46" t="str">
        <f t="shared" si="40"/>
        <v xml:space="preserve"> </v>
      </c>
      <c r="AA173" s="46" t="str">
        <f t="shared" si="41"/>
        <v xml:space="preserve"> </v>
      </c>
      <c r="AB173" s="46" t="str">
        <f t="shared" si="42"/>
        <v/>
      </c>
      <c r="AC173" s="20"/>
      <c r="AD173" s="47" t="str">
        <f t="shared" si="33"/>
        <v xml:space="preserve"> </v>
      </c>
      <c r="AE173" s="20"/>
      <c r="AF173" s="20"/>
      <c r="AG173" s="20"/>
      <c r="AH173" s="20"/>
      <c r="AI173" s="20"/>
      <c r="AJ173" s="20"/>
      <c r="AK173" s="24"/>
      <c r="AL173" s="20"/>
      <c r="AM173" s="20" t="str">
        <f>IFERROR(IF(AL173="Suggested Branch",VLOOKUP(AB173,'Branch Details'!F166:G477,2,FALSE),""),"")</f>
        <v/>
      </c>
      <c r="AN173" s="21"/>
      <c r="AO173" s="88"/>
      <c r="BH173" t="str">
        <f t="shared" si="43"/>
        <v/>
      </c>
      <c r="BI173" t="str">
        <f t="shared" si="44"/>
        <v/>
      </c>
      <c r="BJ173" t="str">
        <f>IF(OR(R173&lt;&gt;"",S173&lt;&gt;"",T173&lt;&gt;""),IFERROR(VLOOKUP(UPPER(TRIM(R173)&amp;TRIM(S173)&amp;TRIM(T173)),City!K:L,2,FALSE),"NONE"),"")</f>
        <v/>
      </c>
      <c r="BK173" t="str">
        <f t="shared" si="45"/>
        <v/>
      </c>
      <c r="BL173" t="str">
        <f t="shared" si="46"/>
        <v/>
      </c>
      <c r="BM173" s="17" t="str">
        <f t="shared" ca="1" si="47"/>
        <v/>
      </c>
      <c r="BN173" s="17" t="str">
        <f t="shared" si="48"/>
        <v/>
      </c>
    </row>
    <row r="174" spans="1:66">
      <c r="A174" s="84">
        <v>165</v>
      </c>
      <c r="B174" s="20"/>
      <c r="C174" s="20"/>
      <c r="D174" s="20"/>
      <c r="E174" s="20"/>
      <c r="F174" s="46" t="str">
        <f t="shared" si="34"/>
        <v xml:space="preserve">,  </v>
      </c>
      <c r="G174" s="28"/>
      <c r="H174" s="21"/>
      <c r="I174" s="20"/>
      <c r="J174" s="20"/>
      <c r="K174" s="46" t="str">
        <f t="shared" si="35"/>
        <v xml:space="preserve"> </v>
      </c>
      <c r="L174" s="20"/>
      <c r="M174" s="22"/>
      <c r="N174" s="20"/>
      <c r="O174" s="20"/>
      <c r="P174" s="20"/>
      <c r="Q174" s="20"/>
      <c r="R174" s="24"/>
      <c r="S174" s="20"/>
      <c r="T174" s="24"/>
      <c r="U174" s="33" t="str">
        <f>IFERROR(VLOOKUP(UPPER(TRIM(R174)&amp;TRIM(S174)&amp;TRIM(T174)),City!K:L,2,FALSE),"")</f>
        <v/>
      </c>
      <c r="V174" s="46" t="str">
        <f t="shared" si="36"/>
        <v xml:space="preserve"> </v>
      </c>
      <c r="W174" s="46" t="str">
        <f t="shared" si="37"/>
        <v xml:space="preserve"> </v>
      </c>
      <c r="X174" s="46" t="str">
        <f t="shared" si="38"/>
        <v xml:space="preserve"> </v>
      </c>
      <c r="Y174" s="46" t="str">
        <f t="shared" si="39"/>
        <v xml:space="preserve"> </v>
      </c>
      <c r="Z174" s="46" t="str">
        <f t="shared" si="40"/>
        <v xml:space="preserve"> </v>
      </c>
      <c r="AA174" s="46" t="str">
        <f t="shared" si="41"/>
        <v xml:space="preserve"> </v>
      </c>
      <c r="AB174" s="46" t="str">
        <f t="shared" si="42"/>
        <v/>
      </c>
      <c r="AC174" s="20"/>
      <c r="AD174" s="47" t="str">
        <f t="shared" si="33"/>
        <v xml:space="preserve"> </v>
      </c>
      <c r="AE174" s="20"/>
      <c r="AF174" s="20"/>
      <c r="AG174" s="20"/>
      <c r="AH174" s="20"/>
      <c r="AI174" s="20"/>
      <c r="AJ174" s="20"/>
      <c r="AK174" s="24"/>
      <c r="AL174" s="20"/>
      <c r="AM174" s="20" t="str">
        <f>IFERROR(IF(AL174="Suggested Branch",VLOOKUP(AB174,'Branch Details'!F167:G478,2,FALSE),""),"")</f>
        <v/>
      </c>
      <c r="AN174" s="21"/>
      <c r="AO174" s="88"/>
      <c r="BH174" t="str">
        <f t="shared" si="43"/>
        <v/>
      </c>
      <c r="BI174" t="str">
        <f t="shared" si="44"/>
        <v/>
      </c>
      <c r="BJ174" t="str">
        <f>IF(OR(R174&lt;&gt;"",S174&lt;&gt;"",T174&lt;&gt;""),IFERROR(VLOOKUP(UPPER(TRIM(R174)&amp;TRIM(S174)&amp;TRIM(T174)),City!K:L,2,FALSE),"NONE"),"")</f>
        <v/>
      </c>
      <c r="BK174" t="str">
        <f t="shared" si="45"/>
        <v/>
      </c>
      <c r="BL174" t="str">
        <f t="shared" si="46"/>
        <v/>
      </c>
      <c r="BM174" s="17" t="str">
        <f t="shared" ca="1" si="47"/>
        <v/>
      </c>
      <c r="BN174" s="17" t="str">
        <f t="shared" si="48"/>
        <v/>
      </c>
    </row>
    <row r="175" spans="1:66">
      <c r="A175" s="84">
        <v>166</v>
      </c>
      <c r="B175" s="20"/>
      <c r="C175" s="20"/>
      <c r="D175" s="20"/>
      <c r="E175" s="20"/>
      <c r="F175" s="46" t="str">
        <f t="shared" si="34"/>
        <v xml:space="preserve">,  </v>
      </c>
      <c r="G175" s="28"/>
      <c r="H175" s="21"/>
      <c r="I175" s="20"/>
      <c r="J175" s="20"/>
      <c r="K175" s="46" t="str">
        <f t="shared" si="35"/>
        <v xml:space="preserve"> </v>
      </c>
      <c r="L175" s="20"/>
      <c r="M175" s="22"/>
      <c r="N175" s="20"/>
      <c r="O175" s="20"/>
      <c r="P175" s="20"/>
      <c r="Q175" s="20"/>
      <c r="R175" s="24"/>
      <c r="S175" s="20"/>
      <c r="T175" s="24"/>
      <c r="U175" s="33" t="str">
        <f>IFERROR(VLOOKUP(UPPER(TRIM(R175)&amp;TRIM(S175)&amp;TRIM(T175)),City!K:L,2,FALSE),"")</f>
        <v/>
      </c>
      <c r="V175" s="46" t="str">
        <f t="shared" si="36"/>
        <v xml:space="preserve"> </v>
      </c>
      <c r="W175" s="46" t="str">
        <f t="shared" si="37"/>
        <v xml:space="preserve"> </v>
      </c>
      <c r="X175" s="46" t="str">
        <f t="shared" si="38"/>
        <v xml:space="preserve"> </v>
      </c>
      <c r="Y175" s="46" t="str">
        <f t="shared" si="39"/>
        <v xml:space="preserve"> </v>
      </c>
      <c r="Z175" s="46" t="str">
        <f t="shared" si="40"/>
        <v xml:space="preserve"> </v>
      </c>
      <c r="AA175" s="46" t="str">
        <f t="shared" si="41"/>
        <v xml:space="preserve"> </v>
      </c>
      <c r="AB175" s="46" t="str">
        <f t="shared" si="42"/>
        <v/>
      </c>
      <c r="AC175" s="20"/>
      <c r="AD175" s="47" t="str">
        <f t="shared" si="33"/>
        <v xml:space="preserve"> </v>
      </c>
      <c r="AE175" s="20"/>
      <c r="AF175" s="20"/>
      <c r="AG175" s="20"/>
      <c r="AH175" s="20"/>
      <c r="AI175" s="20"/>
      <c r="AJ175" s="20"/>
      <c r="AK175" s="24"/>
      <c r="AL175" s="20"/>
      <c r="AM175" s="20" t="str">
        <f>IFERROR(IF(AL175="Suggested Branch",VLOOKUP(AB175,'Branch Details'!F168:G479,2,FALSE),""),"")</f>
        <v/>
      </c>
      <c r="AN175" s="21"/>
      <c r="AO175" s="88"/>
      <c r="BH175" t="str">
        <f t="shared" si="43"/>
        <v/>
      </c>
      <c r="BI175" t="str">
        <f t="shared" si="44"/>
        <v/>
      </c>
      <c r="BJ175" t="str">
        <f>IF(OR(R175&lt;&gt;"",S175&lt;&gt;"",T175&lt;&gt;""),IFERROR(VLOOKUP(UPPER(TRIM(R175)&amp;TRIM(S175)&amp;TRIM(T175)),City!K:L,2,FALSE),"NONE"),"")</f>
        <v/>
      </c>
      <c r="BK175" t="str">
        <f t="shared" si="45"/>
        <v/>
      </c>
      <c r="BL175" t="str">
        <f t="shared" si="46"/>
        <v/>
      </c>
      <c r="BM175" s="17" t="str">
        <f t="shared" ca="1" si="47"/>
        <v/>
      </c>
      <c r="BN175" s="17" t="str">
        <f t="shared" si="48"/>
        <v/>
      </c>
    </row>
    <row r="176" spans="1:66">
      <c r="A176" s="84">
        <v>167</v>
      </c>
      <c r="B176" s="20"/>
      <c r="C176" s="20"/>
      <c r="D176" s="20"/>
      <c r="E176" s="20"/>
      <c r="F176" s="46" t="str">
        <f t="shared" si="34"/>
        <v xml:space="preserve">,  </v>
      </c>
      <c r="G176" s="28"/>
      <c r="H176" s="21"/>
      <c r="I176" s="20"/>
      <c r="J176" s="20"/>
      <c r="K176" s="46" t="str">
        <f t="shared" si="35"/>
        <v xml:space="preserve"> </v>
      </c>
      <c r="L176" s="20"/>
      <c r="M176" s="22"/>
      <c r="N176" s="20"/>
      <c r="O176" s="20"/>
      <c r="P176" s="20"/>
      <c r="Q176" s="20"/>
      <c r="R176" s="24"/>
      <c r="S176" s="20"/>
      <c r="T176" s="24"/>
      <c r="U176" s="33" t="str">
        <f>IFERROR(VLOOKUP(UPPER(TRIM(R176)&amp;TRIM(S176)&amp;TRIM(T176)),City!K:L,2,FALSE),"")</f>
        <v/>
      </c>
      <c r="V176" s="46" t="str">
        <f t="shared" si="36"/>
        <v xml:space="preserve"> </v>
      </c>
      <c r="W176" s="46" t="str">
        <f t="shared" si="37"/>
        <v xml:space="preserve"> </v>
      </c>
      <c r="X176" s="46" t="str">
        <f t="shared" si="38"/>
        <v xml:space="preserve"> </v>
      </c>
      <c r="Y176" s="46" t="str">
        <f t="shared" si="39"/>
        <v xml:space="preserve"> </v>
      </c>
      <c r="Z176" s="46" t="str">
        <f t="shared" si="40"/>
        <v xml:space="preserve"> </v>
      </c>
      <c r="AA176" s="46" t="str">
        <f t="shared" si="41"/>
        <v xml:space="preserve"> </v>
      </c>
      <c r="AB176" s="46" t="str">
        <f t="shared" si="42"/>
        <v/>
      </c>
      <c r="AC176" s="20"/>
      <c r="AD176" s="47" t="str">
        <f t="shared" si="33"/>
        <v xml:space="preserve"> </v>
      </c>
      <c r="AE176" s="20"/>
      <c r="AF176" s="20"/>
      <c r="AG176" s="20"/>
      <c r="AH176" s="20"/>
      <c r="AI176" s="20"/>
      <c r="AJ176" s="20"/>
      <c r="AK176" s="24"/>
      <c r="AL176" s="20"/>
      <c r="AM176" s="20" t="str">
        <f>IFERROR(IF(AL176="Suggested Branch",VLOOKUP(AB176,'Branch Details'!F169:G480,2,FALSE),""),"")</f>
        <v/>
      </c>
      <c r="AN176" s="21"/>
      <c r="AO176" s="88"/>
      <c r="BH176" t="str">
        <f t="shared" si="43"/>
        <v/>
      </c>
      <c r="BI176" t="str">
        <f t="shared" si="44"/>
        <v/>
      </c>
      <c r="BJ176" t="str">
        <f>IF(OR(R176&lt;&gt;"",S176&lt;&gt;"",T176&lt;&gt;""),IFERROR(VLOOKUP(UPPER(TRIM(R176)&amp;TRIM(S176)&amp;TRIM(T176)),City!K:L,2,FALSE),"NONE"),"")</f>
        <v/>
      </c>
      <c r="BK176" t="str">
        <f t="shared" si="45"/>
        <v/>
      </c>
      <c r="BL176" t="str">
        <f t="shared" si="46"/>
        <v/>
      </c>
      <c r="BM176" s="17" t="str">
        <f t="shared" ca="1" si="47"/>
        <v/>
      </c>
      <c r="BN176" s="17" t="str">
        <f t="shared" si="48"/>
        <v/>
      </c>
    </row>
    <row r="177" spans="1:66">
      <c r="A177" s="84">
        <v>168</v>
      </c>
      <c r="B177" s="20"/>
      <c r="C177" s="20"/>
      <c r="D177" s="20"/>
      <c r="E177" s="20"/>
      <c r="F177" s="46" t="str">
        <f t="shared" si="34"/>
        <v xml:space="preserve">,  </v>
      </c>
      <c r="G177" s="28"/>
      <c r="H177" s="21"/>
      <c r="I177" s="20"/>
      <c r="J177" s="20"/>
      <c r="K177" s="46" t="str">
        <f t="shared" si="35"/>
        <v xml:space="preserve"> </v>
      </c>
      <c r="L177" s="20"/>
      <c r="M177" s="22"/>
      <c r="N177" s="20"/>
      <c r="O177" s="20"/>
      <c r="P177" s="20"/>
      <c r="Q177" s="20"/>
      <c r="R177" s="24"/>
      <c r="S177" s="20"/>
      <c r="T177" s="24"/>
      <c r="U177" s="33" t="str">
        <f>IFERROR(VLOOKUP(UPPER(TRIM(R177)&amp;TRIM(S177)&amp;TRIM(T177)),City!K:L,2,FALSE),"")</f>
        <v/>
      </c>
      <c r="V177" s="46" t="str">
        <f t="shared" si="36"/>
        <v xml:space="preserve"> </v>
      </c>
      <c r="W177" s="46" t="str">
        <f t="shared" si="37"/>
        <v xml:space="preserve"> </v>
      </c>
      <c r="X177" s="46" t="str">
        <f t="shared" si="38"/>
        <v xml:space="preserve"> </v>
      </c>
      <c r="Y177" s="46" t="str">
        <f t="shared" si="39"/>
        <v xml:space="preserve"> </v>
      </c>
      <c r="Z177" s="46" t="str">
        <f t="shared" si="40"/>
        <v xml:space="preserve"> </v>
      </c>
      <c r="AA177" s="46" t="str">
        <f t="shared" si="41"/>
        <v xml:space="preserve"> </v>
      </c>
      <c r="AB177" s="46" t="str">
        <f t="shared" si="42"/>
        <v/>
      </c>
      <c r="AC177" s="20"/>
      <c r="AD177" s="47" t="str">
        <f t="shared" si="33"/>
        <v xml:space="preserve"> </v>
      </c>
      <c r="AE177" s="20"/>
      <c r="AF177" s="20"/>
      <c r="AG177" s="20"/>
      <c r="AH177" s="20"/>
      <c r="AI177" s="20"/>
      <c r="AJ177" s="20"/>
      <c r="AK177" s="24"/>
      <c r="AL177" s="20"/>
      <c r="AM177" s="20" t="str">
        <f>IFERROR(IF(AL177="Suggested Branch",VLOOKUP(AB177,'Branch Details'!F170:G481,2,FALSE),""),"")</f>
        <v/>
      </c>
      <c r="AN177" s="21"/>
      <c r="AO177" s="88"/>
      <c r="BH177" t="str">
        <f t="shared" si="43"/>
        <v/>
      </c>
      <c r="BI177" t="str">
        <f t="shared" si="44"/>
        <v/>
      </c>
      <c r="BJ177" t="str">
        <f>IF(OR(R177&lt;&gt;"",S177&lt;&gt;"",T177&lt;&gt;""),IFERROR(VLOOKUP(UPPER(TRIM(R177)&amp;TRIM(S177)&amp;TRIM(T177)),City!K:L,2,FALSE),"NONE"),"")</f>
        <v/>
      </c>
      <c r="BK177" t="str">
        <f t="shared" si="45"/>
        <v/>
      </c>
      <c r="BL177" t="str">
        <f t="shared" si="46"/>
        <v/>
      </c>
      <c r="BM177" s="17" t="str">
        <f t="shared" ca="1" si="47"/>
        <v/>
      </c>
      <c r="BN177" s="17" t="str">
        <f t="shared" si="48"/>
        <v/>
      </c>
    </row>
    <row r="178" spans="1:66">
      <c r="A178" s="84">
        <v>169</v>
      </c>
      <c r="B178" s="20"/>
      <c r="C178" s="20"/>
      <c r="D178" s="20"/>
      <c r="E178" s="20"/>
      <c r="F178" s="46" t="str">
        <f t="shared" si="34"/>
        <v xml:space="preserve">,  </v>
      </c>
      <c r="G178" s="28"/>
      <c r="H178" s="21"/>
      <c r="I178" s="20"/>
      <c r="J178" s="20"/>
      <c r="K178" s="46" t="str">
        <f t="shared" si="35"/>
        <v xml:space="preserve"> </v>
      </c>
      <c r="L178" s="20"/>
      <c r="M178" s="22"/>
      <c r="N178" s="20"/>
      <c r="O178" s="20"/>
      <c r="P178" s="20"/>
      <c r="Q178" s="20"/>
      <c r="R178" s="24"/>
      <c r="S178" s="20"/>
      <c r="T178" s="24"/>
      <c r="U178" s="33" t="str">
        <f>IFERROR(VLOOKUP(UPPER(TRIM(R178)&amp;TRIM(S178)&amp;TRIM(T178)),City!K:L,2,FALSE),"")</f>
        <v/>
      </c>
      <c r="V178" s="46" t="str">
        <f t="shared" si="36"/>
        <v xml:space="preserve"> </v>
      </c>
      <c r="W178" s="46" t="str">
        <f t="shared" si="37"/>
        <v xml:space="preserve"> </v>
      </c>
      <c r="X178" s="46" t="str">
        <f t="shared" si="38"/>
        <v xml:space="preserve"> </v>
      </c>
      <c r="Y178" s="46" t="str">
        <f t="shared" si="39"/>
        <v xml:space="preserve"> </v>
      </c>
      <c r="Z178" s="46" t="str">
        <f t="shared" si="40"/>
        <v xml:space="preserve"> </v>
      </c>
      <c r="AA178" s="46" t="str">
        <f t="shared" si="41"/>
        <v xml:space="preserve"> </v>
      </c>
      <c r="AB178" s="46" t="str">
        <f t="shared" si="42"/>
        <v/>
      </c>
      <c r="AC178" s="20"/>
      <c r="AD178" s="47" t="str">
        <f t="shared" si="33"/>
        <v xml:space="preserve"> </v>
      </c>
      <c r="AE178" s="20"/>
      <c r="AF178" s="20"/>
      <c r="AG178" s="20"/>
      <c r="AH178" s="20"/>
      <c r="AI178" s="20"/>
      <c r="AJ178" s="20"/>
      <c r="AK178" s="24"/>
      <c r="AL178" s="20"/>
      <c r="AM178" s="20" t="str">
        <f>IFERROR(IF(AL178="Suggested Branch",VLOOKUP(AB178,'Branch Details'!F171:G482,2,FALSE),""),"")</f>
        <v/>
      </c>
      <c r="AN178" s="21"/>
      <c r="AO178" s="88"/>
      <c r="BH178" t="str">
        <f t="shared" si="43"/>
        <v/>
      </c>
      <c r="BI178" t="str">
        <f t="shared" si="44"/>
        <v/>
      </c>
      <c r="BJ178" t="str">
        <f>IF(OR(R178&lt;&gt;"",S178&lt;&gt;"",T178&lt;&gt;""),IFERROR(VLOOKUP(UPPER(TRIM(R178)&amp;TRIM(S178)&amp;TRIM(T178)),City!K:L,2,FALSE),"NONE"),"")</f>
        <v/>
      </c>
      <c r="BK178" t="str">
        <f t="shared" si="45"/>
        <v/>
      </c>
      <c r="BL178" t="str">
        <f t="shared" si="46"/>
        <v/>
      </c>
      <c r="BM178" s="17" t="str">
        <f t="shared" ca="1" si="47"/>
        <v/>
      </c>
      <c r="BN178" s="17" t="str">
        <f t="shared" si="48"/>
        <v/>
      </c>
    </row>
    <row r="179" spans="1:66">
      <c r="A179" s="84">
        <v>170</v>
      </c>
      <c r="B179" s="20"/>
      <c r="C179" s="20"/>
      <c r="D179" s="20"/>
      <c r="E179" s="20"/>
      <c r="F179" s="46" t="str">
        <f t="shared" si="34"/>
        <v xml:space="preserve">,  </v>
      </c>
      <c r="G179" s="28"/>
      <c r="H179" s="21"/>
      <c r="I179" s="20"/>
      <c r="J179" s="20"/>
      <c r="K179" s="46" t="str">
        <f t="shared" si="35"/>
        <v xml:space="preserve"> </v>
      </c>
      <c r="L179" s="20"/>
      <c r="M179" s="22"/>
      <c r="N179" s="20"/>
      <c r="O179" s="20"/>
      <c r="P179" s="20"/>
      <c r="Q179" s="20"/>
      <c r="R179" s="24"/>
      <c r="S179" s="20"/>
      <c r="T179" s="24"/>
      <c r="U179" s="33" t="str">
        <f>IFERROR(VLOOKUP(UPPER(TRIM(R179)&amp;TRIM(S179)&amp;TRIM(T179)),City!K:L,2,FALSE),"")</f>
        <v/>
      </c>
      <c r="V179" s="46" t="str">
        <f t="shared" si="36"/>
        <v xml:space="preserve"> </v>
      </c>
      <c r="W179" s="46" t="str">
        <f t="shared" si="37"/>
        <v xml:space="preserve"> </v>
      </c>
      <c r="X179" s="46" t="str">
        <f t="shared" si="38"/>
        <v xml:space="preserve"> </v>
      </c>
      <c r="Y179" s="46" t="str">
        <f t="shared" si="39"/>
        <v xml:space="preserve"> </v>
      </c>
      <c r="Z179" s="46" t="str">
        <f t="shared" si="40"/>
        <v xml:space="preserve"> </v>
      </c>
      <c r="AA179" s="46" t="str">
        <f t="shared" si="41"/>
        <v xml:space="preserve"> </v>
      </c>
      <c r="AB179" s="46" t="str">
        <f t="shared" si="42"/>
        <v/>
      </c>
      <c r="AC179" s="20"/>
      <c r="AD179" s="47" t="str">
        <f t="shared" si="33"/>
        <v xml:space="preserve"> </v>
      </c>
      <c r="AE179" s="20"/>
      <c r="AF179" s="20"/>
      <c r="AG179" s="20"/>
      <c r="AH179" s="20"/>
      <c r="AI179" s="20"/>
      <c r="AJ179" s="20"/>
      <c r="AK179" s="24"/>
      <c r="AL179" s="20"/>
      <c r="AM179" s="20" t="str">
        <f>IFERROR(IF(AL179="Suggested Branch",VLOOKUP(AB179,'Branch Details'!F172:G483,2,FALSE),""),"")</f>
        <v/>
      </c>
      <c r="AN179" s="21"/>
      <c r="AO179" s="88"/>
      <c r="BH179" t="str">
        <f t="shared" si="43"/>
        <v/>
      </c>
      <c r="BI179" t="str">
        <f t="shared" si="44"/>
        <v/>
      </c>
      <c r="BJ179" t="str">
        <f>IF(OR(R179&lt;&gt;"",S179&lt;&gt;"",T179&lt;&gt;""),IFERROR(VLOOKUP(UPPER(TRIM(R179)&amp;TRIM(S179)&amp;TRIM(T179)),City!K:L,2,FALSE),"NONE"),"")</f>
        <v/>
      </c>
      <c r="BK179" t="str">
        <f t="shared" si="45"/>
        <v/>
      </c>
      <c r="BL179" t="str">
        <f t="shared" si="46"/>
        <v/>
      </c>
      <c r="BM179" s="17" t="str">
        <f t="shared" ca="1" si="47"/>
        <v/>
      </c>
      <c r="BN179" s="17" t="str">
        <f t="shared" si="48"/>
        <v/>
      </c>
    </row>
    <row r="180" spans="1:66">
      <c r="A180" s="84">
        <v>171</v>
      </c>
      <c r="B180" s="20"/>
      <c r="C180" s="20"/>
      <c r="D180" s="20"/>
      <c r="E180" s="20"/>
      <c r="F180" s="46" t="str">
        <f t="shared" si="34"/>
        <v xml:space="preserve">,  </v>
      </c>
      <c r="G180" s="28"/>
      <c r="H180" s="21"/>
      <c r="I180" s="20"/>
      <c r="J180" s="20"/>
      <c r="K180" s="46" t="str">
        <f t="shared" si="35"/>
        <v xml:space="preserve"> </v>
      </c>
      <c r="L180" s="20"/>
      <c r="M180" s="22"/>
      <c r="N180" s="20"/>
      <c r="O180" s="20"/>
      <c r="P180" s="20"/>
      <c r="Q180" s="20"/>
      <c r="R180" s="24"/>
      <c r="S180" s="20"/>
      <c r="T180" s="24"/>
      <c r="U180" s="33" t="str">
        <f>IFERROR(VLOOKUP(UPPER(TRIM(R180)&amp;TRIM(S180)&amp;TRIM(T180)),City!K:L,2,FALSE),"")</f>
        <v/>
      </c>
      <c r="V180" s="46" t="str">
        <f t="shared" si="36"/>
        <v xml:space="preserve"> </v>
      </c>
      <c r="W180" s="46" t="str">
        <f t="shared" si="37"/>
        <v xml:space="preserve"> </v>
      </c>
      <c r="X180" s="46" t="str">
        <f t="shared" si="38"/>
        <v xml:space="preserve"> </v>
      </c>
      <c r="Y180" s="46" t="str">
        <f t="shared" si="39"/>
        <v xml:space="preserve"> </v>
      </c>
      <c r="Z180" s="46" t="str">
        <f t="shared" si="40"/>
        <v xml:space="preserve"> </v>
      </c>
      <c r="AA180" s="46" t="str">
        <f t="shared" si="41"/>
        <v xml:space="preserve"> </v>
      </c>
      <c r="AB180" s="46" t="str">
        <f t="shared" si="42"/>
        <v/>
      </c>
      <c r="AC180" s="20"/>
      <c r="AD180" s="47" t="str">
        <f t="shared" si="33"/>
        <v xml:space="preserve"> </v>
      </c>
      <c r="AE180" s="20"/>
      <c r="AF180" s="20"/>
      <c r="AG180" s="20"/>
      <c r="AH180" s="20"/>
      <c r="AI180" s="20"/>
      <c r="AJ180" s="20"/>
      <c r="AK180" s="24"/>
      <c r="AL180" s="20"/>
      <c r="AM180" s="20" t="str">
        <f>IFERROR(IF(AL180="Suggested Branch",VLOOKUP(AB180,'Branch Details'!F173:G484,2,FALSE),""),"")</f>
        <v/>
      </c>
      <c r="AN180" s="21"/>
      <c r="AO180" s="88"/>
      <c r="BH180" t="str">
        <f t="shared" si="43"/>
        <v/>
      </c>
      <c r="BI180" t="str">
        <f t="shared" si="44"/>
        <v/>
      </c>
      <c r="BJ180" t="str">
        <f>IF(OR(R180&lt;&gt;"",S180&lt;&gt;"",T180&lt;&gt;""),IFERROR(VLOOKUP(UPPER(TRIM(R180)&amp;TRIM(S180)&amp;TRIM(T180)),City!K:L,2,FALSE),"NONE"),"")</f>
        <v/>
      </c>
      <c r="BK180" t="str">
        <f t="shared" si="45"/>
        <v/>
      </c>
      <c r="BL180" t="str">
        <f t="shared" si="46"/>
        <v/>
      </c>
      <c r="BM180" s="17" t="str">
        <f t="shared" ca="1" si="47"/>
        <v/>
      </c>
      <c r="BN180" s="17" t="str">
        <f t="shared" si="48"/>
        <v/>
      </c>
    </row>
    <row r="181" spans="1:66">
      <c r="A181" s="84">
        <v>172</v>
      </c>
      <c r="B181" s="20"/>
      <c r="C181" s="20"/>
      <c r="D181" s="20"/>
      <c r="E181" s="20"/>
      <c r="F181" s="46" t="str">
        <f t="shared" si="34"/>
        <v xml:space="preserve">,  </v>
      </c>
      <c r="G181" s="28"/>
      <c r="H181" s="21"/>
      <c r="I181" s="20"/>
      <c r="J181" s="20"/>
      <c r="K181" s="46" t="str">
        <f t="shared" si="35"/>
        <v xml:space="preserve"> </v>
      </c>
      <c r="L181" s="20"/>
      <c r="M181" s="22"/>
      <c r="N181" s="20"/>
      <c r="O181" s="20"/>
      <c r="P181" s="20"/>
      <c r="Q181" s="20"/>
      <c r="R181" s="24"/>
      <c r="S181" s="20"/>
      <c r="T181" s="24"/>
      <c r="U181" s="33" t="str">
        <f>IFERROR(VLOOKUP(UPPER(TRIM(R181)&amp;TRIM(S181)&amp;TRIM(T181)),City!K:L,2,FALSE),"")</f>
        <v/>
      </c>
      <c r="V181" s="46" t="str">
        <f t="shared" si="36"/>
        <v xml:space="preserve"> </v>
      </c>
      <c r="W181" s="46" t="str">
        <f t="shared" si="37"/>
        <v xml:space="preserve"> </v>
      </c>
      <c r="X181" s="46" t="str">
        <f t="shared" si="38"/>
        <v xml:space="preserve"> </v>
      </c>
      <c r="Y181" s="46" t="str">
        <f t="shared" si="39"/>
        <v xml:space="preserve"> </v>
      </c>
      <c r="Z181" s="46" t="str">
        <f t="shared" si="40"/>
        <v xml:space="preserve"> </v>
      </c>
      <c r="AA181" s="46" t="str">
        <f t="shared" si="41"/>
        <v xml:space="preserve"> </v>
      </c>
      <c r="AB181" s="46" t="str">
        <f t="shared" si="42"/>
        <v/>
      </c>
      <c r="AC181" s="20"/>
      <c r="AD181" s="47" t="str">
        <f t="shared" si="33"/>
        <v xml:space="preserve"> </v>
      </c>
      <c r="AE181" s="20"/>
      <c r="AF181" s="20"/>
      <c r="AG181" s="20"/>
      <c r="AH181" s="20"/>
      <c r="AI181" s="20"/>
      <c r="AJ181" s="20"/>
      <c r="AK181" s="24"/>
      <c r="AL181" s="20"/>
      <c r="AM181" s="20" t="str">
        <f>IFERROR(IF(AL181="Suggested Branch",VLOOKUP(AB181,'Branch Details'!F174:G485,2,FALSE),""),"")</f>
        <v/>
      </c>
      <c r="AN181" s="21"/>
      <c r="AO181" s="88"/>
      <c r="BH181" t="str">
        <f t="shared" si="43"/>
        <v/>
      </c>
      <c r="BI181" t="str">
        <f t="shared" si="44"/>
        <v/>
      </c>
      <c r="BJ181" t="str">
        <f>IF(OR(R181&lt;&gt;"",S181&lt;&gt;"",T181&lt;&gt;""),IFERROR(VLOOKUP(UPPER(TRIM(R181)&amp;TRIM(S181)&amp;TRIM(T181)),City!K:L,2,FALSE),"NONE"),"")</f>
        <v/>
      </c>
      <c r="BK181" t="str">
        <f t="shared" si="45"/>
        <v/>
      </c>
      <c r="BL181" t="str">
        <f t="shared" si="46"/>
        <v/>
      </c>
      <c r="BM181" s="17" t="str">
        <f t="shared" ca="1" si="47"/>
        <v/>
      </c>
      <c r="BN181" s="17" t="str">
        <f t="shared" si="48"/>
        <v/>
      </c>
    </row>
    <row r="182" spans="1:66">
      <c r="A182" s="84">
        <v>173</v>
      </c>
      <c r="B182" s="20"/>
      <c r="C182" s="20"/>
      <c r="D182" s="20"/>
      <c r="E182" s="20"/>
      <c r="F182" s="46" t="str">
        <f t="shared" si="34"/>
        <v xml:space="preserve">,  </v>
      </c>
      <c r="G182" s="28"/>
      <c r="H182" s="21"/>
      <c r="I182" s="20"/>
      <c r="J182" s="20"/>
      <c r="K182" s="46" t="str">
        <f t="shared" si="35"/>
        <v xml:space="preserve"> </v>
      </c>
      <c r="L182" s="20"/>
      <c r="M182" s="22"/>
      <c r="N182" s="20"/>
      <c r="O182" s="20"/>
      <c r="P182" s="20"/>
      <c r="Q182" s="20"/>
      <c r="R182" s="24"/>
      <c r="S182" s="20"/>
      <c r="T182" s="24"/>
      <c r="U182" s="33" t="str">
        <f>IFERROR(VLOOKUP(UPPER(TRIM(R182)&amp;TRIM(S182)&amp;TRIM(T182)),City!K:L,2,FALSE),"")</f>
        <v/>
      </c>
      <c r="V182" s="46" t="str">
        <f t="shared" si="36"/>
        <v xml:space="preserve"> </v>
      </c>
      <c r="W182" s="46" t="str">
        <f t="shared" si="37"/>
        <v xml:space="preserve"> </v>
      </c>
      <c r="X182" s="46" t="str">
        <f t="shared" si="38"/>
        <v xml:space="preserve"> </v>
      </c>
      <c r="Y182" s="46" t="str">
        <f t="shared" si="39"/>
        <v xml:space="preserve"> </v>
      </c>
      <c r="Z182" s="46" t="str">
        <f t="shared" si="40"/>
        <v xml:space="preserve"> </v>
      </c>
      <c r="AA182" s="46" t="str">
        <f t="shared" si="41"/>
        <v xml:space="preserve"> </v>
      </c>
      <c r="AB182" s="46" t="str">
        <f t="shared" si="42"/>
        <v/>
      </c>
      <c r="AC182" s="20"/>
      <c r="AD182" s="47" t="str">
        <f t="shared" si="33"/>
        <v xml:space="preserve"> </v>
      </c>
      <c r="AE182" s="20"/>
      <c r="AF182" s="20"/>
      <c r="AG182" s="20"/>
      <c r="AH182" s="20"/>
      <c r="AI182" s="20"/>
      <c r="AJ182" s="20"/>
      <c r="AK182" s="24"/>
      <c r="AL182" s="20"/>
      <c r="AM182" s="20" t="str">
        <f>IFERROR(IF(AL182="Suggested Branch",VLOOKUP(AB182,'Branch Details'!F175:G486,2,FALSE),""),"")</f>
        <v/>
      </c>
      <c r="AN182" s="21"/>
      <c r="AO182" s="88"/>
      <c r="BH182" t="str">
        <f t="shared" si="43"/>
        <v/>
      </c>
      <c r="BI182" t="str">
        <f t="shared" si="44"/>
        <v/>
      </c>
      <c r="BJ182" t="str">
        <f>IF(OR(R182&lt;&gt;"",S182&lt;&gt;"",T182&lt;&gt;""),IFERROR(VLOOKUP(UPPER(TRIM(R182)&amp;TRIM(S182)&amp;TRIM(T182)),City!K:L,2,FALSE),"NONE"),"")</f>
        <v/>
      </c>
      <c r="BK182" t="str">
        <f t="shared" si="45"/>
        <v/>
      </c>
      <c r="BL182" t="str">
        <f t="shared" si="46"/>
        <v/>
      </c>
      <c r="BM182" s="17" t="str">
        <f t="shared" ca="1" si="47"/>
        <v/>
      </c>
      <c r="BN182" s="17" t="str">
        <f t="shared" si="48"/>
        <v/>
      </c>
    </row>
    <row r="183" spans="1:66">
      <c r="A183" s="84">
        <v>174</v>
      </c>
      <c r="B183" s="20"/>
      <c r="C183" s="20"/>
      <c r="D183" s="20"/>
      <c r="E183" s="20"/>
      <c r="F183" s="46" t="str">
        <f t="shared" si="34"/>
        <v xml:space="preserve">,  </v>
      </c>
      <c r="G183" s="28"/>
      <c r="H183" s="21"/>
      <c r="I183" s="20"/>
      <c r="J183" s="20"/>
      <c r="K183" s="46" t="str">
        <f t="shared" si="35"/>
        <v xml:space="preserve"> </v>
      </c>
      <c r="L183" s="20"/>
      <c r="M183" s="22"/>
      <c r="N183" s="20"/>
      <c r="O183" s="20"/>
      <c r="P183" s="20"/>
      <c r="Q183" s="20"/>
      <c r="R183" s="24"/>
      <c r="S183" s="20"/>
      <c r="T183" s="24"/>
      <c r="U183" s="33" t="str">
        <f>IFERROR(VLOOKUP(UPPER(TRIM(R183)&amp;TRIM(S183)&amp;TRIM(T183)),City!K:L,2,FALSE),"")</f>
        <v/>
      </c>
      <c r="V183" s="46" t="str">
        <f t="shared" si="36"/>
        <v xml:space="preserve"> </v>
      </c>
      <c r="W183" s="46" t="str">
        <f t="shared" si="37"/>
        <v xml:space="preserve"> </v>
      </c>
      <c r="X183" s="46" t="str">
        <f t="shared" si="38"/>
        <v xml:space="preserve"> </v>
      </c>
      <c r="Y183" s="46" t="str">
        <f t="shared" si="39"/>
        <v xml:space="preserve"> </v>
      </c>
      <c r="Z183" s="46" t="str">
        <f t="shared" si="40"/>
        <v xml:space="preserve"> </v>
      </c>
      <c r="AA183" s="46" t="str">
        <f t="shared" si="41"/>
        <v xml:space="preserve"> </v>
      </c>
      <c r="AB183" s="46" t="str">
        <f t="shared" si="42"/>
        <v/>
      </c>
      <c r="AC183" s="20"/>
      <c r="AD183" s="47" t="str">
        <f t="shared" si="33"/>
        <v xml:space="preserve"> </v>
      </c>
      <c r="AE183" s="20"/>
      <c r="AF183" s="20"/>
      <c r="AG183" s="20"/>
      <c r="AH183" s="20"/>
      <c r="AI183" s="20"/>
      <c r="AJ183" s="20"/>
      <c r="AK183" s="24"/>
      <c r="AL183" s="20"/>
      <c r="AM183" s="20" t="str">
        <f>IFERROR(IF(AL183="Suggested Branch",VLOOKUP(AB183,'Branch Details'!F176:G487,2,FALSE),""),"")</f>
        <v/>
      </c>
      <c r="AN183" s="21"/>
      <c r="AO183" s="88"/>
      <c r="BH183" t="str">
        <f t="shared" si="43"/>
        <v/>
      </c>
      <c r="BI183" t="str">
        <f t="shared" si="44"/>
        <v/>
      </c>
      <c r="BJ183" t="str">
        <f>IF(OR(R183&lt;&gt;"",S183&lt;&gt;"",T183&lt;&gt;""),IFERROR(VLOOKUP(UPPER(TRIM(R183)&amp;TRIM(S183)&amp;TRIM(T183)),City!K:L,2,FALSE),"NONE"),"")</f>
        <v/>
      </c>
      <c r="BK183" t="str">
        <f t="shared" si="45"/>
        <v/>
      </c>
      <c r="BL183" t="str">
        <f t="shared" si="46"/>
        <v/>
      </c>
      <c r="BM183" s="17" t="str">
        <f t="shared" ca="1" si="47"/>
        <v/>
      </c>
      <c r="BN183" s="17" t="str">
        <f t="shared" si="48"/>
        <v/>
      </c>
    </row>
    <row r="184" spans="1:66">
      <c r="A184" s="84">
        <v>175</v>
      </c>
      <c r="B184" s="20"/>
      <c r="C184" s="20"/>
      <c r="D184" s="20"/>
      <c r="E184" s="20"/>
      <c r="F184" s="46" t="str">
        <f t="shared" si="34"/>
        <v xml:space="preserve">,  </v>
      </c>
      <c r="G184" s="28"/>
      <c r="H184" s="21"/>
      <c r="I184" s="20"/>
      <c r="J184" s="20"/>
      <c r="K184" s="46" t="str">
        <f t="shared" si="35"/>
        <v xml:space="preserve"> </v>
      </c>
      <c r="L184" s="20"/>
      <c r="M184" s="22"/>
      <c r="N184" s="20"/>
      <c r="O184" s="20"/>
      <c r="P184" s="20"/>
      <c r="Q184" s="20"/>
      <c r="R184" s="24"/>
      <c r="S184" s="20"/>
      <c r="T184" s="24"/>
      <c r="U184" s="33" t="str">
        <f>IFERROR(VLOOKUP(UPPER(TRIM(R184)&amp;TRIM(S184)&amp;TRIM(T184)),City!K:L,2,FALSE),"")</f>
        <v/>
      </c>
      <c r="V184" s="46" t="str">
        <f t="shared" si="36"/>
        <v xml:space="preserve"> </v>
      </c>
      <c r="W184" s="46" t="str">
        <f t="shared" si="37"/>
        <v xml:space="preserve"> </v>
      </c>
      <c r="X184" s="46" t="str">
        <f t="shared" si="38"/>
        <v xml:space="preserve"> </v>
      </c>
      <c r="Y184" s="46" t="str">
        <f t="shared" si="39"/>
        <v xml:space="preserve"> </v>
      </c>
      <c r="Z184" s="46" t="str">
        <f t="shared" si="40"/>
        <v xml:space="preserve"> </v>
      </c>
      <c r="AA184" s="46" t="str">
        <f t="shared" si="41"/>
        <v xml:space="preserve"> </v>
      </c>
      <c r="AB184" s="46" t="str">
        <f t="shared" si="42"/>
        <v/>
      </c>
      <c r="AC184" s="20"/>
      <c r="AD184" s="47" t="str">
        <f t="shared" si="33"/>
        <v xml:space="preserve"> </v>
      </c>
      <c r="AE184" s="20"/>
      <c r="AF184" s="20"/>
      <c r="AG184" s="20"/>
      <c r="AH184" s="20"/>
      <c r="AI184" s="20"/>
      <c r="AJ184" s="20"/>
      <c r="AK184" s="24"/>
      <c r="AL184" s="20"/>
      <c r="AM184" s="20" t="str">
        <f>IFERROR(IF(AL184="Suggested Branch",VLOOKUP(AB184,'Branch Details'!F177:G488,2,FALSE),""),"")</f>
        <v/>
      </c>
      <c r="AN184" s="21"/>
      <c r="AO184" s="88"/>
      <c r="BH184" t="str">
        <f t="shared" si="43"/>
        <v/>
      </c>
      <c r="BI184" t="str">
        <f t="shared" si="44"/>
        <v/>
      </c>
      <c r="BJ184" t="str">
        <f>IF(OR(R184&lt;&gt;"",S184&lt;&gt;"",T184&lt;&gt;""),IFERROR(VLOOKUP(UPPER(TRIM(R184)&amp;TRIM(S184)&amp;TRIM(T184)),City!K:L,2,FALSE),"NONE"),"")</f>
        <v/>
      </c>
      <c r="BK184" t="str">
        <f t="shared" si="45"/>
        <v/>
      </c>
      <c r="BL184" t="str">
        <f t="shared" si="46"/>
        <v/>
      </c>
      <c r="BM184" s="17" t="str">
        <f t="shared" ca="1" si="47"/>
        <v/>
      </c>
      <c r="BN184" s="17" t="str">
        <f t="shared" si="48"/>
        <v/>
      </c>
    </row>
    <row r="185" spans="1:66">
      <c r="A185" s="84">
        <v>176</v>
      </c>
      <c r="B185" s="20"/>
      <c r="C185" s="20"/>
      <c r="D185" s="20"/>
      <c r="E185" s="20"/>
      <c r="F185" s="46" t="str">
        <f t="shared" si="34"/>
        <v xml:space="preserve">,  </v>
      </c>
      <c r="G185" s="28"/>
      <c r="H185" s="21"/>
      <c r="I185" s="20"/>
      <c r="J185" s="20"/>
      <c r="K185" s="46" t="str">
        <f t="shared" si="35"/>
        <v xml:space="preserve"> </v>
      </c>
      <c r="L185" s="20"/>
      <c r="M185" s="22"/>
      <c r="N185" s="20"/>
      <c r="O185" s="20"/>
      <c r="P185" s="20"/>
      <c r="Q185" s="20"/>
      <c r="R185" s="24"/>
      <c r="S185" s="20"/>
      <c r="T185" s="24"/>
      <c r="U185" s="33" t="str">
        <f>IFERROR(VLOOKUP(UPPER(TRIM(R185)&amp;TRIM(S185)&amp;TRIM(T185)),City!K:L,2,FALSE),"")</f>
        <v/>
      </c>
      <c r="V185" s="46" t="str">
        <f t="shared" si="36"/>
        <v xml:space="preserve"> </v>
      </c>
      <c r="W185" s="46" t="str">
        <f t="shared" si="37"/>
        <v xml:space="preserve"> </v>
      </c>
      <c r="X185" s="46" t="str">
        <f t="shared" si="38"/>
        <v xml:space="preserve"> </v>
      </c>
      <c r="Y185" s="46" t="str">
        <f t="shared" si="39"/>
        <v xml:space="preserve"> </v>
      </c>
      <c r="Z185" s="46" t="str">
        <f t="shared" si="40"/>
        <v xml:space="preserve"> </v>
      </c>
      <c r="AA185" s="46" t="str">
        <f t="shared" si="41"/>
        <v xml:space="preserve"> </v>
      </c>
      <c r="AB185" s="46" t="str">
        <f t="shared" si="42"/>
        <v/>
      </c>
      <c r="AC185" s="20"/>
      <c r="AD185" s="47" t="str">
        <f t="shared" si="33"/>
        <v xml:space="preserve"> </v>
      </c>
      <c r="AE185" s="20"/>
      <c r="AF185" s="20"/>
      <c r="AG185" s="20"/>
      <c r="AH185" s="20"/>
      <c r="AI185" s="20"/>
      <c r="AJ185" s="20"/>
      <c r="AK185" s="24"/>
      <c r="AL185" s="20"/>
      <c r="AM185" s="20" t="str">
        <f>IFERROR(IF(AL185="Suggested Branch",VLOOKUP(AB185,'Branch Details'!F178:G489,2,FALSE),""),"")</f>
        <v/>
      </c>
      <c r="AN185" s="21"/>
      <c r="AO185" s="88"/>
      <c r="BH185" t="str">
        <f t="shared" si="43"/>
        <v/>
      </c>
      <c r="BI185" t="str">
        <f t="shared" si="44"/>
        <v/>
      </c>
      <c r="BJ185" t="str">
        <f>IF(OR(R185&lt;&gt;"",S185&lt;&gt;"",T185&lt;&gt;""),IFERROR(VLOOKUP(UPPER(TRIM(R185)&amp;TRIM(S185)&amp;TRIM(T185)),City!K:L,2,FALSE),"NONE"),"")</f>
        <v/>
      </c>
      <c r="BK185" t="str">
        <f t="shared" si="45"/>
        <v/>
      </c>
      <c r="BL185" t="str">
        <f t="shared" si="46"/>
        <v/>
      </c>
      <c r="BM185" s="17" t="str">
        <f t="shared" ca="1" si="47"/>
        <v/>
      </c>
      <c r="BN185" s="17" t="str">
        <f t="shared" si="48"/>
        <v/>
      </c>
    </row>
    <row r="186" spans="1:66">
      <c r="A186" s="84">
        <v>177</v>
      </c>
      <c r="B186" s="20"/>
      <c r="C186" s="20"/>
      <c r="D186" s="20"/>
      <c r="E186" s="20"/>
      <c r="F186" s="46" t="str">
        <f t="shared" si="34"/>
        <v xml:space="preserve">,  </v>
      </c>
      <c r="G186" s="28"/>
      <c r="H186" s="21"/>
      <c r="I186" s="20"/>
      <c r="J186" s="20"/>
      <c r="K186" s="46" t="str">
        <f t="shared" si="35"/>
        <v xml:space="preserve"> </v>
      </c>
      <c r="L186" s="20"/>
      <c r="M186" s="22"/>
      <c r="N186" s="20"/>
      <c r="O186" s="20"/>
      <c r="P186" s="20"/>
      <c r="Q186" s="20"/>
      <c r="R186" s="24"/>
      <c r="S186" s="20"/>
      <c r="T186" s="24"/>
      <c r="U186" s="33" t="str">
        <f>IFERROR(VLOOKUP(UPPER(TRIM(R186)&amp;TRIM(S186)&amp;TRIM(T186)),City!K:L,2,FALSE),"")</f>
        <v/>
      </c>
      <c r="V186" s="46" t="str">
        <f t="shared" si="36"/>
        <v xml:space="preserve"> </v>
      </c>
      <c r="W186" s="46" t="str">
        <f t="shared" si="37"/>
        <v xml:space="preserve"> </v>
      </c>
      <c r="X186" s="46" t="str">
        <f t="shared" si="38"/>
        <v xml:space="preserve"> </v>
      </c>
      <c r="Y186" s="46" t="str">
        <f t="shared" si="39"/>
        <v xml:space="preserve"> </v>
      </c>
      <c r="Z186" s="46" t="str">
        <f t="shared" si="40"/>
        <v xml:space="preserve"> </v>
      </c>
      <c r="AA186" s="46" t="str">
        <f t="shared" si="41"/>
        <v xml:space="preserve"> </v>
      </c>
      <c r="AB186" s="46" t="str">
        <f t="shared" si="42"/>
        <v/>
      </c>
      <c r="AC186" s="20"/>
      <c r="AD186" s="47" t="str">
        <f t="shared" si="33"/>
        <v xml:space="preserve"> </v>
      </c>
      <c r="AE186" s="20"/>
      <c r="AF186" s="20"/>
      <c r="AG186" s="20"/>
      <c r="AH186" s="20"/>
      <c r="AI186" s="20"/>
      <c r="AJ186" s="20"/>
      <c r="AK186" s="24"/>
      <c r="AL186" s="20"/>
      <c r="AM186" s="20" t="str">
        <f>IFERROR(IF(AL186="Suggested Branch",VLOOKUP(AB186,'Branch Details'!F179:G490,2,FALSE),""),"")</f>
        <v/>
      </c>
      <c r="AN186" s="21"/>
      <c r="AO186" s="88"/>
      <c r="BH186" t="str">
        <f t="shared" si="43"/>
        <v/>
      </c>
      <c r="BI186" t="str">
        <f t="shared" si="44"/>
        <v/>
      </c>
      <c r="BJ186" t="str">
        <f>IF(OR(R186&lt;&gt;"",S186&lt;&gt;"",T186&lt;&gt;""),IFERROR(VLOOKUP(UPPER(TRIM(R186)&amp;TRIM(S186)&amp;TRIM(T186)),City!K:L,2,FALSE),"NONE"),"")</f>
        <v/>
      </c>
      <c r="BK186" t="str">
        <f t="shared" si="45"/>
        <v/>
      </c>
      <c r="BL186" t="str">
        <f t="shared" si="46"/>
        <v/>
      </c>
      <c r="BM186" s="17" t="str">
        <f t="shared" ca="1" si="47"/>
        <v/>
      </c>
      <c r="BN186" s="17" t="str">
        <f t="shared" si="48"/>
        <v/>
      </c>
    </row>
    <row r="187" spans="1:66">
      <c r="A187" s="84">
        <v>178</v>
      </c>
      <c r="B187" s="20"/>
      <c r="C187" s="20"/>
      <c r="D187" s="20"/>
      <c r="E187" s="20"/>
      <c r="F187" s="46" t="str">
        <f t="shared" si="34"/>
        <v xml:space="preserve">,  </v>
      </c>
      <c r="G187" s="28"/>
      <c r="H187" s="21"/>
      <c r="I187" s="20"/>
      <c r="J187" s="20"/>
      <c r="K187" s="46" t="str">
        <f t="shared" si="35"/>
        <v xml:space="preserve"> </v>
      </c>
      <c r="L187" s="20"/>
      <c r="M187" s="22"/>
      <c r="N187" s="20"/>
      <c r="O187" s="20"/>
      <c r="P187" s="20"/>
      <c r="Q187" s="20"/>
      <c r="R187" s="24"/>
      <c r="S187" s="20"/>
      <c r="T187" s="24"/>
      <c r="U187" s="33" t="str">
        <f>IFERROR(VLOOKUP(UPPER(TRIM(R187)&amp;TRIM(S187)&amp;TRIM(T187)),City!K:L,2,FALSE),"")</f>
        <v/>
      </c>
      <c r="V187" s="46" t="str">
        <f t="shared" si="36"/>
        <v xml:space="preserve"> </v>
      </c>
      <c r="W187" s="46" t="str">
        <f t="shared" si="37"/>
        <v xml:space="preserve"> </v>
      </c>
      <c r="X187" s="46" t="str">
        <f t="shared" si="38"/>
        <v xml:space="preserve"> </v>
      </c>
      <c r="Y187" s="46" t="str">
        <f t="shared" si="39"/>
        <v xml:space="preserve"> </v>
      </c>
      <c r="Z187" s="46" t="str">
        <f t="shared" si="40"/>
        <v xml:space="preserve"> </v>
      </c>
      <c r="AA187" s="46" t="str">
        <f t="shared" si="41"/>
        <v xml:space="preserve"> </v>
      </c>
      <c r="AB187" s="46" t="str">
        <f t="shared" si="42"/>
        <v/>
      </c>
      <c r="AC187" s="20"/>
      <c r="AD187" s="47" t="str">
        <f t="shared" si="33"/>
        <v xml:space="preserve"> </v>
      </c>
      <c r="AE187" s="20"/>
      <c r="AF187" s="20"/>
      <c r="AG187" s="20"/>
      <c r="AH187" s="20"/>
      <c r="AI187" s="20"/>
      <c r="AJ187" s="20"/>
      <c r="AK187" s="24"/>
      <c r="AL187" s="20"/>
      <c r="AM187" s="20" t="str">
        <f>IFERROR(IF(AL187="Suggested Branch",VLOOKUP(AB187,'Branch Details'!F180:G491,2,FALSE),""),"")</f>
        <v/>
      </c>
      <c r="AN187" s="21"/>
      <c r="AO187" s="88"/>
      <c r="BH187" t="str">
        <f t="shared" si="43"/>
        <v/>
      </c>
      <c r="BI187" t="str">
        <f t="shared" si="44"/>
        <v/>
      </c>
      <c r="BJ187" t="str">
        <f>IF(OR(R187&lt;&gt;"",S187&lt;&gt;"",T187&lt;&gt;""),IFERROR(VLOOKUP(UPPER(TRIM(R187)&amp;TRIM(S187)&amp;TRIM(T187)),City!K:L,2,FALSE),"NONE"),"")</f>
        <v/>
      </c>
      <c r="BK187" t="str">
        <f t="shared" si="45"/>
        <v/>
      </c>
      <c r="BL187" t="str">
        <f t="shared" si="46"/>
        <v/>
      </c>
      <c r="BM187" s="17" t="str">
        <f t="shared" ca="1" si="47"/>
        <v/>
      </c>
      <c r="BN187" s="17" t="str">
        <f t="shared" si="48"/>
        <v/>
      </c>
    </row>
    <row r="188" spans="1:66">
      <c r="A188" s="84">
        <v>179</v>
      </c>
      <c r="B188" s="20"/>
      <c r="C188" s="20"/>
      <c r="D188" s="20"/>
      <c r="E188" s="20"/>
      <c r="F188" s="46" t="str">
        <f t="shared" si="34"/>
        <v xml:space="preserve">,  </v>
      </c>
      <c r="G188" s="28"/>
      <c r="H188" s="21"/>
      <c r="I188" s="20"/>
      <c r="J188" s="20"/>
      <c r="K188" s="46" t="str">
        <f t="shared" si="35"/>
        <v xml:space="preserve"> </v>
      </c>
      <c r="L188" s="20"/>
      <c r="M188" s="22"/>
      <c r="N188" s="20"/>
      <c r="O188" s="20"/>
      <c r="P188" s="20"/>
      <c r="Q188" s="20"/>
      <c r="R188" s="24"/>
      <c r="S188" s="20"/>
      <c r="T188" s="24"/>
      <c r="U188" s="33" t="str">
        <f>IFERROR(VLOOKUP(UPPER(TRIM(R188)&amp;TRIM(S188)&amp;TRIM(T188)),City!K:L,2,FALSE),"")</f>
        <v/>
      </c>
      <c r="V188" s="46" t="str">
        <f t="shared" si="36"/>
        <v xml:space="preserve"> </v>
      </c>
      <c r="W188" s="46" t="str">
        <f t="shared" si="37"/>
        <v xml:space="preserve"> </v>
      </c>
      <c r="X188" s="46" t="str">
        <f t="shared" si="38"/>
        <v xml:space="preserve"> </v>
      </c>
      <c r="Y188" s="46" t="str">
        <f t="shared" si="39"/>
        <v xml:space="preserve"> </v>
      </c>
      <c r="Z188" s="46" t="str">
        <f t="shared" si="40"/>
        <v xml:space="preserve"> </v>
      </c>
      <c r="AA188" s="46" t="str">
        <f t="shared" si="41"/>
        <v xml:space="preserve"> </v>
      </c>
      <c r="AB188" s="46" t="str">
        <f t="shared" si="42"/>
        <v/>
      </c>
      <c r="AC188" s="20"/>
      <c r="AD188" s="47" t="str">
        <f t="shared" si="33"/>
        <v xml:space="preserve"> </v>
      </c>
      <c r="AE188" s="20"/>
      <c r="AF188" s="20"/>
      <c r="AG188" s="20"/>
      <c r="AH188" s="20"/>
      <c r="AI188" s="20"/>
      <c r="AJ188" s="20"/>
      <c r="AK188" s="24"/>
      <c r="AL188" s="20"/>
      <c r="AM188" s="20" t="str">
        <f>IFERROR(IF(AL188="Suggested Branch",VLOOKUP(AB188,'Branch Details'!F181:G492,2,FALSE),""),"")</f>
        <v/>
      </c>
      <c r="AN188" s="21"/>
      <c r="AO188" s="88"/>
      <c r="BH188" t="str">
        <f t="shared" si="43"/>
        <v/>
      </c>
      <c r="BI188" t="str">
        <f t="shared" si="44"/>
        <v/>
      </c>
      <c r="BJ188" t="str">
        <f>IF(OR(R188&lt;&gt;"",S188&lt;&gt;"",T188&lt;&gt;""),IFERROR(VLOOKUP(UPPER(TRIM(R188)&amp;TRIM(S188)&amp;TRIM(T188)),City!K:L,2,FALSE),"NONE"),"")</f>
        <v/>
      </c>
      <c r="BK188" t="str">
        <f t="shared" si="45"/>
        <v/>
      </c>
      <c r="BL188" t="str">
        <f t="shared" si="46"/>
        <v/>
      </c>
      <c r="BM188" s="17" t="str">
        <f t="shared" ca="1" si="47"/>
        <v/>
      </c>
      <c r="BN188" s="17" t="str">
        <f t="shared" si="48"/>
        <v/>
      </c>
    </row>
    <row r="189" spans="1:66">
      <c r="A189" s="84">
        <v>180</v>
      </c>
      <c r="B189" s="20"/>
      <c r="C189" s="20"/>
      <c r="D189" s="20"/>
      <c r="E189" s="20"/>
      <c r="F189" s="46" t="str">
        <f t="shared" si="34"/>
        <v xml:space="preserve">,  </v>
      </c>
      <c r="G189" s="28"/>
      <c r="H189" s="21"/>
      <c r="I189" s="20"/>
      <c r="J189" s="20"/>
      <c r="K189" s="46" t="str">
        <f t="shared" si="35"/>
        <v xml:space="preserve"> </v>
      </c>
      <c r="L189" s="20"/>
      <c r="M189" s="22"/>
      <c r="N189" s="20"/>
      <c r="O189" s="20"/>
      <c r="P189" s="20"/>
      <c r="Q189" s="20"/>
      <c r="R189" s="24"/>
      <c r="S189" s="20"/>
      <c r="T189" s="24"/>
      <c r="U189" s="33" t="str">
        <f>IFERROR(VLOOKUP(UPPER(TRIM(R189)&amp;TRIM(S189)&amp;TRIM(T189)),City!K:L,2,FALSE),"")</f>
        <v/>
      </c>
      <c r="V189" s="46" t="str">
        <f t="shared" si="36"/>
        <v xml:space="preserve"> </v>
      </c>
      <c r="W189" s="46" t="str">
        <f t="shared" si="37"/>
        <v xml:space="preserve"> </v>
      </c>
      <c r="X189" s="46" t="str">
        <f t="shared" si="38"/>
        <v xml:space="preserve"> </v>
      </c>
      <c r="Y189" s="46" t="str">
        <f t="shared" si="39"/>
        <v xml:space="preserve"> </v>
      </c>
      <c r="Z189" s="46" t="str">
        <f t="shared" si="40"/>
        <v xml:space="preserve"> </v>
      </c>
      <c r="AA189" s="46" t="str">
        <f t="shared" si="41"/>
        <v xml:space="preserve"> </v>
      </c>
      <c r="AB189" s="46" t="str">
        <f t="shared" si="42"/>
        <v/>
      </c>
      <c r="AC189" s="20"/>
      <c r="AD189" s="47" t="str">
        <f t="shared" si="33"/>
        <v xml:space="preserve"> </v>
      </c>
      <c r="AE189" s="20"/>
      <c r="AF189" s="20"/>
      <c r="AG189" s="20"/>
      <c r="AH189" s="20"/>
      <c r="AI189" s="20"/>
      <c r="AJ189" s="20"/>
      <c r="AK189" s="24"/>
      <c r="AL189" s="20"/>
      <c r="AM189" s="20" t="str">
        <f>IFERROR(IF(AL189="Suggested Branch",VLOOKUP(AB189,'Branch Details'!F182:G493,2,FALSE),""),"")</f>
        <v/>
      </c>
      <c r="AN189" s="21"/>
      <c r="AO189" s="88"/>
      <c r="BH189" t="str">
        <f t="shared" si="43"/>
        <v/>
      </c>
      <c r="BI189" t="str">
        <f t="shared" si="44"/>
        <v/>
      </c>
      <c r="BJ189" t="str">
        <f>IF(OR(R189&lt;&gt;"",S189&lt;&gt;"",T189&lt;&gt;""),IFERROR(VLOOKUP(UPPER(TRIM(R189)&amp;TRIM(S189)&amp;TRIM(T189)),City!K:L,2,FALSE),"NONE"),"")</f>
        <v/>
      </c>
      <c r="BK189" t="str">
        <f t="shared" si="45"/>
        <v/>
      </c>
      <c r="BL189" t="str">
        <f t="shared" si="46"/>
        <v/>
      </c>
      <c r="BM189" s="17" t="str">
        <f t="shared" ca="1" si="47"/>
        <v/>
      </c>
      <c r="BN189" s="17" t="str">
        <f t="shared" si="48"/>
        <v/>
      </c>
    </row>
    <row r="190" spans="1:66">
      <c r="A190" s="84">
        <v>181</v>
      </c>
      <c r="B190" s="20"/>
      <c r="C190" s="20"/>
      <c r="D190" s="20"/>
      <c r="E190" s="20"/>
      <c r="F190" s="46" t="str">
        <f t="shared" si="34"/>
        <v xml:space="preserve">,  </v>
      </c>
      <c r="G190" s="28"/>
      <c r="H190" s="21"/>
      <c r="I190" s="20"/>
      <c r="J190" s="20"/>
      <c r="K190" s="46" t="str">
        <f t="shared" si="35"/>
        <v xml:space="preserve"> </v>
      </c>
      <c r="L190" s="20"/>
      <c r="M190" s="22"/>
      <c r="N190" s="20"/>
      <c r="O190" s="20"/>
      <c r="P190" s="20"/>
      <c r="Q190" s="20"/>
      <c r="R190" s="24"/>
      <c r="S190" s="20"/>
      <c r="T190" s="24"/>
      <c r="U190" s="33" t="str">
        <f>IFERROR(VLOOKUP(UPPER(TRIM(R190)&amp;TRIM(S190)&amp;TRIM(T190)),City!K:L,2,FALSE),"")</f>
        <v/>
      </c>
      <c r="V190" s="46" t="str">
        <f t="shared" si="36"/>
        <v xml:space="preserve"> </v>
      </c>
      <c r="W190" s="46" t="str">
        <f t="shared" si="37"/>
        <v xml:space="preserve"> </v>
      </c>
      <c r="X190" s="46" t="str">
        <f t="shared" si="38"/>
        <v xml:space="preserve"> </v>
      </c>
      <c r="Y190" s="46" t="str">
        <f t="shared" si="39"/>
        <v xml:space="preserve"> </v>
      </c>
      <c r="Z190" s="46" t="str">
        <f t="shared" si="40"/>
        <v xml:space="preserve"> </v>
      </c>
      <c r="AA190" s="46" t="str">
        <f t="shared" si="41"/>
        <v xml:space="preserve"> </v>
      </c>
      <c r="AB190" s="46" t="str">
        <f t="shared" si="42"/>
        <v/>
      </c>
      <c r="AC190" s="20"/>
      <c r="AD190" s="47" t="str">
        <f t="shared" si="33"/>
        <v xml:space="preserve"> </v>
      </c>
      <c r="AE190" s="20"/>
      <c r="AF190" s="20"/>
      <c r="AG190" s="20"/>
      <c r="AH190" s="20"/>
      <c r="AI190" s="20"/>
      <c r="AJ190" s="20"/>
      <c r="AK190" s="24"/>
      <c r="AL190" s="20"/>
      <c r="AM190" s="20" t="str">
        <f>IFERROR(IF(AL190="Suggested Branch",VLOOKUP(AB190,'Branch Details'!F183:G494,2,FALSE),""),"")</f>
        <v/>
      </c>
      <c r="AN190" s="21"/>
      <c r="AO190" s="88"/>
      <c r="BH190" t="str">
        <f t="shared" si="43"/>
        <v/>
      </c>
      <c r="BI190" t="str">
        <f t="shared" si="44"/>
        <v/>
      </c>
      <c r="BJ190" t="str">
        <f>IF(OR(R190&lt;&gt;"",S190&lt;&gt;"",T190&lt;&gt;""),IFERROR(VLOOKUP(UPPER(TRIM(R190)&amp;TRIM(S190)&amp;TRIM(T190)),City!K:L,2,FALSE),"NONE"),"")</f>
        <v/>
      </c>
      <c r="BK190" t="str">
        <f t="shared" si="45"/>
        <v/>
      </c>
      <c r="BL190" t="str">
        <f t="shared" si="46"/>
        <v/>
      </c>
      <c r="BM190" s="17" t="str">
        <f t="shared" ca="1" si="47"/>
        <v/>
      </c>
      <c r="BN190" s="17" t="str">
        <f t="shared" si="48"/>
        <v/>
      </c>
    </row>
    <row r="191" spans="1:66">
      <c r="A191" s="84">
        <v>182</v>
      </c>
      <c r="B191" s="20"/>
      <c r="C191" s="20"/>
      <c r="D191" s="20"/>
      <c r="E191" s="20"/>
      <c r="F191" s="46" t="str">
        <f t="shared" si="34"/>
        <v xml:space="preserve">,  </v>
      </c>
      <c r="G191" s="28"/>
      <c r="H191" s="21"/>
      <c r="I191" s="20"/>
      <c r="J191" s="20"/>
      <c r="K191" s="46" t="str">
        <f t="shared" si="35"/>
        <v xml:space="preserve"> </v>
      </c>
      <c r="L191" s="20"/>
      <c r="M191" s="22"/>
      <c r="N191" s="20"/>
      <c r="O191" s="20"/>
      <c r="P191" s="20"/>
      <c r="Q191" s="20"/>
      <c r="R191" s="24"/>
      <c r="S191" s="20"/>
      <c r="T191" s="24"/>
      <c r="U191" s="33" t="str">
        <f>IFERROR(VLOOKUP(UPPER(TRIM(R191)&amp;TRIM(S191)&amp;TRIM(T191)),City!K:L,2,FALSE),"")</f>
        <v/>
      </c>
      <c r="V191" s="46" t="str">
        <f t="shared" si="36"/>
        <v xml:space="preserve"> </v>
      </c>
      <c r="W191" s="46" t="str">
        <f t="shared" si="37"/>
        <v xml:space="preserve"> </v>
      </c>
      <c r="X191" s="46" t="str">
        <f t="shared" si="38"/>
        <v xml:space="preserve"> </v>
      </c>
      <c r="Y191" s="46" t="str">
        <f t="shared" si="39"/>
        <v xml:space="preserve"> </v>
      </c>
      <c r="Z191" s="46" t="str">
        <f t="shared" si="40"/>
        <v xml:space="preserve"> </v>
      </c>
      <c r="AA191" s="46" t="str">
        <f t="shared" si="41"/>
        <v xml:space="preserve"> </v>
      </c>
      <c r="AB191" s="46" t="str">
        <f t="shared" si="42"/>
        <v/>
      </c>
      <c r="AC191" s="20"/>
      <c r="AD191" s="47" t="str">
        <f t="shared" si="33"/>
        <v xml:space="preserve"> </v>
      </c>
      <c r="AE191" s="20"/>
      <c r="AF191" s="20"/>
      <c r="AG191" s="20"/>
      <c r="AH191" s="20"/>
      <c r="AI191" s="20"/>
      <c r="AJ191" s="20"/>
      <c r="AK191" s="24"/>
      <c r="AL191" s="20"/>
      <c r="AM191" s="20" t="str">
        <f>IFERROR(IF(AL191="Suggested Branch",VLOOKUP(AB191,'Branch Details'!F184:G495,2,FALSE),""),"")</f>
        <v/>
      </c>
      <c r="AN191" s="21"/>
      <c r="AO191" s="88"/>
      <c r="BH191" t="str">
        <f t="shared" si="43"/>
        <v/>
      </c>
      <c r="BI191" t="str">
        <f t="shared" si="44"/>
        <v/>
      </c>
      <c r="BJ191" t="str">
        <f>IF(OR(R191&lt;&gt;"",S191&lt;&gt;"",T191&lt;&gt;""),IFERROR(VLOOKUP(UPPER(TRIM(R191)&amp;TRIM(S191)&amp;TRIM(T191)),City!K:L,2,FALSE),"NONE"),"")</f>
        <v/>
      </c>
      <c r="BK191" t="str">
        <f t="shared" si="45"/>
        <v/>
      </c>
      <c r="BL191" t="str">
        <f t="shared" si="46"/>
        <v/>
      </c>
      <c r="BM191" s="17" t="str">
        <f t="shared" ca="1" si="47"/>
        <v/>
      </c>
      <c r="BN191" s="17" t="str">
        <f t="shared" si="48"/>
        <v/>
      </c>
    </row>
    <row r="192" spans="1:66">
      <c r="A192" s="84">
        <v>183</v>
      </c>
      <c r="B192" s="20"/>
      <c r="C192" s="20"/>
      <c r="D192" s="20"/>
      <c r="E192" s="20"/>
      <c r="F192" s="46" t="str">
        <f t="shared" si="34"/>
        <v xml:space="preserve">,  </v>
      </c>
      <c r="G192" s="28"/>
      <c r="H192" s="21"/>
      <c r="I192" s="20"/>
      <c r="J192" s="20"/>
      <c r="K192" s="46" t="str">
        <f t="shared" si="35"/>
        <v xml:space="preserve"> </v>
      </c>
      <c r="L192" s="20"/>
      <c r="M192" s="22"/>
      <c r="N192" s="20"/>
      <c r="O192" s="20"/>
      <c r="P192" s="20"/>
      <c r="Q192" s="20"/>
      <c r="R192" s="24"/>
      <c r="S192" s="20"/>
      <c r="T192" s="24"/>
      <c r="U192" s="33" t="str">
        <f>IFERROR(VLOOKUP(UPPER(TRIM(R192)&amp;TRIM(S192)&amp;TRIM(T192)),City!K:L,2,FALSE),"")</f>
        <v/>
      </c>
      <c r="V192" s="46" t="str">
        <f t="shared" si="36"/>
        <v xml:space="preserve"> </v>
      </c>
      <c r="W192" s="46" t="str">
        <f t="shared" si="37"/>
        <v xml:space="preserve"> </v>
      </c>
      <c r="X192" s="46" t="str">
        <f t="shared" si="38"/>
        <v xml:space="preserve"> </v>
      </c>
      <c r="Y192" s="46" t="str">
        <f t="shared" si="39"/>
        <v xml:space="preserve"> </v>
      </c>
      <c r="Z192" s="46" t="str">
        <f t="shared" si="40"/>
        <v xml:space="preserve"> </v>
      </c>
      <c r="AA192" s="46" t="str">
        <f t="shared" si="41"/>
        <v xml:space="preserve"> </v>
      </c>
      <c r="AB192" s="46" t="str">
        <f t="shared" si="42"/>
        <v/>
      </c>
      <c r="AC192" s="20"/>
      <c r="AD192" s="47" t="str">
        <f t="shared" si="33"/>
        <v xml:space="preserve"> </v>
      </c>
      <c r="AE192" s="20"/>
      <c r="AF192" s="20"/>
      <c r="AG192" s="20"/>
      <c r="AH192" s="20"/>
      <c r="AI192" s="20"/>
      <c r="AJ192" s="20"/>
      <c r="AK192" s="24"/>
      <c r="AL192" s="20"/>
      <c r="AM192" s="20" t="str">
        <f>IFERROR(IF(AL192="Suggested Branch",VLOOKUP(AB192,'Branch Details'!F185:G496,2,FALSE),""),"")</f>
        <v/>
      </c>
      <c r="AN192" s="21"/>
      <c r="AO192" s="88"/>
      <c r="BH192" t="str">
        <f t="shared" si="43"/>
        <v/>
      </c>
      <c r="BI192" t="str">
        <f t="shared" si="44"/>
        <v/>
      </c>
      <c r="BJ192" t="str">
        <f>IF(OR(R192&lt;&gt;"",S192&lt;&gt;"",T192&lt;&gt;""),IFERROR(VLOOKUP(UPPER(TRIM(R192)&amp;TRIM(S192)&amp;TRIM(T192)),City!K:L,2,FALSE),"NONE"),"")</f>
        <v/>
      </c>
      <c r="BK192" t="str">
        <f t="shared" si="45"/>
        <v/>
      </c>
      <c r="BL192" t="str">
        <f t="shared" si="46"/>
        <v/>
      </c>
      <c r="BM192" s="17" t="str">
        <f t="shared" ca="1" si="47"/>
        <v/>
      </c>
      <c r="BN192" s="17" t="str">
        <f t="shared" si="48"/>
        <v/>
      </c>
    </row>
    <row r="193" spans="1:66">
      <c r="A193" s="84">
        <v>184</v>
      </c>
      <c r="B193" s="20"/>
      <c r="C193" s="20"/>
      <c r="D193" s="20"/>
      <c r="E193" s="20"/>
      <c r="F193" s="46" t="str">
        <f t="shared" si="34"/>
        <v xml:space="preserve">,  </v>
      </c>
      <c r="G193" s="28"/>
      <c r="H193" s="21"/>
      <c r="I193" s="20"/>
      <c r="J193" s="20"/>
      <c r="K193" s="46" t="str">
        <f t="shared" si="35"/>
        <v xml:space="preserve"> </v>
      </c>
      <c r="L193" s="20"/>
      <c r="M193" s="22"/>
      <c r="N193" s="20"/>
      <c r="O193" s="20"/>
      <c r="P193" s="20"/>
      <c r="Q193" s="20"/>
      <c r="R193" s="24"/>
      <c r="S193" s="20"/>
      <c r="T193" s="24"/>
      <c r="U193" s="33" t="str">
        <f>IFERROR(VLOOKUP(UPPER(TRIM(R193)&amp;TRIM(S193)&amp;TRIM(T193)),City!K:L,2,FALSE),"")</f>
        <v/>
      </c>
      <c r="V193" s="46" t="str">
        <f t="shared" si="36"/>
        <v xml:space="preserve"> </v>
      </c>
      <c r="W193" s="46" t="str">
        <f t="shared" si="37"/>
        <v xml:space="preserve"> </v>
      </c>
      <c r="X193" s="46" t="str">
        <f t="shared" si="38"/>
        <v xml:space="preserve"> </v>
      </c>
      <c r="Y193" s="46" t="str">
        <f t="shared" si="39"/>
        <v xml:space="preserve"> </v>
      </c>
      <c r="Z193" s="46" t="str">
        <f t="shared" si="40"/>
        <v xml:space="preserve"> </v>
      </c>
      <c r="AA193" s="46" t="str">
        <f t="shared" si="41"/>
        <v xml:space="preserve"> </v>
      </c>
      <c r="AB193" s="46" t="str">
        <f t="shared" si="42"/>
        <v/>
      </c>
      <c r="AC193" s="20"/>
      <c r="AD193" s="47" t="str">
        <f t="shared" si="33"/>
        <v xml:space="preserve"> </v>
      </c>
      <c r="AE193" s="20"/>
      <c r="AF193" s="20"/>
      <c r="AG193" s="20"/>
      <c r="AH193" s="20"/>
      <c r="AI193" s="20"/>
      <c r="AJ193" s="20"/>
      <c r="AK193" s="24"/>
      <c r="AL193" s="20"/>
      <c r="AM193" s="20" t="str">
        <f>IFERROR(IF(AL193="Suggested Branch",VLOOKUP(AB193,'Branch Details'!F186:G497,2,FALSE),""),"")</f>
        <v/>
      </c>
      <c r="AN193" s="21"/>
      <c r="AO193" s="88"/>
      <c r="BH193" t="str">
        <f t="shared" si="43"/>
        <v/>
      </c>
      <c r="BI193" t="str">
        <f t="shared" si="44"/>
        <v/>
      </c>
      <c r="BJ193" t="str">
        <f>IF(OR(R193&lt;&gt;"",S193&lt;&gt;"",T193&lt;&gt;""),IFERROR(VLOOKUP(UPPER(TRIM(R193)&amp;TRIM(S193)&amp;TRIM(T193)),City!K:L,2,FALSE),"NONE"),"")</f>
        <v/>
      </c>
      <c r="BK193" t="str">
        <f t="shared" si="45"/>
        <v/>
      </c>
      <c r="BL193" t="str">
        <f t="shared" si="46"/>
        <v/>
      </c>
      <c r="BM193" s="17" t="str">
        <f t="shared" ca="1" si="47"/>
        <v/>
      </c>
      <c r="BN193" s="17" t="str">
        <f t="shared" si="48"/>
        <v/>
      </c>
    </row>
    <row r="194" spans="1:66">
      <c r="A194" s="84">
        <v>185</v>
      </c>
      <c r="B194" s="20"/>
      <c r="C194" s="20"/>
      <c r="D194" s="20"/>
      <c r="E194" s="20"/>
      <c r="F194" s="46" t="str">
        <f t="shared" si="34"/>
        <v xml:space="preserve">,  </v>
      </c>
      <c r="G194" s="28"/>
      <c r="H194" s="21"/>
      <c r="I194" s="20"/>
      <c r="J194" s="20"/>
      <c r="K194" s="46" t="str">
        <f t="shared" si="35"/>
        <v xml:space="preserve"> </v>
      </c>
      <c r="L194" s="20"/>
      <c r="M194" s="22"/>
      <c r="N194" s="20"/>
      <c r="O194" s="20"/>
      <c r="P194" s="20"/>
      <c r="Q194" s="20"/>
      <c r="R194" s="24"/>
      <c r="S194" s="20"/>
      <c r="T194" s="24"/>
      <c r="U194" s="33" t="str">
        <f>IFERROR(VLOOKUP(UPPER(TRIM(R194)&amp;TRIM(S194)&amp;TRIM(T194)),City!K:L,2,FALSE),"")</f>
        <v/>
      </c>
      <c r="V194" s="46" t="str">
        <f t="shared" si="36"/>
        <v xml:space="preserve"> </v>
      </c>
      <c r="W194" s="46" t="str">
        <f t="shared" si="37"/>
        <v xml:space="preserve"> </v>
      </c>
      <c r="X194" s="46" t="str">
        <f t="shared" si="38"/>
        <v xml:space="preserve"> </v>
      </c>
      <c r="Y194" s="46" t="str">
        <f t="shared" si="39"/>
        <v xml:space="preserve"> </v>
      </c>
      <c r="Z194" s="46" t="str">
        <f t="shared" si="40"/>
        <v xml:space="preserve"> </v>
      </c>
      <c r="AA194" s="46" t="str">
        <f t="shared" si="41"/>
        <v xml:space="preserve"> </v>
      </c>
      <c r="AB194" s="46" t="str">
        <f t="shared" si="42"/>
        <v/>
      </c>
      <c r="AC194" s="20"/>
      <c r="AD194" s="47" t="str">
        <f t="shared" si="33"/>
        <v xml:space="preserve"> </v>
      </c>
      <c r="AE194" s="20"/>
      <c r="AF194" s="20"/>
      <c r="AG194" s="20"/>
      <c r="AH194" s="20"/>
      <c r="AI194" s="20"/>
      <c r="AJ194" s="20"/>
      <c r="AK194" s="24"/>
      <c r="AL194" s="20"/>
      <c r="AM194" s="20" t="str">
        <f>IFERROR(IF(AL194="Suggested Branch",VLOOKUP(AB194,'Branch Details'!F187:G498,2,FALSE),""),"")</f>
        <v/>
      </c>
      <c r="AN194" s="21"/>
      <c r="AO194" s="88"/>
      <c r="BH194" t="str">
        <f t="shared" si="43"/>
        <v/>
      </c>
      <c r="BI194" t="str">
        <f t="shared" si="44"/>
        <v/>
      </c>
      <c r="BJ194" t="str">
        <f>IF(OR(R194&lt;&gt;"",S194&lt;&gt;"",T194&lt;&gt;""),IFERROR(VLOOKUP(UPPER(TRIM(R194)&amp;TRIM(S194)&amp;TRIM(T194)),City!K:L,2,FALSE),"NONE"),"")</f>
        <v/>
      </c>
      <c r="BK194" t="str">
        <f t="shared" si="45"/>
        <v/>
      </c>
      <c r="BL194" t="str">
        <f t="shared" si="46"/>
        <v/>
      </c>
      <c r="BM194" s="17" t="str">
        <f t="shared" ca="1" si="47"/>
        <v/>
      </c>
      <c r="BN194" s="17" t="str">
        <f t="shared" si="48"/>
        <v/>
      </c>
    </row>
    <row r="195" spans="1:66">
      <c r="A195" s="84">
        <v>186</v>
      </c>
      <c r="B195" s="20"/>
      <c r="C195" s="20"/>
      <c r="D195" s="20"/>
      <c r="E195" s="20"/>
      <c r="F195" s="46" t="str">
        <f t="shared" si="34"/>
        <v xml:space="preserve">,  </v>
      </c>
      <c r="G195" s="28"/>
      <c r="H195" s="21"/>
      <c r="I195" s="20"/>
      <c r="J195" s="20"/>
      <c r="K195" s="46" t="str">
        <f t="shared" si="35"/>
        <v xml:space="preserve"> </v>
      </c>
      <c r="L195" s="20"/>
      <c r="M195" s="22"/>
      <c r="N195" s="20"/>
      <c r="O195" s="20"/>
      <c r="P195" s="20"/>
      <c r="Q195" s="20"/>
      <c r="R195" s="24"/>
      <c r="S195" s="20"/>
      <c r="T195" s="24"/>
      <c r="U195" s="33" t="str">
        <f>IFERROR(VLOOKUP(UPPER(TRIM(R195)&amp;TRIM(S195)&amp;TRIM(T195)),City!K:L,2,FALSE),"")</f>
        <v/>
      </c>
      <c r="V195" s="46" t="str">
        <f t="shared" si="36"/>
        <v xml:space="preserve"> </v>
      </c>
      <c r="W195" s="46" t="str">
        <f t="shared" si="37"/>
        <v xml:space="preserve"> </v>
      </c>
      <c r="X195" s="46" t="str">
        <f t="shared" si="38"/>
        <v xml:space="preserve"> </v>
      </c>
      <c r="Y195" s="46" t="str">
        <f t="shared" si="39"/>
        <v xml:space="preserve"> </v>
      </c>
      <c r="Z195" s="46" t="str">
        <f t="shared" si="40"/>
        <v xml:space="preserve"> </v>
      </c>
      <c r="AA195" s="46" t="str">
        <f t="shared" si="41"/>
        <v xml:space="preserve"> </v>
      </c>
      <c r="AB195" s="46" t="str">
        <f t="shared" si="42"/>
        <v/>
      </c>
      <c r="AC195" s="20"/>
      <c r="AD195" s="47" t="str">
        <f t="shared" si="33"/>
        <v xml:space="preserve"> </v>
      </c>
      <c r="AE195" s="20"/>
      <c r="AF195" s="20"/>
      <c r="AG195" s="20"/>
      <c r="AH195" s="20"/>
      <c r="AI195" s="20"/>
      <c r="AJ195" s="20"/>
      <c r="AK195" s="24"/>
      <c r="AL195" s="20"/>
      <c r="AM195" s="20" t="str">
        <f>IFERROR(IF(AL195="Suggested Branch",VLOOKUP(AB195,'Branch Details'!F188:G499,2,FALSE),""),"")</f>
        <v/>
      </c>
      <c r="AN195" s="21"/>
      <c r="AO195" s="88"/>
      <c r="BH195" t="str">
        <f t="shared" si="43"/>
        <v/>
      </c>
      <c r="BI195" t="str">
        <f t="shared" si="44"/>
        <v/>
      </c>
      <c r="BJ195" t="str">
        <f>IF(OR(R195&lt;&gt;"",S195&lt;&gt;"",T195&lt;&gt;""),IFERROR(VLOOKUP(UPPER(TRIM(R195)&amp;TRIM(S195)&amp;TRIM(T195)),City!K:L,2,FALSE),"NONE"),"")</f>
        <v/>
      </c>
      <c r="BK195" t="str">
        <f t="shared" si="45"/>
        <v/>
      </c>
      <c r="BL195" t="str">
        <f t="shared" si="46"/>
        <v/>
      </c>
      <c r="BM195" s="17" t="str">
        <f t="shared" ca="1" si="47"/>
        <v/>
      </c>
      <c r="BN195" s="17" t="str">
        <f t="shared" si="48"/>
        <v/>
      </c>
    </row>
    <row r="196" spans="1:66">
      <c r="A196" s="84">
        <v>187</v>
      </c>
      <c r="B196" s="20"/>
      <c r="C196" s="20"/>
      <c r="D196" s="20"/>
      <c r="E196" s="20"/>
      <c r="F196" s="46" t="str">
        <f t="shared" si="34"/>
        <v xml:space="preserve">,  </v>
      </c>
      <c r="G196" s="28"/>
      <c r="H196" s="21"/>
      <c r="I196" s="20"/>
      <c r="J196" s="20"/>
      <c r="K196" s="46" t="str">
        <f t="shared" si="35"/>
        <v xml:space="preserve"> </v>
      </c>
      <c r="L196" s="20"/>
      <c r="M196" s="22"/>
      <c r="N196" s="20"/>
      <c r="O196" s="20"/>
      <c r="P196" s="20"/>
      <c r="Q196" s="20"/>
      <c r="R196" s="24"/>
      <c r="S196" s="20"/>
      <c r="T196" s="24"/>
      <c r="U196" s="33" t="str">
        <f>IFERROR(VLOOKUP(UPPER(TRIM(R196)&amp;TRIM(S196)&amp;TRIM(T196)),City!K:L,2,FALSE),"")</f>
        <v/>
      </c>
      <c r="V196" s="46" t="str">
        <f t="shared" si="36"/>
        <v xml:space="preserve"> </v>
      </c>
      <c r="W196" s="46" t="str">
        <f t="shared" si="37"/>
        <v xml:space="preserve"> </v>
      </c>
      <c r="X196" s="46" t="str">
        <f t="shared" si="38"/>
        <v xml:space="preserve"> </v>
      </c>
      <c r="Y196" s="46" t="str">
        <f t="shared" si="39"/>
        <v xml:space="preserve"> </v>
      </c>
      <c r="Z196" s="46" t="str">
        <f t="shared" si="40"/>
        <v xml:space="preserve"> </v>
      </c>
      <c r="AA196" s="46" t="str">
        <f t="shared" si="41"/>
        <v xml:space="preserve"> </v>
      </c>
      <c r="AB196" s="46" t="str">
        <f t="shared" si="42"/>
        <v/>
      </c>
      <c r="AC196" s="20"/>
      <c r="AD196" s="47" t="str">
        <f t="shared" si="33"/>
        <v xml:space="preserve"> </v>
      </c>
      <c r="AE196" s="20"/>
      <c r="AF196" s="20"/>
      <c r="AG196" s="20"/>
      <c r="AH196" s="20"/>
      <c r="AI196" s="20"/>
      <c r="AJ196" s="20"/>
      <c r="AK196" s="24"/>
      <c r="AL196" s="20"/>
      <c r="AM196" s="20" t="str">
        <f>IFERROR(IF(AL196="Suggested Branch",VLOOKUP(AB196,'Branch Details'!F189:G500,2,FALSE),""),"")</f>
        <v/>
      </c>
      <c r="AN196" s="21"/>
      <c r="AO196" s="88"/>
      <c r="BH196" t="str">
        <f t="shared" si="43"/>
        <v/>
      </c>
      <c r="BI196" t="str">
        <f t="shared" si="44"/>
        <v/>
      </c>
      <c r="BJ196" t="str">
        <f>IF(OR(R196&lt;&gt;"",S196&lt;&gt;"",T196&lt;&gt;""),IFERROR(VLOOKUP(UPPER(TRIM(R196)&amp;TRIM(S196)&amp;TRIM(T196)),City!K:L,2,FALSE),"NONE"),"")</f>
        <v/>
      </c>
      <c r="BK196" t="str">
        <f t="shared" si="45"/>
        <v/>
      </c>
      <c r="BL196" t="str">
        <f t="shared" si="46"/>
        <v/>
      </c>
      <c r="BM196" s="17" t="str">
        <f t="shared" ca="1" si="47"/>
        <v/>
      </c>
      <c r="BN196" s="17" t="str">
        <f t="shared" si="48"/>
        <v/>
      </c>
    </row>
    <row r="197" spans="1:66">
      <c r="A197" s="84">
        <v>188</v>
      </c>
      <c r="B197" s="20"/>
      <c r="C197" s="20"/>
      <c r="D197" s="20"/>
      <c r="E197" s="20"/>
      <c r="F197" s="46" t="str">
        <f t="shared" si="34"/>
        <v xml:space="preserve">,  </v>
      </c>
      <c r="G197" s="28"/>
      <c r="H197" s="21"/>
      <c r="I197" s="20"/>
      <c r="J197" s="20"/>
      <c r="K197" s="46" t="str">
        <f t="shared" si="35"/>
        <v xml:space="preserve"> </v>
      </c>
      <c r="L197" s="20"/>
      <c r="M197" s="22"/>
      <c r="N197" s="20"/>
      <c r="O197" s="20"/>
      <c r="P197" s="20"/>
      <c r="Q197" s="20"/>
      <c r="R197" s="24"/>
      <c r="S197" s="20"/>
      <c r="T197" s="24"/>
      <c r="U197" s="33" t="str">
        <f>IFERROR(VLOOKUP(UPPER(TRIM(R197)&amp;TRIM(S197)&amp;TRIM(T197)),City!K:L,2,FALSE),"")</f>
        <v/>
      </c>
      <c r="V197" s="46" t="str">
        <f t="shared" si="36"/>
        <v xml:space="preserve"> </v>
      </c>
      <c r="W197" s="46" t="str">
        <f t="shared" si="37"/>
        <v xml:space="preserve"> </v>
      </c>
      <c r="X197" s="46" t="str">
        <f t="shared" si="38"/>
        <v xml:space="preserve"> </v>
      </c>
      <c r="Y197" s="46" t="str">
        <f t="shared" si="39"/>
        <v xml:space="preserve"> </v>
      </c>
      <c r="Z197" s="46" t="str">
        <f t="shared" si="40"/>
        <v xml:space="preserve"> </v>
      </c>
      <c r="AA197" s="46" t="str">
        <f t="shared" si="41"/>
        <v xml:space="preserve"> </v>
      </c>
      <c r="AB197" s="46" t="str">
        <f t="shared" si="42"/>
        <v/>
      </c>
      <c r="AC197" s="20"/>
      <c r="AD197" s="47" t="str">
        <f t="shared" si="33"/>
        <v xml:space="preserve"> </v>
      </c>
      <c r="AE197" s="20"/>
      <c r="AF197" s="20"/>
      <c r="AG197" s="20"/>
      <c r="AH197" s="20"/>
      <c r="AI197" s="20"/>
      <c r="AJ197" s="20"/>
      <c r="AK197" s="24"/>
      <c r="AL197" s="20"/>
      <c r="AM197" s="20" t="str">
        <f>IFERROR(IF(AL197="Suggested Branch",VLOOKUP(AB197,'Branch Details'!F190:G501,2,FALSE),""),"")</f>
        <v/>
      </c>
      <c r="AN197" s="21"/>
      <c r="AO197" s="88"/>
      <c r="BH197" t="str">
        <f t="shared" si="43"/>
        <v/>
      </c>
      <c r="BI197" t="str">
        <f t="shared" si="44"/>
        <v/>
      </c>
      <c r="BJ197" t="str">
        <f>IF(OR(R197&lt;&gt;"",S197&lt;&gt;"",T197&lt;&gt;""),IFERROR(VLOOKUP(UPPER(TRIM(R197)&amp;TRIM(S197)&amp;TRIM(T197)),City!K:L,2,FALSE),"NONE"),"")</f>
        <v/>
      </c>
      <c r="BK197" t="str">
        <f t="shared" si="45"/>
        <v/>
      </c>
      <c r="BL197" t="str">
        <f t="shared" si="46"/>
        <v/>
      </c>
      <c r="BM197" s="17" t="str">
        <f t="shared" ca="1" si="47"/>
        <v/>
      </c>
      <c r="BN197" s="17" t="str">
        <f t="shared" si="48"/>
        <v/>
      </c>
    </row>
    <row r="198" spans="1:66">
      <c r="A198" s="84">
        <v>189</v>
      </c>
      <c r="B198" s="20"/>
      <c r="C198" s="20"/>
      <c r="D198" s="20"/>
      <c r="E198" s="20"/>
      <c r="F198" s="46" t="str">
        <f t="shared" si="34"/>
        <v xml:space="preserve">,  </v>
      </c>
      <c r="G198" s="28"/>
      <c r="H198" s="21"/>
      <c r="I198" s="20"/>
      <c r="J198" s="20"/>
      <c r="K198" s="46" t="str">
        <f t="shared" si="35"/>
        <v xml:space="preserve"> </v>
      </c>
      <c r="L198" s="20"/>
      <c r="M198" s="22"/>
      <c r="N198" s="20"/>
      <c r="O198" s="20"/>
      <c r="P198" s="20"/>
      <c r="Q198" s="20"/>
      <c r="R198" s="24"/>
      <c r="S198" s="20"/>
      <c r="T198" s="24"/>
      <c r="U198" s="33" t="str">
        <f>IFERROR(VLOOKUP(UPPER(TRIM(R198)&amp;TRIM(S198)&amp;TRIM(T198)),City!K:L,2,FALSE),"")</f>
        <v/>
      </c>
      <c r="V198" s="46" t="str">
        <f t="shared" si="36"/>
        <v xml:space="preserve"> </v>
      </c>
      <c r="W198" s="46" t="str">
        <f t="shared" si="37"/>
        <v xml:space="preserve"> </v>
      </c>
      <c r="X198" s="46" t="str">
        <f t="shared" si="38"/>
        <v xml:space="preserve"> </v>
      </c>
      <c r="Y198" s="46" t="str">
        <f t="shared" si="39"/>
        <v xml:space="preserve"> </v>
      </c>
      <c r="Z198" s="46" t="str">
        <f t="shared" si="40"/>
        <v xml:space="preserve"> </v>
      </c>
      <c r="AA198" s="46" t="str">
        <f t="shared" si="41"/>
        <v xml:space="preserve"> </v>
      </c>
      <c r="AB198" s="46" t="str">
        <f t="shared" si="42"/>
        <v/>
      </c>
      <c r="AC198" s="20"/>
      <c r="AD198" s="47" t="str">
        <f t="shared" si="33"/>
        <v xml:space="preserve"> </v>
      </c>
      <c r="AE198" s="20"/>
      <c r="AF198" s="20"/>
      <c r="AG198" s="20"/>
      <c r="AH198" s="20"/>
      <c r="AI198" s="20"/>
      <c r="AJ198" s="20"/>
      <c r="AK198" s="24"/>
      <c r="AL198" s="20"/>
      <c r="AM198" s="20" t="str">
        <f>IFERROR(IF(AL198="Suggested Branch",VLOOKUP(AB198,'Branch Details'!F191:G502,2,FALSE),""),"")</f>
        <v/>
      </c>
      <c r="AN198" s="21"/>
      <c r="AO198" s="88"/>
      <c r="BH198" t="str">
        <f t="shared" si="43"/>
        <v/>
      </c>
      <c r="BI198" t="str">
        <f t="shared" si="44"/>
        <v/>
      </c>
      <c r="BJ198" t="str">
        <f>IF(OR(R198&lt;&gt;"",S198&lt;&gt;"",T198&lt;&gt;""),IFERROR(VLOOKUP(UPPER(TRIM(R198)&amp;TRIM(S198)&amp;TRIM(T198)),City!K:L,2,FALSE),"NONE"),"")</f>
        <v/>
      </c>
      <c r="BK198" t="str">
        <f t="shared" si="45"/>
        <v/>
      </c>
      <c r="BL198" t="str">
        <f t="shared" si="46"/>
        <v/>
      </c>
      <c r="BM198" s="17" t="str">
        <f t="shared" ca="1" si="47"/>
        <v/>
      </c>
      <c r="BN198" s="17" t="str">
        <f t="shared" si="48"/>
        <v/>
      </c>
    </row>
    <row r="199" spans="1:66">
      <c r="A199" s="84">
        <v>190</v>
      </c>
      <c r="B199" s="20"/>
      <c r="C199" s="20"/>
      <c r="D199" s="20"/>
      <c r="E199" s="20"/>
      <c r="F199" s="46" t="str">
        <f t="shared" si="34"/>
        <v xml:space="preserve">,  </v>
      </c>
      <c r="G199" s="28"/>
      <c r="H199" s="21"/>
      <c r="I199" s="20"/>
      <c r="J199" s="20"/>
      <c r="K199" s="46" t="str">
        <f t="shared" si="35"/>
        <v xml:space="preserve"> </v>
      </c>
      <c r="L199" s="20"/>
      <c r="M199" s="22"/>
      <c r="N199" s="20"/>
      <c r="O199" s="20"/>
      <c r="P199" s="20"/>
      <c r="Q199" s="20"/>
      <c r="R199" s="24"/>
      <c r="S199" s="20"/>
      <c r="T199" s="24"/>
      <c r="U199" s="33" t="str">
        <f>IFERROR(VLOOKUP(UPPER(TRIM(R199)&amp;TRIM(S199)&amp;TRIM(T199)),City!K:L,2,FALSE),"")</f>
        <v/>
      </c>
      <c r="V199" s="46" t="str">
        <f t="shared" si="36"/>
        <v xml:space="preserve"> </v>
      </c>
      <c r="W199" s="46" t="str">
        <f t="shared" si="37"/>
        <v xml:space="preserve"> </v>
      </c>
      <c r="X199" s="46" t="str">
        <f t="shared" si="38"/>
        <v xml:space="preserve"> </v>
      </c>
      <c r="Y199" s="46" t="str">
        <f t="shared" si="39"/>
        <v xml:space="preserve"> </v>
      </c>
      <c r="Z199" s="46" t="str">
        <f t="shared" si="40"/>
        <v xml:space="preserve"> </v>
      </c>
      <c r="AA199" s="46" t="str">
        <f t="shared" si="41"/>
        <v xml:space="preserve"> </v>
      </c>
      <c r="AB199" s="46" t="str">
        <f t="shared" si="42"/>
        <v/>
      </c>
      <c r="AC199" s="20"/>
      <c r="AD199" s="47" t="str">
        <f t="shared" si="33"/>
        <v xml:space="preserve"> </v>
      </c>
      <c r="AE199" s="20"/>
      <c r="AF199" s="20"/>
      <c r="AG199" s="20"/>
      <c r="AH199" s="20"/>
      <c r="AI199" s="20"/>
      <c r="AJ199" s="20"/>
      <c r="AK199" s="24"/>
      <c r="AL199" s="20"/>
      <c r="AM199" s="20" t="str">
        <f>IFERROR(IF(AL199="Suggested Branch",VLOOKUP(AB199,'Branch Details'!F192:G503,2,FALSE),""),"")</f>
        <v/>
      </c>
      <c r="AN199" s="21"/>
      <c r="AO199" s="88"/>
      <c r="BH199" t="str">
        <f t="shared" si="43"/>
        <v/>
      </c>
      <c r="BI199" t="str">
        <f t="shared" si="44"/>
        <v/>
      </c>
      <c r="BJ199" t="str">
        <f>IF(OR(R199&lt;&gt;"",S199&lt;&gt;"",T199&lt;&gt;""),IFERROR(VLOOKUP(UPPER(TRIM(R199)&amp;TRIM(S199)&amp;TRIM(T199)),City!K:L,2,FALSE),"NONE"),"")</f>
        <v/>
      </c>
      <c r="BK199" t="str">
        <f t="shared" si="45"/>
        <v/>
      </c>
      <c r="BL199" t="str">
        <f t="shared" si="46"/>
        <v/>
      </c>
      <c r="BM199" s="17" t="str">
        <f t="shared" ca="1" si="47"/>
        <v/>
      </c>
      <c r="BN199" s="17" t="str">
        <f t="shared" si="48"/>
        <v/>
      </c>
    </row>
    <row r="200" spans="1:66">
      <c r="A200" s="84">
        <v>191</v>
      </c>
      <c r="B200" s="20"/>
      <c r="C200" s="20"/>
      <c r="D200" s="20"/>
      <c r="E200" s="20"/>
      <c r="F200" s="46" t="str">
        <f t="shared" si="34"/>
        <v xml:space="preserve">,  </v>
      </c>
      <c r="G200" s="28"/>
      <c r="H200" s="21"/>
      <c r="I200" s="20"/>
      <c r="J200" s="20"/>
      <c r="K200" s="46" t="str">
        <f t="shared" si="35"/>
        <v xml:space="preserve"> </v>
      </c>
      <c r="L200" s="20"/>
      <c r="M200" s="22"/>
      <c r="N200" s="20"/>
      <c r="O200" s="20"/>
      <c r="P200" s="20"/>
      <c r="Q200" s="20"/>
      <c r="R200" s="24"/>
      <c r="S200" s="20"/>
      <c r="T200" s="24"/>
      <c r="U200" s="33" t="str">
        <f>IFERROR(VLOOKUP(UPPER(TRIM(R200)&amp;TRIM(S200)&amp;TRIM(T200)),City!K:L,2,FALSE),"")</f>
        <v/>
      </c>
      <c r="V200" s="46" t="str">
        <f t="shared" si="36"/>
        <v xml:space="preserve"> </v>
      </c>
      <c r="W200" s="46" t="str">
        <f t="shared" si="37"/>
        <v xml:space="preserve"> </v>
      </c>
      <c r="X200" s="46" t="str">
        <f t="shared" si="38"/>
        <v xml:space="preserve"> </v>
      </c>
      <c r="Y200" s="46" t="str">
        <f t="shared" si="39"/>
        <v xml:space="preserve"> </v>
      </c>
      <c r="Z200" s="46" t="str">
        <f t="shared" si="40"/>
        <v xml:space="preserve"> </v>
      </c>
      <c r="AA200" s="46" t="str">
        <f t="shared" si="41"/>
        <v xml:space="preserve"> </v>
      </c>
      <c r="AB200" s="46" t="str">
        <f t="shared" si="42"/>
        <v/>
      </c>
      <c r="AC200" s="20"/>
      <c r="AD200" s="47" t="str">
        <f t="shared" si="33"/>
        <v xml:space="preserve"> </v>
      </c>
      <c r="AE200" s="20"/>
      <c r="AF200" s="20"/>
      <c r="AG200" s="20"/>
      <c r="AH200" s="20"/>
      <c r="AI200" s="20"/>
      <c r="AJ200" s="20"/>
      <c r="AK200" s="24"/>
      <c r="AL200" s="20"/>
      <c r="AM200" s="20" t="str">
        <f>IFERROR(IF(AL200="Suggested Branch",VLOOKUP(AB200,'Branch Details'!F193:G504,2,FALSE),""),"")</f>
        <v/>
      </c>
      <c r="AN200" s="21"/>
      <c r="AO200" s="88"/>
      <c r="BH200" t="str">
        <f t="shared" si="43"/>
        <v/>
      </c>
      <c r="BI200" t="str">
        <f t="shared" si="44"/>
        <v/>
      </c>
      <c r="BJ200" t="str">
        <f>IF(OR(R200&lt;&gt;"",S200&lt;&gt;"",T200&lt;&gt;""),IFERROR(VLOOKUP(UPPER(TRIM(R200)&amp;TRIM(S200)&amp;TRIM(T200)),City!K:L,2,FALSE),"NONE"),"")</f>
        <v/>
      </c>
      <c r="BK200" t="str">
        <f t="shared" si="45"/>
        <v/>
      </c>
      <c r="BL200" t="str">
        <f t="shared" si="46"/>
        <v/>
      </c>
      <c r="BM200" s="17" t="str">
        <f t="shared" ca="1" si="47"/>
        <v/>
      </c>
      <c r="BN200" s="17" t="str">
        <f t="shared" si="48"/>
        <v/>
      </c>
    </row>
    <row r="201" spans="1:66">
      <c r="A201" s="84">
        <v>192</v>
      </c>
      <c r="B201" s="20"/>
      <c r="C201" s="20"/>
      <c r="D201" s="20"/>
      <c r="E201" s="20"/>
      <c r="F201" s="46" t="str">
        <f t="shared" si="34"/>
        <v xml:space="preserve">,  </v>
      </c>
      <c r="G201" s="28"/>
      <c r="H201" s="21"/>
      <c r="I201" s="20"/>
      <c r="J201" s="20"/>
      <c r="K201" s="46" t="str">
        <f t="shared" si="35"/>
        <v xml:space="preserve"> </v>
      </c>
      <c r="L201" s="20"/>
      <c r="M201" s="22"/>
      <c r="N201" s="20"/>
      <c r="O201" s="20"/>
      <c r="P201" s="20"/>
      <c r="Q201" s="20"/>
      <c r="R201" s="24"/>
      <c r="S201" s="20"/>
      <c r="T201" s="24"/>
      <c r="U201" s="33" t="str">
        <f>IFERROR(VLOOKUP(UPPER(TRIM(R201)&amp;TRIM(S201)&amp;TRIM(T201)),City!K:L,2,FALSE),"")</f>
        <v/>
      </c>
      <c r="V201" s="46" t="str">
        <f t="shared" si="36"/>
        <v xml:space="preserve"> </v>
      </c>
      <c r="W201" s="46" t="str">
        <f t="shared" si="37"/>
        <v xml:space="preserve"> </v>
      </c>
      <c r="X201" s="46" t="str">
        <f t="shared" si="38"/>
        <v xml:space="preserve"> </v>
      </c>
      <c r="Y201" s="46" t="str">
        <f t="shared" si="39"/>
        <v xml:space="preserve"> </v>
      </c>
      <c r="Z201" s="46" t="str">
        <f t="shared" si="40"/>
        <v xml:space="preserve"> </v>
      </c>
      <c r="AA201" s="46" t="str">
        <f t="shared" si="41"/>
        <v xml:space="preserve"> </v>
      </c>
      <c r="AB201" s="46" t="str">
        <f t="shared" si="42"/>
        <v/>
      </c>
      <c r="AC201" s="20"/>
      <c r="AD201" s="47" t="str">
        <f t="shared" si="33"/>
        <v xml:space="preserve"> </v>
      </c>
      <c r="AE201" s="20"/>
      <c r="AF201" s="20"/>
      <c r="AG201" s="20"/>
      <c r="AH201" s="20"/>
      <c r="AI201" s="20"/>
      <c r="AJ201" s="20"/>
      <c r="AK201" s="24"/>
      <c r="AL201" s="20"/>
      <c r="AM201" s="20" t="str">
        <f>IFERROR(IF(AL201="Suggested Branch",VLOOKUP(AB201,'Branch Details'!F194:G505,2,FALSE),""),"")</f>
        <v/>
      </c>
      <c r="AN201" s="21"/>
      <c r="AO201" s="88"/>
      <c r="BH201" t="str">
        <f t="shared" si="43"/>
        <v/>
      </c>
      <c r="BI201" t="str">
        <f t="shared" si="44"/>
        <v/>
      </c>
      <c r="BJ201" t="str">
        <f>IF(OR(R201&lt;&gt;"",S201&lt;&gt;"",T201&lt;&gt;""),IFERROR(VLOOKUP(UPPER(TRIM(R201)&amp;TRIM(S201)&amp;TRIM(T201)),City!K:L,2,FALSE),"NONE"),"")</f>
        <v/>
      </c>
      <c r="BK201" t="str">
        <f t="shared" si="45"/>
        <v/>
      </c>
      <c r="BL201" t="str">
        <f t="shared" si="46"/>
        <v/>
      </c>
      <c r="BM201" s="17" t="str">
        <f t="shared" ca="1" si="47"/>
        <v/>
      </c>
      <c r="BN201" s="17" t="str">
        <f t="shared" si="48"/>
        <v/>
      </c>
    </row>
    <row r="202" spans="1:66">
      <c r="A202" s="84">
        <v>193</v>
      </c>
      <c r="B202" s="20"/>
      <c r="C202" s="20"/>
      <c r="D202" s="20"/>
      <c r="E202" s="20"/>
      <c r="F202" s="46" t="str">
        <f t="shared" si="34"/>
        <v xml:space="preserve">,  </v>
      </c>
      <c r="G202" s="28"/>
      <c r="H202" s="21"/>
      <c r="I202" s="20"/>
      <c r="J202" s="20"/>
      <c r="K202" s="46" t="str">
        <f t="shared" si="35"/>
        <v xml:space="preserve"> </v>
      </c>
      <c r="L202" s="20"/>
      <c r="M202" s="22"/>
      <c r="N202" s="20"/>
      <c r="O202" s="20"/>
      <c r="P202" s="20"/>
      <c r="Q202" s="20"/>
      <c r="R202" s="24"/>
      <c r="S202" s="20"/>
      <c r="T202" s="24"/>
      <c r="U202" s="33" t="str">
        <f>IFERROR(VLOOKUP(UPPER(TRIM(R202)&amp;TRIM(S202)&amp;TRIM(T202)),City!K:L,2,FALSE),"")</f>
        <v/>
      </c>
      <c r="V202" s="46" t="str">
        <f t="shared" si="36"/>
        <v xml:space="preserve"> </v>
      </c>
      <c r="W202" s="46" t="str">
        <f t="shared" si="37"/>
        <v xml:space="preserve"> </v>
      </c>
      <c r="X202" s="46" t="str">
        <f t="shared" si="38"/>
        <v xml:space="preserve"> </v>
      </c>
      <c r="Y202" s="46" t="str">
        <f t="shared" si="39"/>
        <v xml:space="preserve"> </v>
      </c>
      <c r="Z202" s="46" t="str">
        <f t="shared" si="40"/>
        <v xml:space="preserve"> </v>
      </c>
      <c r="AA202" s="46" t="str">
        <f t="shared" si="41"/>
        <v xml:space="preserve"> </v>
      </c>
      <c r="AB202" s="46" t="str">
        <f t="shared" si="42"/>
        <v/>
      </c>
      <c r="AC202" s="20"/>
      <c r="AD202" s="47" t="str">
        <f t="shared" ref="AD202:AD265" si="49">IF(ISBLANK(B202)," ",$C$3)</f>
        <v xml:space="preserve"> </v>
      </c>
      <c r="AE202" s="20"/>
      <c r="AF202" s="20"/>
      <c r="AG202" s="20"/>
      <c r="AH202" s="20"/>
      <c r="AI202" s="20"/>
      <c r="AJ202" s="20"/>
      <c r="AK202" s="24"/>
      <c r="AL202" s="20"/>
      <c r="AM202" s="20" t="str">
        <f>IFERROR(IF(AL202="Suggested Branch",VLOOKUP(AB202,'Branch Details'!F195:G506,2,FALSE),""),"")</f>
        <v/>
      </c>
      <c r="AN202" s="21"/>
      <c r="AO202" s="88"/>
      <c r="BH202" t="str">
        <f t="shared" si="43"/>
        <v/>
      </c>
      <c r="BI202" t="str">
        <f t="shared" si="44"/>
        <v/>
      </c>
      <c r="BJ202" t="str">
        <f>IF(OR(R202&lt;&gt;"",S202&lt;&gt;"",T202&lt;&gt;""),IFERROR(VLOOKUP(UPPER(TRIM(R202)&amp;TRIM(S202)&amp;TRIM(T202)),City!K:L,2,FALSE),"NONE"),"")</f>
        <v/>
      </c>
      <c r="BK202" t="str">
        <f t="shared" si="45"/>
        <v/>
      </c>
      <c r="BL202" t="str">
        <f t="shared" si="46"/>
        <v/>
      </c>
      <c r="BM202" s="17" t="str">
        <f t="shared" ca="1" si="47"/>
        <v/>
      </c>
      <c r="BN202" s="17" t="str">
        <f t="shared" si="48"/>
        <v/>
      </c>
    </row>
    <row r="203" spans="1:66">
      <c r="A203" s="84">
        <v>194</v>
      </c>
      <c r="B203" s="20"/>
      <c r="C203" s="20"/>
      <c r="D203" s="20"/>
      <c r="E203" s="20"/>
      <c r="F203" s="46" t="str">
        <f t="shared" ref="F203:F266" si="50">IF(LEN(TRIM(B203) &amp; ", " &amp;TRIM(C203) &amp; " " &amp;TRIM(D203)) &gt;26,LEFT(TRIM(B203) &amp; ", " &amp;TRIM(C203),26), TRIM(B203) &amp; ", " &amp;TRIM(C203) &amp; " "&amp;TRIM(D203) )</f>
        <v xml:space="preserve">,  </v>
      </c>
      <c r="G203" s="28"/>
      <c r="H203" s="21"/>
      <c r="I203" s="20"/>
      <c r="J203" s="20"/>
      <c r="K203" s="46" t="str">
        <f t="shared" ref="K203:K266" si="51">IF(ISBLANK(J203), " ",J203)</f>
        <v xml:space="preserve"> </v>
      </c>
      <c r="L203" s="20"/>
      <c r="M203" s="22"/>
      <c r="N203" s="20"/>
      <c r="O203" s="20"/>
      <c r="P203" s="20"/>
      <c r="Q203" s="20"/>
      <c r="R203" s="24"/>
      <c r="S203" s="20"/>
      <c r="T203" s="24"/>
      <c r="U203" s="33" t="str">
        <f>IFERROR(VLOOKUP(UPPER(TRIM(R203)&amp;TRIM(S203)&amp;TRIM(T203)),City!K:L,2,FALSE),"")</f>
        <v/>
      </c>
      <c r="V203" s="46" t="str">
        <f t="shared" ref="V203:V266" si="52">IF(ISBLANK(O203), " ",O203)</f>
        <v xml:space="preserve"> </v>
      </c>
      <c r="W203" s="46" t="str">
        <f t="shared" ref="W203:W266" si="53">IF(ISBLANK(P203), " ",P203)</f>
        <v xml:space="preserve"> </v>
      </c>
      <c r="X203" s="46" t="str">
        <f t="shared" ref="X203:X266" si="54">IF(ISBLANK(Q203), " ",Q203)</f>
        <v xml:space="preserve"> </v>
      </c>
      <c r="Y203" s="46" t="str">
        <f t="shared" ref="Y203:Y266" si="55">IF(ISBLANK(R203), " ",R203)</f>
        <v xml:space="preserve"> </v>
      </c>
      <c r="Z203" s="46" t="str">
        <f t="shared" ref="Z203:Z266" si="56">IF(ISBLANK(S203), " ",S203)</f>
        <v xml:space="preserve"> </v>
      </c>
      <c r="AA203" s="46" t="str">
        <f t="shared" ref="AA203:AA266" si="57">IF(ISBLANK(T203), " ",T203)</f>
        <v xml:space="preserve"> </v>
      </c>
      <c r="AB203" s="46" t="str">
        <f t="shared" ref="AB203:AB266" si="58">IF(ISBLANK(U203), " ",U203)</f>
        <v/>
      </c>
      <c r="AC203" s="20"/>
      <c r="AD203" s="47" t="str">
        <f t="shared" si="49"/>
        <v xml:space="preserve"> </v>
      </c>
      <c r="AE203" s="20"/>
      <c r="AF203" s="20"/>
      <c r="AG203" s="20"/>
      <c r="AH203" s="20"/>
      <c r="AI203" s="20"/>
      <c r="AJ203" s="20"/>
      <c r="AK203" s="24"/>
      <c r="AL203" s="20"/>
      <c r="AM203" s="20" t="str">
        <f>IFERROR(IF(AL203="Suggested Branch",VLOOKUP(AB203,'Branch Details'!F196:G507,2,FALSE),""),"")</f>
        <v/>
      </c>
      <c r="AN203" s="21"/>
      <c r="AO203" s="88"/>
      <c r="BH203" t="str">
        <f t="shared" ref="BH203:BH266" si="59">IF(COUNTIF($G$10:$G$509,G203)&gt;1, "DUPLICATE","")</f>
        <v/>
      </c>
      <c r="BI203" t="str">
        <f t="shared" ref="BI203:BI266" si="60">IF(COUNTIF($M$10:$M$509,M203)&gt;1, "DUPLICATE","")</f>
        <v/>
      </c>
      <c r="BJ203" t="str">
        <f>IF(OR(R203&lt;&gt;"",S203&lt;&gt;"",T203&lt;&gt;""),IFERROR(VLOOKUP(UPPER(TRIM(R203)&amp;TRIM(S203)&amp;TRIM(T203)),City!K:L,2,FALSE),"NONE"),"")</f>
        <v/>
      </c>
      <c r="BK203" t="str">
        <f t="shared" ref="BK203:BK266" si="61">UPPER(TRIM(B203) &amp; TRIM(C203) &amp; TRIM(D203))</f>
        <v/>
      </c>
      <c r="BL203" t="str">
        <f t="shared" ref="BL203:BL266" si="62">IF(BK203&lt;&gt;"", IF(COUNTIF($BK$10:$BK$509,BK203)&gt;1, "DUPLICATE",""),"")</f>
        <v/>
      </c>
      <c r="BM203" s="17" t="str">
        <f t="shared" ref="BM203:BM266" ca="1" si="63">IF(H203&lt;&gt;"",DATEDIF(H203,TODAY(),"Y"),"")</f>
        <v/>
      </c>
      <c r="BN203" s="17" t="str">
        <f t="shared" ref="BN203:BN266" si="64">IF(G203&lt;&gt;"",IF(OR(G203="123456789",G203="1234567890",G203="12345678901", G203="111111111",G203=123456789,G203=1234567890,G203=12345678901,G203=111111111, LEN(G203)&lt;10, LEN(G203)&gt;14, ISNUMBER(G203) =FALSE),"INVALID",""),"")</f>
        <v/>
      </c>
    </row>
    <row r="204" spans="1:66">
      <c r="A204" s="84">
        <v>195</v>
      </c>
      <c r="B204" s="20"/>
      <c r="C204" s="20"/>
      <c r="D204" s="20"/>
      <c r="E204" s="20"/>
      <c r="F204" s="46" t="str">
        <f t="shared" si="50"/>
        <v xml:space="preserve">,  </v>
      </c>
      <c r="G204" s="28"/>
      <c r="H204" s="21"/>
      <c r="I204" s="20"/>
      <c r="J204" s="20"/>
      <c r="K204" s="46" t="str">
        <f t="shared" si="51"/>
        <v xml:space="preserve"> </v>
      </c>
      <c r="L204" s="20"/>
      <c r="M204" s="22"/>
      <c r="N204" s="20"/>
      <c r="O204" s="20"/>
      <c r="P204" s="20"/>
      <c r="Q204" s="20"/>
      <c r="R204" s="24"/>
      <c r="S204" s="20"/>
      <c r="T204" s="24"/>
      <c r="U204" s="33" t="str">
        <f>IFERROR(VLOOKUP(UPPER(TRIM(R204)&amp;TRIM(S204)&amp;TRIM(T204)),City!K:L,2,FALSE),"")</f>
        <v/>
      </c>
      <c r="V204" s="46" t="str">
        <f t="shared" si="52"/>
        <v xml:space="preserve"> </v>
      </c>
      <c r="W204" s="46" t="str">
        <f t="shared" si="53"/>
        <v xml:space="preserve"> </v>
      </c>
      <c r="X204" s="46" t="str">
        <f t="shared" si="54"/>
        <v xml:space="preserve"> </v>
      </c>
      <c r="Y204" s="46" t="str">
        <f t="shared" si="55"/>
        <v xml:space="preserve"> </v>
      </c>
      <c r="Z204" s="46" t="str">
        <f t="shared" si="56"/>
        <v xml:space="preserve"> </v>
      </c>
      <c r="AA204" s="46" t="str">
        <f t="shared" si="57"/>
        <v xml:space="preserve"> </v>
      </c>
      <c r="AB204" s="46" t="str">
        <f t="shared" si="58"/>
        <v/>
      </c>
      <c r="AC204" s="20"/>
      <c r="AD204" s="47" t="str">
        <f t="shared" si="49"/>
        <v xml:space="preserve"> </v>
      </c>
      <c r="AE204" s="20"/>
      <c r="AF204" s="20"/>
      <c r="AG204" s="20"/>
      <c r="AH204" s="20"/>
      <c r="AI204" s="20"/>
      <c r="AJ204" s="20"/>
      <c r="AK204" s="24"/>
      <c r="AL204" s="20"/>
      <c r="AM204" s="20" t="str">
        <f>IFERROR(IF(AL204="Suggested Branch",VLOOKUP(AB204,'Branch Details'!F197:G508,2,FALSE),""),"")</f>
        <v/>
      </c>
      <c r="AN204" s="21"/>
      <c r="AO204" s="88"/>
      <c r="BH204" t="str">
        <f t="shared" si="59"/>
        <v/>
      </c>
      <c r="BI204" t="str">
        <f t="shared" si="60"/>
        <v/>
      </c>
      <c r="BJ204" t="str">
        <f>IF(OR(R204&lt;&gt;"",S204&lt;&gt;"",T204&lt;&gt;""),IFERROR(VLOOKUP(UPPER(TRIM(R204)&amp;TRIM(S204)&amp;TRIM(T204)),City!K:L,2,FALSE),"NONE"),"")</f>
        <v/>
      </c>
      <c r="BK204" t="str">
        <f t="shared" si="61"/>
        <v/>
      </c>
      <c r="BL204" t="str">
        <f t="shared" si="62"/>
        <v/>
      </c>
      <c r="BM204" s="17" t="str">
        <f t="shared" ca="1" si="63"/>
        <v/>
      </c>
      <c r="BN204" s="17" t="str">
        <f t="shared" si="64"/>
        <v/>
      </c>
    </row>
    <row r="205" spans="1:66">
      <c r="A205" s="84">
        <v>196</v>
      </c>
      <c r="B205" s="20"/>
      <c r="C205" s="20"/>
      <c r="D205" s="20"/>
      <c r="E205" s="20"/>
      <c r="F205" s="46" t="str">
        <f t="shared" si="50"/>
        <v xml:space="preserve">,  </v>
      </c>
      <c r="G205" s="28"/>
      <c r="H205" s="21"/>
      <c r="I205" s="20"/>
      <c r="J205" s="20"/>
      <c r="K205" s="46" t="str">
        <f t="shared" si="51"/>
        <v xml:space="preserve"> </v>
      </c>
      <c r="L205" s="20"/>
      <c r="M205" s="22"/>
      <c r="N205" s="20"/>
      <c r="O205" s="20"/>
      <c r="P205" s="20"/>
      <c r="Q205" s="20"/>
      <c r="R205" s="24"/>
      <c r="S205" s="20"/>
      <c r="T205" s="24"/>
      <c r="U205" s="33" t="str">
        <f>IFERROR(VLOOKUP(UPPER(TRIM(R205)&amp;TRIM(S205)&amp;TRIM(T205)),City!K:L,2,FALSE),"")</f>
        <v/>
      </c>
      <c r="V205" s="46" t="str">
        <f t="shared" si="52"/>
        <v xml:space="preserve"> </v>
      </c>
      <c r="W205" s="46" t="str">
        <f t="shared" si="53"/>
        <v xml:space="preserve"> </v>
      </c>
      <c r="X205" s="46" t="str">
        <f t="shared" si="54"/>
        <v xml:space="preserve"> </v>
      </c>
      <c r="Y205" s="46" t="str">
        <f t="shared" si="55"/>
        <v xml:space="preserve"> </v>
      </c>
      <c r="Z205" s="46" t="str">
        <f t="shared" si="56"/>
        <v xml:space="preserve"> </v>
      </c>
      <c r="AA205" s="46" t="str">
        <f t="shared" si="57"/>
        <v xml:space="preserve"> </v>
      </c>
      <c r="AB205" s="46" t="str">
        <f t="shared" si="58"/>
        <v/>
      </c>
      <c r="AC205" s="20"/>
      <c r="AD205" s="47" t="str">
        <f t="shared" si="49"/>
        <v xml:space="preserve"> </v>
      </c>
      <c r="AE205" s="20"/>
      <c r="AF205" s="20"/>
      <c r="AG205" s="20"/>
      <c r="AH205" s="20"/>
      <c r="AI205" s="20"/>
      <c r="AJ205" s="20"/>
      <c r="AK205" s="24"/>
      <c r="AL205" s="20"/>
      <c r="AM205" s="20" t="str">
        <f>IFERROR(IF(AL205="Suggested Branch",VLOOKUP(AB205,'Branch Details'!F198:G509,2,FALSE),""),"")</f>
        <v/>
      </c>
      <c r="AN205" s="21"/>
      <c r="AO205" s="88"/>
      <c r="BH205" t="str">
        <f t="shared" si="59"/>
        <v/>
      </c>
      <c r="BI205" t="str">
        <f t="shared" si="60"/>
        <v/>
      </c>
      <c r="BJ205" t="str">
        <f>IF(OR(R205&lt;&gt;"",S205&lt;&gt;"",T205&lt;&gt;""),IFERROR(VLOOKUP(UPPER(TRIM(R205)&amp;TRIM(S205)&amp;TRIM(T205)),City!K:L,2,FALSE),"NONE"),"")</f>
        <v/>
      </c>
      <c r="BK205" t="str">
        <f t="shared" si="61"/>
        <v/>
      </c>
      <c r="BL205" t="str">
        <f t="shared" si="62"/>
        <v/>
      </c>
      <c r="BM205" s="17" t="str">
        <f t="shared" ca="1" si="63"/>
        <v/>
      </c>
      <c r="BN205" s="17" t="str">
        <f t="shared" si="64"/>
        <v/>
      </c>
    </row>
    <row r="206" spans="1:66">
      <c r="A206" s="84">
        <v>197</v>
      </c>
      <c r="B206" s="20"/>
      <c r="C206" s="20"/>
      <c r="D206" s="20"/>
      <c r="E206" s="20"/>
      <c r="F206" s="46" t="str">
        <f t="shared" si="50"/>
        <v xml:space="preserve">,  </v>
      </c>
      <c r="G206" s="28"/>
      <c r="H206" s="21"/>
      <c r="I206" s="20"/>
      <c r="J206" s="20"/>
      <c r="K206" s="46" t="str">
        <f t="shared" si="51"/>
        <v xml:space="preserve"> </v>
      </c>
      <c r="L206" s="20"/>
      <c r="M206" s="22"/>
      <c r="N206" s="20"/>
      <c r="O206" s="20"/>
      <c r="P206" s="20"/>
      <c r="Q206" s="20"/>
      <c r="R206" s="24"/>
      <c r="S206" s="20"/>
      <c r="T206" s="24"/>
      <c r="U206" s="33" t="str">
        <f>IFERROR(VLOOKUP(UPPER(TRIM(R206)&amp;TRIM(S206)&amp;TRIM(T206)),City!K:L,2,FALSE),"")</f>
        <v/>
      </c>
      <c r="V206" s="46" t="str">
        <f t="shared" si="52"/>
        <v xml:space="preserve"> </v>
      </c>
      <c r="W206" s="46" t="str">
        <f t="shared" si="53"/>
        <v xml:space="preserve"> </v>
      </c>
      <c r="X206" s="46" t="str">
        <f t="shared" si="54"/>
        <v xml:space="preserve"> </v>
      </c>
      <c r="Y206" s="46" t="str">
        <f t="shared" si="55"/>
        <v xml:space="preserve"> </v>
      </c>
      <c r="Z206" s="46" t="str">
        <f t="shared" si="56"/>
        <v xml:space="preserve"> </v>
      </c>
      <c r="AA206" s="46" t="str">
        <f t="shared" si="57"/>
        <v xml:space="preserve"> </v>
      </c>
      <c r="AB206" s="46" t="str">
        <f t="shared" si="58"/>
        <v/>
      </c>
      <c r="AC206" s="20"/>
      <c r="AD206" s="47" t="str">
        <f t="shared" si="49"/>
        <v xml:space="preserve"> </v>
      </c>
      <c r="AE206" s="20"/>
      <c r="AF206" s="20"/>
      <c r="AG206" s="20"/>
      <c r="AH206" s="20"/>
      <c r="AI206" s="20"/>
      <c r="AJ206" s="20"/>
      <c r="AK206" s="24"/>
      <c r="AL206" s="20"/>
      <c r="AM206" s="20" t="str">
        <f>IFERROR(IF(AL206="Suggested Branch",VLOOKUP(AB206,'Branch Details'!F199:G510,2,FALSE),""),"")</f>
        <v/>
      </c>
      <c r="AN206" s="21"/>
      <c r="AO206" s="88"/>
      <c r="BH206" t="str">
        <f t="shared" si="59"/>
        <v/>
      </c>
      <c r="BI206" t="str">
        <f t="shared" si="60"/>
        <v/>
      </c>
      <c r="BJ206" t="str">
        <f>IF(OR(R206&lt;&gt;"",S206&lt;&gt;"",T206&lt;&gt;""),IFERROR(VLOOKUP(UPPER(TRIM(R206)&amp;TRIM(S206)&amp;TRIM(T206)),City!K:L,2,FALSE),"NONE"),"")</f>
        <v/>
      </c>
      <c r="BK206" t="str">
        <f t="shared" si="61"/>
        <v/>
      </c>
      <c r="BL206" t="str">
        <f t="shared" si="62"/>
        <v/>
      </c>
      <c r="BM206" s="17" t="str">
        <f t="shared" ca="1" si="63"/>
        <v/>
      </c>
      <c r="BN206" s="17" t="str">
        <f t="shared" si="64"/>
        <v/>
      </c>
    </row>
    <row r="207" spans="1:66">
      <c r="A207" s="84">
        <v>198</v>
      </c>
      <c r="B207" s="20"/>
      <c r="C207" s="20"/>
      <c r="D207" s="20"/>
      <c r="E207" s="20"/>
      <c r="F207" s="46" t="str">
        <f t="shared" si="50"/>
        <v xml:space="preserve">,  </v>
      </c>
      <c r="G207" s="28"/>
      <c r="H207" s="21"/>
      <c r="I207" s="20"/>
      <c r="J207" s="20"/>
      <c r="K207" s="46" t="str">
        <f t="shared" si="51"/>
        <v xml:space="preserve"> </v>
      </c>
      <c r="L207" s="20"/>
      <c r="M207" s="22"/>
      <c r="N207" s="20"/>
      <c r="O207" s="20"/>
      <c r="P207" s="20"/>
      <c r="Q207" s="20"/>
      <c r="R207" s="24"/>
      <c r="S207" s="20"/>
      <c r="T207" s="24"/>
      <c r="U207" s="33" t="str">
        <f>IFERROR(VLOOKUP(UPPER(TRIM(R207)&amp;TRIM(S207)&amp;TRIM(T207)),City!K:L,2,FALSE),"")</f>
        <v/>
      </c>
      <c r="V207" s="46" t="str">
        <f t="shared" si="52"/>
        <v xml:space="preserve"> </v>
      </c>
      <c r="W207" s="46" t="str">
        <f t="shared" si="53"/>
        <v xml:space="preserve"> </v>
      </c>
      <c r="X207" s="46" t="str">
        <f t="shared" si="54"/>
        <v xml:space="preserve"> </v>
      </c>
      <c r="Y207" s="46" t="str">
        <f t="shared" si="55"/>
        <v xml:space="preserve"> </v>
      </c>
      <c r="Z207" s="46" t="str">
        <f t="shared" si="56"/>
        <v xml:space="preserve"> </v>
      </c>
      <c r="AA207" s="46" t="str">
        <f t="shared" si="57"/>
        <v xml:space="preserve"> </v>
      </c>
      <c r="AB207" s="46" t="str">
        <f t="shared" si="58"/>
        <v/>
      </c>
      <c r="AC207" s="20"/>
      <c r="AD207" s="47" t="str">
        <f t="shared" si="49"/>
        <v xml:space="preserve"> </v>
      </c>
      <c r="AE207" s="20"/>
      <c r="AF207" s="20"/>
      <c r="AG207" s="20"/>
      <c r="AH207" s="20"/>
      <c r="AI207" s="20"/>
      <c r="AJ207" s="20"/>
      <c r="AK207" s="24"/>
      <c r="AL207" s="20"/>
      <c r="AM207" s="20" t="str">
        <f>IFERROR(IF(AL207="Suggested Branch",VLOOKUP(AB207,'Branch Details'!F200:G511,2,FALSE),""),"")</f>
        <v/>
      </c>
      <c r="AN207" s="21"/>
      <c r="AO207" s="88"/>
      <c r="BH207" t="str">
        <f t="shared" si="59"/>
        <v/>
      </c>
      <c r="BI207" t="str">
        <f t="shared" si="60"/>
        <v/>
      </c>
      <c r="BJ207" t="str">
        <f>IF(OR(R207&lt;&gt;"",S207&lt;&gt;"",T207&lt;&gt;""),IFERROR(VLOOKUP(UPPER(TRIM(R207)&amp;TRIM(S207)&amp;TRIM(T207)),City!K:L,2,FALSE),"NONE"),"")</f>
        <v/>
      </c>
      <c r="BK207" t="str">
        <f t="shared" si="61"/>
        <v/>
      </c>
      <c r="BL207" t="str">
        <f t="shared" si="62"/>
        <v/>
      </c>
      <c r="BM207" s="17" t="str">
        <f t="shared" ca="1" si="63"/>
        <v/>
      </c>
      <c r="BN207" s="17" t="str">
        <f t="shared" si="64"/>
        <v/>
      </c>
    </row>
    <row r="208" spans="1:66">
      <c r="A208" s="84">
        <v>199</v>
      </c>
      <c r="B208" s="20"/>
      <c r="C208" s="20"/>
      <c r="D208" s="20"/>
      <c r="E208" s="20"/>
      <c r="F208" s="46" t="str">
        <f t="shared" si="50"/>
        <v xml:space="preserve">,  </v>
      </c>
      <c r="G208" s="28"/>
      <c r="H208" s="21"/>
      <c r="I208" s="20"/>
      <c r="J208" s="20"/>
      <c r="K208" s="46" t="str">
        <f t="shared" si="51"/>
        <v xml:space="preserve"> </v>
      </c>
      <c r="L208" s="20"/>
      <c r="M208" s="22"/>
      <c r="N208" s="20"/>
      <c r="O208" s="20"/>
      <c r="P208" s="20"/>
      <c r="Q208" s="20"/>
      <c r="R208" s="24"/>
      <c r="S208" s="20"/>
      <c r="T208" s="24"/>
      <c r="U208" s="33" t="str">
        <f>IFERROR(VLOOKUP(UPPER(TRIM(R208)&amp;TRIM(S208)&amp;TRIM(T208)),City!K:L,2,FALSE),"")</f>
        <v/>
      </c>
      <c r="V208" s="46" t="str">
        <f t="shared" si="52"/>
        <v xml:space="preserve"> </v>
      </c>
      <c r="W208" s="46" t="str">
        <f t="shared" si="53"/>
        <v xml:space="preserve"> </v>
      </c>
      <c r="X208" s="46" t="str">
        <f t="shared" si="54"/>
        <v xml:space="preserve"> </v>
      </c>
      <c r="Y208" s="46" t="str">
        <f t="shared" si="55"/>
        <v xml:space="preserve"> </v>
      </c>
      <c r="Z208" s="46" t="str">
        <f t="shared" si="56"/>
        <v xml:space="preserve"> </v>
      </c>
      <c r="AA208" s="46" t="str">
        <f t="shared" si="57"/>
        <v xml:space="preserve"> </v>
      </c>
      <c r="AB208" s="46" t="str">
        <f t="shared" si="58"/>
        <v/>
      </c>
      <c r="AC208" s="20"/>
      <c r="AD208" s="47" t="str">
        <f t="shared" si="49"/>
        <v xml:space="preserve"> </v>
      </c>
      <c r="AE208" s="20"/>
      <c r="AF208" s="20"/>
      <c r="AG208" s="20"/>
      <c r="AH208" s="20"/>
      <c r="AI208" s="20"/>
      <c r="AJ208" s="20"/>
      <c r="AK208" s="24"/>
      <c r="AL208" s="20"/>
      <c r="AM208" s="20" t="str">
        <f>IFERROR(IF(AL208="Suggested Branch",VLOOKUP(AB208,'Branch Details'!F201:G512,2,FALSE),""),"")</f>
        <v/>
      </c>
      <c r="AN208" s="21"/>
      <c r="AO208" s="88"/>
      <c r="BH208" t="str">
        <f t="shared" si="59"/>
        <v/>
      </c>
      <c r="BI208" t="str">
        <f t="shared" si="60"/>
        <v/>
      </c>
      <c r="BJ208" t="str">
        <f>IF(OR(R208&lt;&gt;"",S208&lt;&gt;"",T208&lt;&gt;""),IFERROR(VLOOKUP(UPPER(TRIM(R208)&amp;TRIM(S208)&amp;TRIM(T208)),City!K:L,2,FALSE),"NONE"),"")</f>
        <v/>
      </c>
      <c r="BK208" t="str">
        <f t="shared" si="61"/>
        <v/>
      </c>
      <c r="BL208" t="str">
        <f t="shared" si="62"/>
        <v/>
      </c>
      <c r="BM208" s="17" t="str">
        <f t="shared" ca="1" si="63"/>
        <v/>
      </c>
      <c r="BN208" s="17" t="str">
        <f t="shared" si="64"/>
        <v/>
      </c>
    </row>
    <row r="209" spans="1:66">
      <c r="A209" s="84">
        <v>200</v>
      </c>
      <c r="B209" s="20"/>
      <c r="C209" s="20"/>
      <c r="D209" s="20"/>
      <c r="E209" s="20"/>
      <c r="F209" s="46" t="str">
        <f t="shared" si="50"/>
        <v xml:space="preserve">,  </v>
      </c>
      <c r="G209" s="28"/>
      <c r="H209" s="21"/>
      <c r="I209" s="20"/>
      <c r="J209" s="20"/>
      <c r="K209" s="46" t="str">
        <f t="shared" si="51"/>
        <v xml:space="preserve"> </v>
      </c>
      <c r="L209" s="20"/>
      <c r="M209" s="22"/>
      <c r="N209" s="20"/>
      <c r="O209" s="20"/>
      <c r="P209" s="20"/>
      <c r="Q209" s="20"/>
      <c r="R209" s="24"/>
      <c r="S209" s="20"/>
      <c r="T209" s="24"/>
      <c r="U209" s="33" t="str">
        <f>IFERROR(VLOOKUP(UPPER(TRIM(R209)&amp;TRIM(S209)&amp;TRIM(T209)),City!K:L,2,FALSE),"")</f>
        <v/>
      </c>
      <c r="V209" s="46" t="str">
        <f t="shared" si="52"/>
        <v xml:space="preserve"> </v>
      </c>
      <c r="W209" s="46" t="str">
        <f t="shared" si="53"/>
        <v xml:space="preserve"> </v>
      </c>
      <c r="X209" s="46" t="str">
        <f t="shared" si="54"/>
        <v xml:space="preserve"> </v>
      </c>
      <c r="Y209" s="46" t="str">
        <f t="shared" si="55"/>
        <v xml:space="preserve"> </v>
      </c>
      <c r="Z209" s="46" t="str">
        <f t="shared" si="56"/>
        <v xml:space="preserve"> </v>
      </c>
      <c r="AA209" s="46" t="str">
        <f t="shared" si="57"/>
        <v xml:space="preserve"> </v>
      </c>
      <c r="AB209" s="46" t="str">
        <f t="shared" si="58"/>
        <v/>
      </c>
      <c r="AC209" s="20"/>
      <c r="AD209" s="47" t="str">
        <f t="shared" si="49"/>
        <v xml:space="preserve"> </v>
      </c>
      <c r="AE209" s="20"/>
      <c r="AF209" s="20"/>
      <c r="AG209" s="20"/>
      <c r="AH209" s="20"/>
      <c r="AI209" s="20"/>
      <c r="AJ209" s="20"/>
      <c r="AK209" s="24"/>
      <c r="AL209" s="20"/>
      <c r="AM209" s="20" t="str">
        <f>IFERROR(IF(AL209="Suggested Branch",VLOOKUP(AB209,'Branch Details'!F202:G513,2,FALSE),""),"")</f>
        <v/>
      </c>
      <c r="AN209" s="21"/>
      <c r="AO209" s="88"/>
      <c r="BH209" t="str">
        <f t="shared" si="59"/>
        <v/>
      </c>
      <c r="BI209" t="str">
        <f t="shared" si="60"/>
        <v/>
      </c>
      <c r="BJ209" t="str">
        <f>IF(OR(R209&lt;&gt;"",S209&lt;&gt;"",T209&lt;&gt;""),IFERROR(VLOOKUP(UPPER(TRIM(R209)&amp;TRIM(S209)&amp;TRIM(T209)),City!K:L,2,FALSE),"NONE"),"")</f>
        <v/>
      </c>
      <c r="BK209" t="str">
        <f t="shared" si="61"/>
        <v/>
      </c>
      <c r="BL209" t="str">
        <f t="shared" si="62"/>
        <v/>
      </c>
      <c r="BM209" s="17" t="str">
        <f t="shared" ca="1" si="63"/>
        <v/>
      </c>
      <c r="BN209" s="17" t="str">
        <f t="shared" si="64"/>
        <v/>
      </c>
    </row>
    <row r="210" spans="1:66">
      <c r="A210" s="84">
        <v>201</v>
      </c>
      <c r="B210" s="20"/>
      <c r="C210" s="20"/>
      <c r="D210" s="20"/>
      <c r="E210" s="20"/>
      <c r="F210" s="46" t="str">
        <f t="shared" si="50"/>
        <v xml:space="preserve">,  </v>
      </c>
      <c r="G210" s="28"/>
      <c r="H210" s="21"/>
      <c r="I210" s="20"/>
      <c r="J210" s="20"/>
      <c r="K210" s="46" t="str">
        <f t="shared" si="51"/>
        <v xml:space="preserve"> </v>
      </c>
      <c r="L210" s="20"/>
      <c r="M210" s="22"/>
      <c r="N210" s="20"/>
      <c r="O210" s="20"/>
      <c r="P210" s="20"/>
      <c r="Q210" s="20"/>
      <c r="R210" s="24"/>
      <c r="S210" s="20"/>
      <c r="T210" s="24"/>
      <c r="U210" s="33" t="str">
        <f>IFERROR(VLOOKUP(UPPER(TRIM(R210)&amp;TRIM(S210)&amp;TRIM(T210)),City!K:L,2,FALSE),"")</f>
        <v/>
      </c>
      <c r="V210" s="46" t="str">
        <f t="shared" si="52"/>
        <v xml:space="preserve"> </v>
      </c>
      <c r="W210" s="46" t="str">
        <f t="shared" si="53"/>
        <v xml:space="preserve"> </v>
      </c>
      <c r="X210" s="46" t="str">
        <f t="shared" si="54"/>
        <v xml:space="preserve"> </v>
      </c>
      <c r="Y210" s="46" t="str">
        <f t="shared" si="55"/>
        <v xml:space="preserve"> </v>
      </c>
      <c r="Z210" s="46" t="str">
        <f t="shared" si="56"/>
        <v xml:space="preserve"> </v>
      </c>
      <c r="AA210" s="46" t="str">
        <f t="shared" si="57"/>
        <v xml:space="preserve"> </v>
      </c>
      <c r="AB210" s="46" t="str">
        <f t="shared" si="58"/>
        <v/>
      </c>
      <c r="AC210" s="20"/>
      <c r="AD210" s="47" t="str">
        <f t="shared" si="49"/>
        <v xml:space="preserve"> </v>
      </c>
      <c r="AE210" s="20"/>
      <c r="AF210" s="20"/>
      <c r="AG210" s="20"/>
      <c r="AH210" s="20"/>
      <c r="AI210" s="20"/>
      <c r="AJ210" s="20"/>
      <c r="AK210" s="24"/>
      <c r="AL210" s="20"/>
      <c r="AM210" s="20" t="str">
        <f>IFERROR(IF(AL210="Suggested Branch",VLOOKUP(AB210,'Branch Details'!F203:G514,2,FALSE),""),"")</f>
        <v/>
      </c>
      <c r="AN210" s="21"/>
      <c r="AO210" s="88"/>
      <c r="BH210" t="str">
        <f t="shared" si="59"/>
        <v/>
      </c>
      <c r="BI210" t="str">
        <f t="shared" si="60"/>
        <v/>
      </c>
      <c r="BJ210" t="str">
        <f>IF(OR(R210&lt;&gt;"",S210&lt;&gt;"",T210&lt;&gt;""),IFERROR(VLOOKUP(UPPER(TRIM(R210)&amp;TRIM(S210)&amp;TRIM(T210)),City!K:L,2,FALSE),"NONE"),"")</f>
        <v/>
      </c>
      <c r="BK210" t="str">
        <f t="shared" si="61"/>
        <v/>
      </c>
      <c r="BL210" t="str">
        <f t="shared" si="62"/>
        <v/>
      </c>
      <c r="BM210" s="17" t="str">
        <f t="shared" ca="1" si="63"/>
        <v/>
      </c>
      <c r="BN210" s="17" t="str">
        <f t="shared" si="64"/>
        <v/>
      </c>
    </row>
    <row r="211" spans="1:66">
      <c r="A211" s="84">
        <v>202</v>
      </c>
      <c r="B211" s="20"/>
      <c r="C211" s="20"/>
      <c r="D211" s="20"/>
      <c r="E211" s="20"/>
      <c r="F211" s="46" t="str">
        <f t="shared" si="50"/>
        <v xml:space="preserve">,  </v>
      </c>
      <c r="G211" s="28"/>
      <c r="H211" s="21"/>
      <c r="I211" s="20"/>
      <c r="J211" s="20"/>
      <c r="K211" s="46" t="str">
        <f t="shared" si="51"/>
        <v xml:space="preserve"> </v>
      </c>
      <c r="L211" s="20"/>
      <c r="M211" s="22"/>
      <c r="N211" s="20"/>
      <c r="O211" s="20"/>
      <c r="P211" s="20"/>
      <c r="Q211" s="20"/>
      <c r="R211" s="24"/>
      <c r="S211" s="20"/>
      <c r="T211" s="24"/>
      <c r="U211" s="33" t="str">
        <f>IFERROR(VLOOKUP(UPPER(TRIM(R211)&amp;TRIM(S211)&amp;TRIM(T211)),City!K:L,2,FALSE),"")</f>
        <v/>
      </c>
      <c r="V211" s="46" t="str">
        <f t="shared" si="52"/>
        <v xml:space="preserve"> </v>
      </c>
      <c r="W211" s="46" t="str">
        <f t="shared" si="53"/>
        <v xml:space="preserve"> </v>
      </c>
      <c r="X211" s="46" t="str">
        <f t="shared" si="54"/>
        <v xml:space="preserve"> </v>
      </c>
      <c r="Y211" s="46" t="str">
        <f t="shared" si="55"/>
        <v xml:space="preserve"> </v>
      </c>
      <c r="Z211" s="46" t="str">
        <f t="shared" si="56"/>
        <v xml:space="preserve"> </v>
      </c>
      <c r="AA211" s="46" t="str">
        <f t="shared" si="57"/>
        <v xml:space="preserve"> </v>
      </c>
      <c r="AB211" s="46" t="str">
        <f t="shared" si="58"/>
        <v/>
      </c>
      <c r="AC211" s="20"/>
      <c r="AD211" s="47" t="str">
        <f t="shared" si="49"/>
        <v xml:space="preserve"> </v>
      </c>
      <c r="AE211" s="20"/>
      <c r="AF211" s="20"/>
      <c r="AG211" s="20"/>
      <c r="AH211" s="20"/>
      <c r="AI211" s="20"/>
      <c r="AJ211" s="20"/>
      <c r="AK211" s="24"/>
      <c r="AL211" s="20"/>
      <c r="AM211" s="20" t="str">
        <f>IFERROR(IF(AL211="Suggested Branch",VLOOKUP(AB211,'Branch Details'!F204:G515,2,FALSE),""),"")</f>
        <v/>
      </c>
      <c r="AN211" s="21"/>
      <c r="AO211" s="88"/>
      <c r="BH211" t="str">
        <f t="shared" si="59"/>
        <v/>
      </c>
      <c r="BI211" t="str">
        <f t="shared" si="60"/>
        <v/>
      </c>
      <c r="BJ211" t="str">
        <f>IF(OR(R211&lt;&gt;"",S211&lt;&gt;"",T211&lt;&gt;""),IFERROR(VLOOKUP(UPPER(TRIM(R211)&amp;TRIM(S211)&amp;TRIM(T211)),City!K:L,2,FALSE),"NONE"),"")</f>
        <v/>
      </c>
      <c r="BK211" t="str">
        <f t="shared" si="61"/>
        <v/>
      </c>
      <c r="BL211" t="str">
        <f t="shared" si="62"/>
        <v/>
      </c>
      <c r="BM211" s="17" t="str">
        <f t="shared" ca="1" si="63"/>
        <v/>
      </c>
      <c r="BN211" s="17" t="str">
        <f t="shared" si="64"/>
        <v/>
      </c>
    </row>
    <row r="212" spans="1:66">
      <c r="A212" s="84">
        <v>203</v>
      </c>
      <c r="B212" s="20"/>
      <c r="C212" s="20"/>
      <c r="D212" s="20"/>
      <c r="E212" s="20"/>
      <c r="F212" s="46" t="str">
        <f t="shared" si="50"/>
        <v xml:space="preserve">,  </v>
      </c>
      <c r="G212" s="28"/>
      <c r="H212" s="21"/>
      <c r="I212" s="20"/>
      <c r="J212" s="20"/>
      <c r="K212" s="46" t="str">
        <f t="shared" si="51"/>
        <v xml:space="preserve"> </v>
      </c>
      <c r="L212" s="20"/>
      <c r="M212" s="22"/>
      <c r="N212" s="20"/>
      <c r="O212" s="20"/>
      <c r="P212" s="20"/>
      <c r="Q212" s="20"/>
      <c r="R212" s="24"/>
      <c r="S212" s="20"/>
      <c r="T212" s="24"/>
      <c r="U212" s="33" t="str">
        <f>IFERROR(VLOOKUP(UPPER(TRIM(R212)&amp;TRIM(S212)&amp;TRIM(T212)),City!K:L,2,FALSE),"")</f>
        <v/>
      </c>
      <c r="V212" s="46" t="str">
        <f t="shared" si="52"/>
        <v xml:space="preserve"> </v>
      </c>
      <c r="W212" s="46" t="str">
        <f t="shared" si="53"/>
        <v xml:space="preserve"> </v>
      </c>
      <c r="X212" s="46" t="str">
        <f t="shared" si="54"/>
        <v xml:space="preserve"> </v>
      </c>
      <c r="Y212" s="46" t="str">
        <f t="shared" si="55"/>
        <v xml:space="preserve"> </v>
      </c>
      <c r="Z212" s="46" t="str">
        <f t="shared" si="56"/>
        <v xml:space="preserve"> </v>
      </c>
      <c r="AA212" s="46" t="str">
        <f t="shared" si="57"/>
        <v xml:space="preserve"> </v>
      </c>
      <c r="AB212" s="46" t="str">
        <f t="shared" si="58"/>
        <v/>
      </c>
      <c r="AC212" s="20"/>
      <c r="AD212" s="47" t="str">
        <f t="shared" si="49"/>
        <v xml:space="preserve"> </v>
      </c>
      <c r="AE212" s="20"/>
      <c r="AF212" s="20"/>
      <c r="AG212" s="20"/>
      <c r="AH212" s="20"/>
      <c r="AI212" s="20"/>
      <c r="AJ212" s="20"/>
      <c r="AK212" s="24"/>
      <c r="AL212" s="20"/>
      <c r="AM212" s="20" t="str">
        <f>IFERROR(IF(AL212="Suggested Branch",VLOOKUP(AB212,'Branch Details'!F205:G516,2,FALSE),""),"")</f>
        <v/>
      </c>
      <c r="AN212" s="21"/>
      <c r="AO212" s="88"/>
      <c r="BH212" t="str">
        <f t="shared" si="59"/>
        <v/>
      </c>
      <c r="BI212" t="str">
        <f t="shared" si="60"/>
        <v/>
      </c>
      <c r="BJ212" t="str">
        <f>IF(OR(R212&lt;&gt;"",S212&lt;&gt;"",T212&lt;&gt;""),IFERROR(VLOOKUP(UPPER(TRIM(R212)&amp;TRIM(S212)&amp;TRIM(T212)),City!K:L,2,FALSE),"NONE"),"")</f>
        <v/>
      </c>
      <c r="BK212" t="str">
        <f t="shared" si="61"/>
        <v/>
      </c>
      <c r="BL212" t="str">
        <f t="shared" si="62"/>
        <v/>
      </c>
      <c r="BM212" s="17" t="str">
        <f t="shared" ca="1" si="63"/>
        <v/>
      </c>
      <c r="BN212" s="17" t="str">
        <f t="shared" si="64"/>
        <v/>
      </c>
    </row>
    <row r="213" spans="1:66">
      <c r="A213" s="84">
        <v>204</v>
      </c>
      <c r="B213" s="20"/>
      <c r="C213" s="20"/>
      <c r="D213" s="20"/>
      <c r="E213" s="20"/>
      <c r="F213" s="46" t="str">
        <f t="shared" si="50"/>
        <v xml:space="preserve">,  </v>
      </c>
      <c r="G213" s="28"/>
      <c r="H213" s="21"/>
      <c r="I213" s="20"/>
      <c r="J213" s="20"/>
      <c r="K213" s="46" t="str">
        <f t="shared" si="51"/>
        <v xml:space="preserve"> </v>
      </c>
      <c r="L213" s="20"/>
      <c r="M213" s="22"/>
      <c r="N213" s="20"/>
      <c r="O213" s="20"/>
      <c r="P213" s="20"/>
      <c r="Q213" s="20"/>
      <c r="R213" s="24"/>
      <c r="S213" s="20"/>
      <c r="T213" s="24"/>
      <c r="U213" s="33" t="str">
        <f>IFERROR(VLOOKUP(UPPER(TRIM(R213)&amp;TRIM(S213)&amp;TRIM(T213)),City!K:L,2,FALSE),"")</f>
        <v/>
      </c>
      <c r="V213" s="46" t="str">
        <f t="shared" si="52"/>
        <v xml:space="preserve"> </v>
      </c>
      <c r="W213" s="46" t="str">
        <f t="shared" si="53"/>
        <v xml:space="preserve"> </v>
      </c>
      <c r="X213" s="46" t="str">
        <f t="shared" si="54"/>
        <v xml:space="preserve"> </v>
      </c>
      <c r="Y213" s="46" t="str">
        <f t="shared" si="55"/>
        <v xml:space="preserve"> </v>
      </c>
      <c r="Z213" s="46" t="str">
        <f t="shared" si="56"/>
        <v xml:space="preserve"> </v>
      </c>
      <c r="AA213" s="46" t="str">
        <f t="shared" si="57"/>
        <v xml:space="preserve"> </v>
      </c>
      <c r="AB213" s="46" t="str">
        <f t="shared" si="58"/>
        <v/>
      </c>
      <c r="AC213" s="20"/>
      <c r="AD213" s="47" t="str">
        <f t="shared" si="49"/>
        <v xml:space="preserve"> </v>
      </c>
      <c r="AE213" s="20"/>
      <c r="AF213" s="20"/>
      <c r="AG213" s="20"/>
      <c r="AH213" s="20"/>
      <c r="AI213" s="20"/>
      <c r="AJ213" s="20"/>
      <c r="AK213" s="24"/>
      <c r="AL213" s="20"/>
      <c r="AM213" s="20" t="str">
        <f>IFERROR(IF(AL213="Suggested Branch",VLOOKUP(AB213,'Branch Details'!F206:G517,2,FALSE),""),"")</f>
        <v/>
      </c>
      <c r="AN213" s="21"/>
      <c r="AO213" s="88"/>
      <c r="BH213" t="str">
        <f t="shared" si="59"/>
        <v/>
      </c>
      <c r="BI213" t="str">
        <f t="shared" si="60"/>
        <v/>
      </c>
      <c r="BJ213" t="str">
        <f>IF(OR(R213&lt;&gt;"",S213&lt;&gt;"",T213&lt;&gt;""),IFERROR(VLOOKUP(UPPER(TRIM(R213)&amp;TRIM(S213)&amp;TRIM(T213)),City!K:L,2,FALSE),"NONE"),"")</f>
        <v/>
      </c>
      <c r="BK213" t="str">
        <f t="shared" si="61"/>
        <v/>
      </c>
      <c r="BL213" t="str">
        <f t="shared" si="62"/>
        <v/>
      </c>
      <c r="BM213" s="17" t="str">
        <f t="shared" ca="1" si="63"/>
        <v/>
      </c>
      <c r="BN213" s="17" t="str">
        <f t="shared" si="64"/>
        <v/>
      </c>
    </row>
    <row r="214" spans="1:66">
      <c r="A214" s="84">
        <v>205</v>
      </c>
      <c r="B214" s="20"/>
      <c r="C214" s="20"/>
      <c r="D214" s="20"/>
      <c r="E214" s="20"/>
      <c r="F214" s="46" t="str">
        <f t="shared" si="50"/>
        <v xml:space="preserve">,  </v>
      </c>
      <c r="G214" s="28"/>
      <c r="H214" s="21"/>
      <c r="I214" s="20"/>
      <c r="J214" s="20"/>
      <c r="K214" s="46" t="str">
        <f t="shared" si="51"/>
        <v xml:space="preserve"> </v>
      </c>
      <c r="L214" s="20"/>
      <c r="M214" s="22"/>
      <c r="N214" s="20"/>
      <c r="O214" s="20"/>
      <c r="P214" s="20"/>
      <c r="Q214" s="20"/>
      <c r="R214" s="24"/>
      <c r="S214" s="20"/>
      <c r="T214" s="24"/>
      <c r="U214" s="33" t="str">
        <f>IFERROR(VLOOKUP(UPPER(TRIM(R214)&amp;TRIM(S214)&amp;TRIM(T214)),City!K:L,2,FALSE),"")</f>
        <v/>
      </c>
      <c r="V214" s="46" t="str">
        <f t="shared" si="52"/>
        <v xml:space="preserve"> </v>
      </c>
      <c r="W214" s="46" t="str">
        <f t="shared" si="53"/>
        <v xml:space="preserve"> </v>
      </c>
      <c r="X214" s="46" t="str">
        <f t="shared" si="54"/>
        <v xml:space="preserve"> </v>
      </c>
      <c r="Y214" s="46" t="str">
        <f t="shared" si="55"/>
        <v xml:space="preserve"> </v>
      </c>
      <c r="Z214" s="46" t="str">
        <f t="shared" si="56"/>
        <v xml:space="preserve"> </v>
      </c>
      <c r="AA214" s="46" t="str">
        <f t="shared" si="57"/>
        <v xml:space="preserve"> </v>
      </c>
      <c r="AB214" s="46" t="str">
        <f t="shared" si="58"/>
        <v/>
      </c>
      <c r="AC214" s="20"/>
      <c r="AD214" s="47" t="str">
        <f t="shared" si="49"/>
        <v xml:space="preserve"> </v>
      </c>
      <c r="AE214" s="20"/>
      <c r="AF214" s="20"/>
      <c r="AG214" s="20"/>
      <c r="AH214" s="20"/>
      <c r="AI214" s="20"/>
      <c r="AJ214" s="20"/>
      <c r="AK214" s="24"/>
      <c r="AL214" s="20"/>
      <c r="AM214" s="20" t="str">
        <f>IFERROR(IF(AL214="Suggested Branch",VLOOKUP(AB214,'Branch Details'!F207:G518,2,FALSE),""),"")</f>
        <v/>
      </c>
      <c r="AN214" s="21"/>
      <c r="AO214" s="88"/>
      <c r="BH214" t="str">
        <f t="shared" si="59"/>
        <v/>
      </c>
      <c r="BI214" t="str">
        <f t="shared" si="60"/>
        <v/>
      </c>
      <c r="BJ214" t="str">
        <f>IF(OR(R214&lt;&gt;"",S214&lt;&gt;"",T214&lt;&gt;""),IFERROR(VLOOKUP(UPPER(TRIM(R214)&amp;TRIM(S214)&amp;TRIM(T214)),City!K:L,2,FALSE),"NONE"),"")</f>
        <v/>
      </c>
      <c r="BK214" t="str">
        <f t="shared" si="61"/>
        <v/>
      </c>
      <c r="BL214" t="str">
        <f t="shared" si="62"/>
        <v/>
      </c>
      <c r="BM214" s="17" t="str">
        <f t="shared" ca="1" si="63"/>
        <v/>
      </c>
      <c r="BN214" s="17" t="str">
        <f t="shared" si="64"/>
        <v/>
      </c>
    </row>
    <row r="215" spans="1:66">
      <c r="A215" s="84">
        <v>206</v>
      </c>
      <c r="B215" s="20"/>
      <c r="C215" s="20"/>
      <c r="D215" s="20"/>
      <c r="E215" s="20"/>
      <c r="F215" s="46" t="str">
        <f t="shared" si="50"/>
        <v xml:space="preserve">,  </v>
      </c>
      <c r="G215" s="28"/>
      <c r="H215" s="21"/>
      <c r="I215" s="20"/>
      <c r="J215" s="20"/>
      <c r="K215" s="46" t="str">
        <f t="shared" si="51"/>
        <v xml:space="preserve"> </v>
      </c>
      <c r="L215" s="20"/>
      <c r="M215" s="22"/>
      <c r="N215" s="20"/>
      <c r="O215" s="20"/>
      <c r="P215" s="20"/>
      <c r="Q215" s="20"/>
      <c r="R215" s="24"/>
      <c r="S215" s="20"/>
      <c r="T215" s="24"/>
      <c r="U215" s="33" t="str">
        <f>IFERROR(VLOOKUP(UPPER(TRIM(R215)&amp;TRIM(S215)&amp;TRIM(T215)),City!K:L,2,FALSE),"")</f>
        <v/>
      </c>
      <c r="V215" s="46" t="str">
        <f t="shared" si="52"/>
        <v xml:space="preserve"> </v>
      </c>
      <c r="W215" s="46" t="str">
        <f t="shared" si="53"/>
        <v xml:space="preserve"> </v>
      </c>
      <c r="X215" s="46" t="str">
        <f t="shared" si="54"/>
        <v xml:space="preserve"> </v>
      </c>
      <c r="Y215" s="46" t="str">
        <f t="shared" si="55"/>
        <v xml:space="preserve"> </v>
      </c>
      <c r="Z215" s="46" t="str">
        <f t="shared" si="56"/>
        <v xml:space="preserve"> </v>
      </c>
      <c r="AA215" s="46" t="str">
        <f t="shared" si="57"/>
        <v xml:space="preserve"> </v>
      </c>
      <c r="AB215" s="46" t="str">
        <f t="shared" si="58"/>
        <v/>
      </c>
      <c r="AC215" s="20"/>
      <c r="AD215" s="47" t="str">
        <f t="shared" si="49"/>
        <v xml:space="preserve"> </v>
      </c>
      <c r="AE215" s="20"/>
      <c r="AF215" s="20"/>
      <c r="AG215" s="20"/>
      <c r="AH215" s="20"/>
      <c r="AI215" s="20"/>
      <c r="AJ215" s="20"/>
      <c r="AK215" s="24"/>
      <c r="AL215" s="20"/>
      <c r="AM215" s="20" t="str">
        <f>IFERROR(IF(AL215="Suggested Branch",VLOOKUP(AB215,'Branch Details'!F208:G519,2,FALSE),""),"")</f>
        <v/>
      </c>
      <c r="AN215" s="21"/>
      <c r="AO215" s="88"/>
      <c r="BH215" t="str">
        <f t="shared" si="59"/>
        <v/>
      </c>
      <c r="BI215" t="str">
        <f t="shared" si="60"/>
        <v/>
      </c>
      <c r="BJ215" t="str">
        <f>IF(OR(R215&lt;&gt;"",S215&lt;&gt;"",T215&lt;&gt;""),IFERROR(VLOOKUP(UPPER(TRIM(R215)&amp;TRIM(S215)&amp;TRIM(T215)),City!K:L,2,FALSE),"NONE"),"")</f>
        <v/>
      </c>
      <c r="BK215" t="str">
        <f t="shared" si="61"/>
        <v/>
      </c>
      <c r="BL215" t="str">
        <f t="shared" si="62"/>
        <v/>
      </c>
      <c r="BM215" s="17" t="str">
        <f t="shared" ca="1" si="63"/>
        <v/>
      </c>
      <c r="BN215" s="17" t="str">
        <f t="shared" si="64"/>
        <v/>
      </c>
    </row>
    <row r="216" spans="1:66">
      <c r="A216" s="84">
        <v>207</v>
      </c>
      <c r="B216" s="20"/>
      <c r="C216" s="20"/>
      <c r="D216" s="20"/>
      <c r="E216" s="20"/>
      <c r="F216" s="46" t="str">
        <f t="shared" si="50"/>
        <v xml:space="preserve">,  </v>
      </c>
      <c r="G216" s="28"/>
      <c r="H216" s="21"/>
      <c r="I216" s="20"/>
      <c r="J216" s="20"/>
      <c r="K216" s="46" t="str">
        <f t="shared" si="51"/>
        <v xml:space="preserve"> </v>
      </c>
      <c r="L216" s="20"/>
      <c r="M216" s="22"/>
      <c r="N216" s="20"/>
      <c r="O216" s="20"/>
      <c r="P216" s="20"/>
      <c r="Q216" s="20"/>
      <c r="R216" s="24"/>
      <c r="S216" s="20"/>
      <c r="T216" s="24"/>
      <c r="U216" s="33" t="str">
        <f>IFERROR(VLOOKUP(UPPER(TRIM(R216)&amp;TRIM(S216)&amp;TRIM(T216)),City!K:L,2,FALSE),"")</f>
        <v/>
      </c>
      <c r="V216" s="46" t="str">
        <f t="shared" si="52"/>
        <v xml:space="preserve"> </v>
      </c>
      <c r="W216" s="46" t="str">
        <f t="shared" si="53"/>
        <v xml:space="preserve"> </v>
      </c>
      <c r="X216" s="46" t="str">
        <f t="shared" si="54"/>
        <v xml:space="preserve"> </v>
      </c>
      <c r="Y216" s="46" t="str">
        <f t="shared" si="55"/>
        <v xml:space="preserve"> </v>
      </c>
      <c r="Z216" s="46" t="str">
        <f t="shared" si="56"/>
        <v xml:space="preserve"> </v>
      </c>
      <c r="AA216" s="46" t="str">
        <f t="shared" si="57"/>
        <v xml:space="preserve"> </v>
      </c>
      <c r="AB216" s="46" t="str">
        <f t="shared" si="58"/>
        <v/>
      </c>
      <c r="AC216" s="20"/>
      <c r="AD216" s="47" t="str">
        <f t="shared" si="49"/>
        <v xml:space="preserve"> </v>
      </c>
      <c r="AE216" s="20"/>
      <c r="AF216" s="20"/>
      <c r="AG216" s="20"/>
      <c r="AH216" s="20"/>
      <c r="AI216" s="20"/>
      <c r="AJ216" s="20"/>
      <c r="AK216" s="24"/>
      <c r="AL216" s="20"/>
      <c r="AM216" s="20" t="str">
        <f>IFERROR(IF(AL216="Suggested Branch",VLOOKUP(AB216,'Branch Details'!F209:G520,2,FALSE),""),"")</f>
        <v/>
      </c>
      <c r="AN216" s="21"/>
      <c r="AO216" s="88"/>
      <c r="BH216" t="str">
        <f t="shared" si="59"/>
        <v/>
      </c>
      <c r="BI216" t="str">
        <f t="shared" si="60"/>
        <v/>
      </c>
      <c r="BJ216" t="str">
        <f>IF(OR(R216&lt;&gt;"",S216&lt;&gt;"",T216&lt;&gt;""),IFERROR(VLOOKUP(UPPER(TRIM(R216)&amp;TRIM(S216)&amp;TRIM(T216)),City!K:L,2,FALSE),"NONE"),"")</f>
        <v/>
      </c>
      <c r="BK216" t="str">
        <f t="shared" si="61"/>
        <v/>
      </c>
      <c r="BL216" t="str">
        <f t="shared" si="62"/>
        <v/>
      </c>
      <c r="BM216" s="17" t="str">
        <f t="shared" ca="1" si="63"/>
        <v/>
      </c>
      <c r="BN216" s="17" t="str">
        <f t="shared" si="64"/>
        <v/>
      </c>
    </row>
    <row r="217" spans="1:66">
      <c r="A217" s="84">
        <v>208</v>
      </c>
      <c r="B217" s="20"/>
      <c r="C217" s="20"/>
      <c r="D217" s="20"/>
      <c r="E217" s="20"/>
      <c r="F217" s="46" t="str">
        <f t="shared" si="50"/>
        <v xml:space="preserve">,  </v>
      </c>
      <c r="G217" s="28"/>
      <c r="H217" s="21"/>
      <c r="I217" s="20"/>
      <c r="J217" s="20"/>
      <c r="K217" s="46" t="str">
        <f t="shared" si="51"/>
        <v xml:space="preserve"> </v>
      </c>
      <c r="L217" s="20"/>
      <c r="M217" s="22"/>
      <c r="N217" s="20"/>
      <c r="O217" s="20"/>
      <c r="P217" s="20"/>
      <c r="Q217" s="20"/>
      <c r="R217" s="24"/>
      <c r="S217" s="20"/>
      <c r="T217" s="24"/>
      <c r="U217" s="33" t="str">
        <f>IFERROR(VLOOKUP(UPPER(TRIM(R217)&amp;TRIM(S217)&amp;TRIM(T217)),City!K:L,2,FALSE),"")</f>
        <v/>
      </c>
      <c r="V217" s="46" t="str">
        <f t="shared" si="52"/>
        <v xml:space="preserve"> </v>
      </c>
      <c r="W217" s="46" t="str">
        <f t="shared" si="53"/>
        <v xml:space="preserve"> </v>
      </c>
      <c r="X217" s="46" t="str">
        <f t="shared" si="54"/>
        <v xml:space="preserve"> </v>
      </c>
      <c r="Y217" s="46" t="str">
        <f t="shared" si="55"/>
        <v xml:space="preserve"> </v>
      </c>
      <c r="Z217" s="46" t="str">
        <f t="shared" si="56"/>
        <v xml:space="preserve"> </v>
      </c>
      <c r="AA217" s="46" t="str">
        <f t="shared" si="57"/>
        <v xml:space="preserve"> </v>
      </c>
      <c r="AB217" s="46" t="str">
        <f t="shared" si="58"/>
        <v/>
      </c>
      <c r="AC217" s="20"/>
      <c r="AD217" s="47" t="str">
        <f t="shared" si="49"/>
        <v xml:space="preserve"> </v>
      </c>
      <c r="AE217" s="20"/>
      <c r="AF217" s="20"/>
      <c r="AG217" s="20"/>
      <c r="AH217" s="20"/>
      <c r="AI217" s="20"/>
      <c r="AJ217" s="20"/>
      <c r="AK217" s="24"/>
      <c r="AL217" s="20"/>
      <c r="AM217" s="20" t="str">
        <f>IFERROR(IF(AL217="Suggested Branch",VLOOKUP(AB217,'Branch Details'!F210:G521,2,FALSE),""),"")</f>
        <v/>
      </c>
      <c r="AN217" s="21"/>
      <c r="AO217" s="88"/>
      <c r="BH217" t="str">
        <f t="shared" si="59"/>
        <v/>
      </c>
      <c r="BI217" t="str">
        <f t="shared" si="60"/>
        <v/>
      </c>
      <c r="BJ217" t="str">
        <f>IF(OR(R217&lt;&gt;"",S217&lt;&gt;"",T217&lt;&gt;""),IFERROR(VLOOKUP(UPPER(TRIM(R217)&amp;TRIM(S217)&amp;TRIM(T217)),City!K:L,2,FALSE),"NONE"),"")</f>
        <v/>
      </c>
      <c r="BK217" t="str">
        <f t="shared" si="61"/>
        <v/>
      </c>
      <c r="BL217" t="str">
        <f t="shared" si="62"/>
        <v/>
      </c>
      <c r="BM217" s="17" t="str">
        <f t="shared" ca="1" si="63"/>
        <v/>
      </c>
      <c r="BN217" s="17" t="str">
        <f t="shared" si="64"/>
        <v/>
      </c>
    </row>
    <row r="218" spans="1:66">
      <c r="A218" s="84">
        <v>209</v>
      </c>
      <c r="B218" s="20"/>
      <c r="C218" s="20"/>
      <c r="D218" s="20"/>
      <c r="E218" s="20"/>
      <c r="F218" s="46" t="str">
        <f t="shared" si="50"/>
        <v xml:space="preserve">,  </v>
      </c>
      <c r="G218" s="28"/>
      <c r="H218" s="21"/>
      <c r="I218" s="20"/>
      <c r="J218" s="20"/>
      <c r="K218" s="46" t="str">
        <f t="shared" si="51"/>
        <v xml:space="preserve"> </v>
      </c>
      <c r="L218" s="20"/>
      <c r="M218" s="22"/>
      <c r="N218" s="20"/>
      <c r="O218" s="20"/>
      <c r="P218" s="20"/>
      <c r="Q218" s="20"/>
      <c r="R218" s="24"/>
      <c r="S218" s="20"/>
      <c r="T218" s="24"/>
      <c r="U218" s="33" t="str">
        <f>IFERROR(VLOOKUP(UPPER(TRIM(R218)&amp;TRIM(S218)&amp;TRIM(T218)),City!K:L,2,FALSE),"")</f>
        <v/>
      </c>
      <c r="V218" s="46" t="str">
        <f t="shared" si="52"/>
        <v xml:space="preserve"> </v>
      </c>
      <c r="W218" s="46" t="str">
        <f t="shared" si="53"/>
        <v xml:space="preserve"> </v>
      </c>
      <c r="X218" s="46" t="str">
        <f t="shared" si="54"/>
        <v xml:space="preserve"> </v>
      </c>
      <c r="Y218" s="46" t="str">
        <f t="shared" si="55"/>
        <v xml:space="preserve"> </v>
      </c>
      <c r="Z218" s="46" t="str">
        <f t="shared" si="56"/>
        <v xml:space="preserve"> </v>
      </c>
      <c r="AA218" s="46" t="str">
        <f t="shared" si="57"/>
        <v xml:space="preserve"> </v>
      </c>
      <c r="AB218" s="46" t="str">
        <f t="shared" si="58"/>
        <v/>
      </c>
      <c r="AC218" s="20"/>
      <c r="AD218" s="47" t="str">
        <f t="shared" si="49"/>
        <v xml:space="preserve"> </v>
      </c>
      <c r="AE218" s="20"/>
      <c r="AF218" s="20"/>
      <c r="AG218" s="20"/>
      <c r="AH218" s="20"/>
      <c r="AI218" s="20"/>
      <c r="AJ218" s="20"/>
      <c r="AK218" s="24"/>
      <c r="AL218" s="20"/>
      <c r="AM218" s="20" t="str">
        <f>IFERROR(IF(AL218="Suggested Branch",VLOOKUP(AB218,'Branch Details'!F211:G522,2,FALSE),""),"")</f>
        <v/>
      </c>
      <c r="AN218" s="21"/>
      <c r="AO218" s="88"/>
      <c r="BH218" t="str">
        <f t="shared" si="59"/>
        <v/>
      </c>
      <c r="BI218" t="str">
        <f t="shared" si="60"/>
        <v/>
      </c>
      <c r="BJ218" t="str">
        <f>IF(OR(R218&lt;&gt;"",S218&lt;&gt;"",T218&lt;&gt;""),IFERROR(VLOOKUP(UPPER(TRIM(R218)&amp;TRIM(S218)&amp;TRIM(T218)),City!K:L,2,FALSE),"NONE"),"")</f>
        <v/>
      </c>
      <c r="BK218" t="str">
        <f t="shared" si="61"/>
        <v/>
      </c>
      <c r="BL218" t="str">
        <f t="shared" si="62"/>
        <v/>
      </c>
      <c r="BM218" s="17" t="str">
        <f t="shared" ca="1" si="63"/>
        <v/>
      </c>
      <c r="BN218" s="17" t="str">
        <f t="shared" si="64"/>
        <v/>
      </c>
    </row>
    <row r="219" spans="1:66">
      <c r="A219" s="84">
        <v>210</v>
      </c>
      <c r="B219" s="20"/>
      <c r="C219" s="20"/>
      <c r="D219" s="20"/>
      <c r="E219" s="20"/>
      <c r="F219" s="46" t="str">
        <f t="shared" si="50"/>
        <v xml:space="preserve">,  </v>
      </c>
      <c r="G219" s="28"/>
      <c r="H219" s="21"/>
      <c r="I219" s="20"/>
      <c r="J219" s="20"/>
      <c r="K219" s="46" t="str">
        <f t="shared" si="51"/>
        <v xml:space="preserve"> </v>
      </c>
      <c r="L219" s="20"/>
      <c r="M219" s="22"/>
      <c r="N219" s="20"/>
      <c r="O219" s="20"/>
      <c r="P219" s="20"/>
      <c r="Q219" s="20"/>
      <c r="R219" s="24"/>
      <c r="S219" s="20"/>
      <c r="T219" s="24"/>
      <c r="U219" s="33" t="str">
        <f>IFERROR(VLOOKUP(UPPER(TRIM(R219)&amp;TRIM(S219)&amp;TRIM(T219)),City!K:L,2,FALSE),"")</f>
        <v/>
      </c>
      <c r="V219" s="46" t="str">
        <f t="shared" si="52"/>
        <v xml:space="preserve"> </v>
      </c>
      <c r="W219" s="46" t="str">
        <f t="shared" si="53"/>
        <v xml:space="preserve"> </v>
      </c>
      <c r="X219" s="46" t="str">
        <f t="shared" si="54"/>
        <v xml:space="preserve"> </v>
      </c>
      <c r="Y219" s="46" t="str">
        <f t="shared" si="55"/>
        <v xml:space="preserve"> </v>
      </c>
      <c r="Z219" s="46" t="str">
        <f t="shared" si="56"/>
        <v xml:space="preserve"> </v>
      </c>
      <c r="AA219" s="46" t="str">
        <f t="shared" si="57"/>
        <v xml:space="preserve"> </v>
      </c>
      <c r="AB219" s="46" t="str">
        <f t="shared" si="58"/>
        <v/>
      </c>
      <c r="AC219" s="20"/>
      <c r="AD219" s="47" t="str">
        <f t="shared" si="49"/>
        <v xml:space="preserve"> </v>
      </c>
      <c r="AE219" s="20"/>
      <c r="AF219" s="20"/>
      <c r="AG219" s="20"/>
      <c r="AH219" s="20"/>
      <c r="AI219" s="20"/>
      <c r="AJ219" s="20"/>
      <c r="AK219" s="24"/>
      <c r="AL219" s="20"/>
      <c r="AM219" s="20" t="str">
        <f>IFERROR(IF(AL219="Suggested Branch",VLOOKUP(AB219,'Branch Details'!F212:G523,2,FALSE),""),"")</f>
        <v/>
      </c>
      <c r="AN219" s="21"/>
      <c r="AO219" s="88"/>
      <c r="BH219" t="str">
        <f t="shared" si="59"/>
        <v/>
      </c>
      <c r="BI219" t="str">
        <f t="shared" si="60"/>
        <v/>
      </c>
      <c r="BJ219" t="str">
        <f>IF(OR(R219&lt;&gt;"",S219&lt;&gt;"",T219&lt;&gt;""),IFERROR(VLOOKUP(UPPER(TRIM(R219)&amp;TRIM(S219)&amp;TRIM(T219)),City!K:L,2,FALSE),"NONE"),"")</f>
        <v/>
      </c>
      <c r="BK219" t="str">
        <f t="shared" si="61"/>
        <v/>
      </c>
      <c r="BL219" t="str">
        <f t="shared" si="62"/>
        <v/>
      </c>
      <c r="BM219" s="17" t="str">
        <f t="shared" ca="1" si="63"/>
        <v/>
      </c>
      <c r="BN219" s="17" t="str">
        <f t="shared" si="64"/>
        <v/>
      </c>
    </row>
    <row r="220" spans="1:66">
      <c r="A220" s="84">
        <v>211</v>
      </c>
      <c r="B220" s="20"/>
      <c r="C220" s="20"/>
      <c r="D220" s="20"/>
      <c r="E220" s="20"/>
      <c r="F220" s="46" t="str">
        <f t="shared" si="50"/>
        <v xml:space="preserve">,  </v>
      </c>
      <c r="G220" s="28"/>
      <c r="H220" s="21"/>
      <c r="I220" s="20"/>
      <c r="J220" s="20"/>
      <c r="K220" s="46" t="str">
        <f t="shared" si="51"/>
        <v xml:space="preserve"> </v>
      </c>
      <c r="L220" s="20"/>
      <c r="M220" s="22"/>
      <c r="N220" s="20"/>
      <c r="O220" s="20"/>
      <c r="P220" s="20"/>
      <c r="Q220" s="20"/>
      <c r="R220" s="24"/>
      <c r="S220" s="20"/>
      <c r="T220" s="24"/>
      <c r="U220" s="33" t="str">
        <f>IFERROR(VLOOKUP(UPPER(TRIM(R220)&amp;TRIM(S220)&amp;TRIM(T220)),City!K:L,2,FALSE),"")</f>
        <v/>
      </c>
      <c r="V220" s="46" t="str">
        <f t="shared" si="52"/>
        <v xml:space="preserve"> </v>
      </c>
      <c r="W220" s="46" t="str">
        <f t="shared" si="53"/>
        <v xml:space="preserve"> </v>
      </c>
      <c r="X220" s="46" t="str">
        <f t="shared" si="54"/>
        <v xml:space="preserve"> </v>
      </c>
      <c r="Y220" s="46" t="str">
        <f t="shared" si="55"/>
        <v xml:space="preserve"> </v>
      </c>
      <c r="Z220" s="46" t="str">
        <f t="shared" si="56"/>
        <v xml:space="preserve"> </v>
      </c>
      <c r="AA220" s="46" t="str">
        <f t="shared" si="57"/>
        <v xml:space="preserve"> </v>
      </c>
      <c r="AB220" s="46" t="str">
        <f t="shared" si="58"/>
        <v/>
      </c>
      <c r="AC220" s="20"/>
      <c r="AD220" s="47" t="str">
        <f t="shared" si="49"/>
        <v xml:space="preserve"> </v>
      </c>
      <c r="AE220" s="20"/>
      <c r="AF220" s="20"/>
      <c r="AG220" s="20"/>
      <c r="AH220" s="20"/>
      <c r="AI220" s="20"/>
      <c r="AJ220" s="20"/>
      <c r="AK220" s="24"/>
      <c r="AL220" s="20"/>
      <c r="AM220" s="20" t="str">
        <f>IFERROR(IF(AL220="Suggested Branch",VLOOKUP(AB220,'Branch Details'!F213:G524,2,FALSE),""),"")</f>
        <v/>
      </c>
      <c r="AN220" s="21"/>
      <c r="AO220" s="88"/>
      <c r="BH220" t="str">
        <f t="shared" si="59"/>
        <v/>
      </c>
      <c r="BI220" t="str">
        <f t="shared" si="60"/>
        <v/>
      </c>
      <c r="BJ220" t="str">
        <f>IF(OR(R220&lt;&gt;"",S220&lt;&gt;"",T220&lt;&gt;""),IFERROR(VLOOKUP(UPPER(TRIM(R220)&amp;TRIM(S220)&amp;TRIM(T220)),City!K:L,2,FALSE),"NONE"),"")</f>
        <v/>
      </c>
      <c r="BK220" t="str">
        <f t="shared" si="61"/>
        <v/>
      </c>
      <c r="BL220" t="str">
        <f t="shared" si="62"/>
        <v/>
      </c>
      <c r="BM220" s="17" t="str">
        <f t="shared" ca="1" si="63"/>
        <v/>
      </c>
      <c r="BN220" s="17" t="str">
        <f t="shared" si="64"/>
        <v/>
      </c>
    </row>
    <row r="221" spans="1:66">
      <c r="A221" s="84">
        <v>212</v>
      </c>
      <c r="B221" s="20"/>
      <c r="C221" s="20"/>
      <c r="D221" s="20"/>
      <c r="E221" s="20"/>
      <c r="F221" s="46" t="str">
        <f t="shared" si="50"/>
        <v xml:space="preserve">,  </v>
      </c>
      <c r="G221" s="28"/>
      <c r="H221" s="21"/>
      <c r="I221" s="20"/>
      <c r="J221" s="20"/>
      <c r="K221" s="46" t="str">
        <f t="shared" si="51"/>
        <v xml:space="preserve"> </v>
      </c>
      <c r="L221" s="20"/>
      <c r="M221" s="22"/>
      <c r="N221" s="20"/>
      <c r="O221" s="20"/>
      <c r="P221" s="20"/>
      <c r="Q221" s="20"/>
      <c r="R221" s="24"/>
      <c r="S221" s="20"/>
      <c r="T221" s="24"/>
      <c r="U221" s="33" t="str">
        <f>IFERROR(VLOOKUP(UPPER(TRIM(R221)&amp;TRIM(S221)&amp;TRIM(T221)),City!K:L,2,FALSE),"")</f>
        <v/>
      </c>
      <c r="V221" s="46" t="str">
        <f t="shared" si="52"/>
        <v xml:space="preserve"> </v>
      </c>
      <c r="W221" s="46" t="str">
        <f t="shared" si="53"/>
        <v xml:space="preserve"> </v>
      </c>
      <c r="X221" s="46" t="str">
        <f t="shared" si="54"/>
        <v xml:space="preserve"> </v>
      </c>
      <c r="Y221" s="46" t="str">
        <f t="shared" si="55"/>
        <v xml:space="preserve"> </v>
      </c>
      <c r="Z221" s="46" t="str">
        <f t="shared" si="56"/>
        <v xml:space="preserve"> </v>
      </c>
      <c r="AA221" s="46" t="str">
        <f t="shared" si="57"/>
        <v xml:space="preserve"> </v>
      </c>
      <c r="AB221" s="46" t="str">
        <f t="shared" si="58"/>
        <v/>
      </c>
      <c r="AC221" s="20"/>
      <c r="AD221" s="47" t="str">
        <f t="shared" si="49"/>
        <v xml:space="preserve"> </v>
      </c>
      <c r="AE221" s="20"/>
      <c r="AF221" s="20"/>
      <c r="AG221" s="20"/>
      <c r="AH221" s="20"/>
      <c r="AI221" s="20"/>
      <c r="AJ221" s="20"/>
      <c r="AK221" s="24"/>
      <c r="AL221" s="20"/>
      <c r="AM221" s="20" t="str">
        <f>IFERROR(IF(AL221="Suggested Branch",VLOOKUP(AB221,'Branch Details'!F214:G525,2,FALSE),""),"")</f>
        <v/>
      </c>
      <c r="AN221" s="21"/>
      <c r="AO221" s="88"/>
      <c r="BH221" t="str">
        <f t="shared" si="59"/>
        <v/>
      </c>
      <c r="BI221" t="str">
        <f t="shared" si="60"/>
        <v/>
      </c>
      <c r="BJ221" t="str">
        <f>IF(OR(R221&lt;&gt;"",S221&lt;&gt;"",T221&lt;&gt;""),IFERROR(VLOOKUP(UPPER(TRIM(R221)&amp;TRIM(S221)&amp;TRIM(T221)),City!K:L,2,FALSE),"NONE"),"")</f>
        <v/>
      </c>
      <c r="BK221" t="str">
        <f t="shared" si="61"/>
        <v/>
      </c>
      <c r="BL221" t="str">
        <f t="shared" si="62"/>
        <v/>
      </c>
      <c r="BM221" s="17" t="str">
        <f t="shared" ca="1" si="63"/>
        <v/>
      </c>
      <c r="BN221" s="17" t="str">
        <f t="shared" si="64"/>
        <v/>
      </c>
    </row>
    <row r="222" spans="1:66">
      <c r="A222" s="84">
        <v>213</v>
      </c>
      <c r="B222" s="20"/>
      <c r="C222" s="20"/>
      <c r="D222" s="20"/>
      <c r="E222" s="20"/>
      <c r="F222" s="46" t="str">
        <f t="shared" si="50"/>
        <v xml:space="preserve">,  </v>
      </c>
      <c r="G222" s="28"/>
      <c r="H222" s="21"/>
      <c r="I222" s="20"/>
      <c r="J222" s="20"/>
      <c r="K222" s="46" t="str">
        <f t="shared" si="51"/>
        <v xml:space="preserve"> </v>
      </c>
      <c r="L222" s="20"/>
      <c r="M222" s="22"/>
      <c r="N222" s="20"/>
      <c r="O222" s="20"/>
      <c r="P222" s="20"/>
      <c r="Q222" s="20"/>
      <c r="R222" s="24"/>
      <c r="S222" s="20"/>
      <c r="T222" s="24"/>
      <c r="U222" s="33" t="str">
        <f>IFERROR(VLOOKUP(UPPER(TRIM(R222)&amp;TRIM(S222)&amp;TRIM(T222)),City!K:L,2,FALSE),"")</f>
        <v/>
      </c>
      <c r="V222" s="46" t="str">
        <f t="shared" si="52"/>
        <v xml:space="preserve"> </v>
      </c>
      <c r="W222" s="46" t="str">
        <f t="shared" si="53"/>
        <v xml:space="preserve"> </v>
      </c>
      <c r="X222" s="46" t="str">
        <f t="shared" si="54"/>
        <v xml:space="preserve"> </v>
      </c>
      <c r="Y222" s="46" t="str">
        <f t="shared" si="55"/>
        <v xml:space="preserve"> </v>
      </c>
      <c r="Z222" s="46" t="str">
        <f t="shared" si="56"/>
        <v xml:space="preserve"> </v>
      </c>
      <c r="AA222" s="46" t="str">
        <f t="shared" si="57"/>
        <v xml:space="preserve"> </v>
      </c>
      <c r="AB222" s="46" t="str">
        <f t="shared" si="58"/>
        <v/>
      </c>
      <c r="AC222" s="20"/>
      <c r="AD222" s="47" t="str">
        <f t="shared" si="49"/>
        <v xml:space="preserve"> </v>
      </c>
      <c r="AE222" s="20"/>
      <c r="AF222" s="20"/>
      <c r="AG222" s="20"/>
      <c r="AH222" s="20"/>
      <c r="AI222" s="20"/>
      <c r="AJ222" s="20"/>
      <c r="AK222" s="24"/>
      <c r="AL222" s="20"/>
      <c r="AM222" s="20" t="str">
        <f>IFERROR(IF(AL222="Suggested Branch",VLOOKUP(AB222,'Branch Details'!F215:G526,2,FALSE),""),"")</f>
        <v/>
      </c>
      <c r="AN222" s="21"/>
      <c r="AO222" s="88"/>
      <c r="BH222" t="str">
        <f t="shared" si="59"/>
        <v/>
      </c>
      <c r="BI222" t="str">
        <f t="shared" si="60"/>
        <v/>
      </c>
      <c r="BJ222" t="str">
        <f>IF(OR(R222&lt;&gt;"",S222&lt;&gt;"",T222&lt;&gt;""),IFERROR(VLOOKUP(UPPER(TRIM(R222)&amp;TRIM(S222)&amp;TRIM(T222)),City!K:L,2,FALSE),"NONE"),"")</f>
        <v/>
      </c>
      <c r="BK222" t="str">
        <f t="shared" si="61"/>
        <v/>
      </c>
      <c r="BL222" t="str">
        <f t="shared" si="62"/>
        <v/>
      </c>
      <c r="BM222" s="17" t="str">
        <f t="shared" ca="1" si="63"/>
        <v/>
      </c>
      <c r="BN222" s="17" t="str">
        <f t="shared" si="64"/>
        <v/>
      </c>
    </row>
    <row r="223" spans="1:66">
      <c r="A223" s="84">
        <v>214</v>
      </c>
      <c r="B223" s="20"/>
      <c r="C223" s="20"/>
      <c r="D223" s="20"/>
      <c r="E223" s="20"/>
      <c r="F223" s="46" t="str">
        <f t="shared" si="50"/>
        <v xml:space="preserve">,  </v>
      </c>
      <c r="G223" s="28"/>
      <c r="H223" s="21"/>
      <c r="I223" s="20"/>
      <c r="J223" s="20"/>
      <c r="K223" s="46" t="str">
        <f t="shared" si="51"/>
        <v xml:space="preserve"> </v>
      </c>
      <c r="L223" s="20"/>
      <c r="M223" s="22"/>
      <c r="N223" s="20"/>
      <c r="O223" s="20"/>
      <c r="P223" s="20"/>
      <c r="Q223" s="20"/>
      <c r="R223" s="24"/>
      <c r="S223" s="20"/>
      <c r="T223" s="24"/>
      <c r="U223" s="33" t="str">
        <f>IFERROR(VLOOKUP(UPPER(TRIM(R223)&amp;TRIM(S223)&amp;TRIM(T223)),City!K:L,2,FALSE),"")</f>
        <v/>
      </c>
      <c r="V223" s="46" t="str">
        <f t="shared" si="52"/>
        <v xml:space="preserve"> </v>
      </c>
      <c r="W223" s="46" t="str">
        <f t="shared" si="53"/>
        <v xml:space="preserve"> </v>
      </c>
      <c r="X223" s="46" t="str">
        <f t="shared" si="54"/>
        <v xml:space="preserve"> </v>
      </c>
      <c r="Y223" s="46" t="str">
        <f t="shared" si="55"/>
        <v xml:space="preserve"> </v>
      </c>
      <c r="Z223" s="46" t="str">
        <f t="shared" si="56"/>
        <v xml:space="preserve"> </v>
      </c>
      <c r="AA223" s="46" t="str">
        <f t="shared" si="57"/>
        <v xml:space="preserve"> </v>
      </c>
      <c r="AB223" s="46" t="str">
        <f t="shared" si="58"/>
        <v/>
      </c>
      <c r="AC223" s="20"/>
      <c r="AD223" s="47" t="str">
        <f t="shared" si="49"/>
        <v xml:space="preserve"> </v>
      </c>
      <c r="AE223" s="20"/>
      <c r="AF223" s="20"/>
      <c r="AG223" s="20"/>
      <c r="AH223" s="20"/>
      <c r="AI223" s="20"/>
      <c r="AJ223" s="20"/>
      <c r="AK223" s="24"/>
      <c r="AL223" s="20"/>
      <c r="AM223" s="20" t="str">
        <f>IFERROR(IF(AL223="Suggested Branch",VLOOKUP(AB223,'Branch Details'!F216:G527,2,FALSE),""),"")</f>
        <v/>
      </c>
      <c r="AN223" s="21"/>
      <c r="AO223" s="88"/>
      <c r="BH223" t="str">
        <f t="shared" si="59"/>
        <v/>
      </c>
      <c r="BI223" t="str">
        <f t="shared" si="60"/>
        <v/>
      </c>
      <c r="BJ223" t="str">
        <f>IF(OR(R223&lt;&gt;"",S223&lt;&gt;"",T223&lt;&gt;""),IFERROR(VLOOKUP(UPPER(TRIM(R223)&amp;TRIM(S223)&amp;TRIM(T223)),City!K:L,2,FALSE),"NONE"),"")</f>
        <v/>
      </c>
      <c r="BK223" t="str">
        <f t="shared" si="61"/>
        <v/>
      </c>
      <c r="BL223" t="str">
        <f t="shared" si="62"/>
        <v/>
      </c>
      <c r="BM223" s="17" t="str">
        <f t="shared" ca="1" si="63"/>
        <v/>
      </c>
      <c r="BN223" s="17" t="str">
        <f t="shared" si="64"/>
        <v/>
      </c>
    </row>
    <row r="224" spans="1:66">
      <c r="A224" s="84">
        <v>215</v>
      </c>
      <c r="B224" s="20"/>
      <c r="C224" s="20"/>
      <c r="D224" s="20"/>
      <c r="E224" s="20"/>
      <c r="F224" s="46" t="str">
        <f t="shared" si="50"/>
        <v xml:space="preserve">,  </v>
      </c>
      <c r="G224" s="28"/>
      <c r="H224" s="21"/>
      <c r="I224" s="20"/>
      <c r="J224" s="20"/>
      <c r="K224" s="46" t="str">
        <f t="shared" si="51"/>
        <v xml:space="preserve"> </v>
      </c>
      <c r="L224" s="20"/>
      <c r="M224" s="22"/>
      <c r="N224" s="20"/>
      <c r="O224" s="20"/>
      <c r="P224" s="20"/>
      <c r="Q224" s="20"/>
      <c r="R224" s="24"/>
      <c r="S224" s="20"/>
      <c r="T224" s="24"/>
      <c r="U224" s="33" t="str">
        <f>IFERROR(VLOOKUP(UPPER(TRIM(R224)&amp;TRIM(S224)&amp;TRIM(T224)),City!K:L,2,FALSE),"")</f>
        <v/>
      </c>
      <c r="V224" s="46" t="str">
        <f t="shared" si="52"/>
        <v xml:space="preserve"> </v>
      </c>
      <c r="W224" s="46" t="str">
        <f t="shared" si="53"/>
        <v xml:space="preserve"> </v>
      </c>
      <c r="X224" s="46" t="str">
        <f t="shared" si="54"/>
        <v xml:space="preserve"> </v>
      </c>
      <c r="Y224" s="46" t="str">
        <f t="shared" si="55"/>
        <v xml:space="preserve"> </v>
      </c>
      <c r="Z224" s="46" t="str">
        <f t="shared" si="56"/>
        <v xml:space="preserve"> </v>
      </c>
      <c r="AA224" s="46" t="str">
        <f t="shared" si="57"/>
        <v xml:space="preserve"> </v>
      </c>
      <c r="AB224" s="46" t="str">
        <f t="shared" si="58"/>
        <v/>
      </c>
      <c r="AC224" s="20"/>
      <c r="AD224" s="47" t="str">
        <f t="shared" si="49"/>
        <v xml:space="preserve"> </v>
      </c>
      <c r="AE224" s="20"/>
      <c r="AF224" s="20"/>
      <c r="AG224" s="20"/>
      <c r="AH224" s="20"/>
      <c r="AI224" s="20"/>
      <c r="AJ224" s="20"/>
      <c r="AK224" s="24"/>
      <c r="AL224" s="20"/>
      <c r="AM224" s="20" t="str">
        <f>IFERROR(IF(AL224="Suggested Branch",VLOOKUP(AB224,'Branch Details'!F217:G528,2,FALSE),""),"")</f>
        <v/>
      </c>
      <c r="AN224" s="21"/>
      <c r="AO224" s="88"/>
      <c r="BH224" t="str">
        <f t="shared" si="59"/>
        <v/>
      </c>
      <c r="BI224" t="str">
        <f t="shared" si="60"/>
        <v/>
      </c>
      <c r="BJ224" t="str">
        <f>IF(OR(R224&lt;&gt;"",S224&lt;&gt;"",T224&lt;&gt;""),IFERROR(VLOOKUP(UPPER(TRIM(R224)&amp;TRIM(S224)&amp;TRIM(T224)),City!K:L,2,FALSE),"NONE"),"")</f>
        <v/>
      </c>
      <c r="BK224" t="str">
        <f t="shared" si="61"/>
        <v/>
      </c>
      <c r="BL224" t="str">
        <f t="shared" si="62"/>
        <v/>
      </c>
      <c r="BM224" s="17" t="str">
        <f t="shared" ca="1" si="63"/>
        <v/>
      </c>
      <c r="BN224" s="17" t="str">
        <f t="shared" si="64"/>
        <v/>
      </c>
    </row>
    <row r="225" spans="1:66">
      <c r="A225" s="84">
        <v>216</v>
      </c>
      <c r="B225" s="20"/>
      <c r="C225" s="20"/>
      <c r="D225" s="20"/>
      <c r="E225" s="20"/>
      <c r="F225" s="46" t="str">
        <f t="shared" si="50"/>
        <v xml:space="preserve">,  </v>
      </c>
      <c r="G225" s="28"/>
      <c r="H225" s="21"/>
      <c r="I225" s="20"/>
      <c r="J225" s="20"/>
      <c r="K225" s="46" t="str">
        <f t="shared" si="51"/>
        <v xml:space="preserve"> </v>
      </c>
      <c r="L225" s="20"/>
      <c r="M225" s="22"/>
      <c r="N225" s="20"/>
      <c r="O225" s="20"/>
      <c r="P225" s="20"/>
      <c r="Q225" s="20"/>
      <c r="R225" s="24"/>
      <c r="S225" s="20"/>
      <c r="T225" s="24"/>
      <c r="U225" s="33" t="str">
        <f>IFERROR(VLOOKUP(UPPER(TRIM(R225)&amp;TRIM(S225)&amp;TRIM(T225)),City!K:L,2,FALSE),"")</f>
        <v/>
      </c>
      <c r="V225" s="46" t="str">
        <f t="shared" si="52"/>
        <v xml:space="preserve"> </v>
      </c>
      <c r="W225" s="46" t="str">
        <f t="shared" si="53"/>
        <v xml:space="preserve"> </v>
      </c>
      <c r="X225" s="46" t="str">
        <f t="shared" si="54"/>
        <v xml:space="preserve"> </v>
      </c>
      <c r="Y225" s="46" t="str">
        <f t="shared" si="55"/>
        <v xml:space="preserve"> </v>
      </c>
      <c r="Z225" s="46" t="str">
        <f t="shared" si="56"/>
        <v xml:space="preserve"> </v>
      </c>
      <c r="AA225" s="46" t="str">
        <f t="shared" si="57"/>
        <v xml:space="preserve"> </v>
      </c>
      <c r="AB225" s="46" t="str">
        <f t="shared" si="58"/>
        <v/>
      </c>
      <c r="AC225" s="20"/>
      <c r="AD225" s="47" t="str">
        <f t="shared" si="49"/>
        <v xml:space="preserve"> </v>
      </c>
      <c r="AE225" s="20"/>
      <c r="AF225" s="20"/>
      <c r="AG225" s="20"/>
      <c r="AH225" s="20"/>
      <c r="AI225" s="20"/>
      <c r="AJ225" s="20"/>
      <c r="AK225" s="24"/>
      <c r="AL225" s="20"/>
      <c r="AM225" s="20" t="str">
        <f>IFERROR(IF(AL225="Suggested Branch",VLOOKUP(AB225,'Branch Details'!F218:G529,2,FALSE),""),"")</f>
        <v/>
      </c>
      <c r="AN225" s="21"/>
      <c r="AO225" s="88"/>
      <c r="BH225" t="str">
        <f t="shared" si="59"/>
        <v/>
      </c>
      <c r="BI225" t="str">
        <f t="shared" si="60"/>
        <v/>
      </c>
      <c r="BJ225" t="str">
        <f>IF(OR(R225&lt;&gt;"",S225&lt;&gt;"",T225&lt;&gt;""),IFERROR(VLOOKUP(UPPER(TRIM(R225)&amp;TRIM(S225)&amp;TRIM(T225)),City!K:L,2,FALSE),"NONE"),"")</f>
        <v/>
      </c>
      <c r="BK225" t="str">
        <f t="shared" si="61"/>
        <v/>
      </c>
      <c r="BL225" t="str">
        <f t="shared" si="62"/>
        <v/>
      </c>
      <c r="BM225" s="17" t="str">
        <f t="shared" ca="1" si="63"/>
        <v/>
      </c>
      <c r="BN225" s="17" t="str">
        <f t="shared" si="64"/>
        <v/>
      </c>
    </row>
    <row r="226" spans="1:66">
      <c r="A226" s="84">
        <v>217</v>
      </c>
      <c r="B226" s="20"/>
      <c r="C226" s="20"/>
      <c r="D226" s="20"/>
      <c r="E226" s="20"/>
      <c r="F226" s="46" t="str">
        <f t="shared" si="50"/>
        <v xml:space="preserve">,  </v>
      </c>
      <c r="G226" s="28"/>
      <c r="H226" s="21"/>
      <c r="I226" s="20"/>
      <c r="J226" s="20"/>
      <c r="K226" s="46" t="str">
        <f t="shared" si="51"/>
        <v xml:space="preserve"> </v>
      </c>
      <c r="L226" s="20"/>
      <c r="M226" s="22"/>
      <c r="N226" s="20"/>
      <c r="O226" s="20"/>
      <c r="P226" s="20"/>
      <c r="Q226" s="20"/>
      <c r="R226" s="24"/>
      <c r="S226" s="20"/>
      <c r="T226" s="24"/>
      <c r="U226" s="33" t="str">
        <f>IFERROR(VLOOKUP(UPPER(TRIM(R226)&amp;TRIM(S226)&amp;TRIM(T226)),City!K:L,2,FALSE),"")</f>
        <v/>
      </c>
      <c r="V226" s="46" t="str">
        <f t="shared" si="52"/>
        <v xml:space="preserve"> </v>
      </c>
      <c r="W226" s="46" t="str">
        <f t="shared" si="53"/>
        <v xml:space="preserve"> </v>
      </c>
      <c r="X226" s="46" t="str">
        <f t="shared" si="54"/>
        <v xml:space="preserve"> </v>
      </c>
      <c r="Y226" s="46" t="str">
        <f t="shared" si="55"/>
        <v xml:space="preserve"> </v>
      </c>
      <c r="Z226" s="46" t="str">
        <f t="shared" si="56"/>
        <v xml:space="preserve"> </v>
      </c>
      <c r="AA226" s="46" t="str">
        <f t="shared" si="57"/>
        <v xml:space="preserve"> </v>
      </c>
      <c r="AB226" s="46" t="str">
        <f t="shared" si="58"/>
        <v/>
      </c>
      <c r="AC226" s="20"/>
      <c r="AD226" s="47" t="str">
        <f t="shared" si="49"/>
        <v xml:space="preserve"> </v>
      </c>
      <c r="AE226" s="20"/>
      <c r="AF226" s="20"/>
      <c r="AG226" s="20"/>
      <c r="AH226" s="20"/>
      <c r="AI226" s="20"/>
      <c r="AJ226" s="20"/>
      <c r="AK226" s="24"/>
      <c r="AL226" s="20"/>
      <c r="AM226" s="20" t="str">
        <f>IFERROR(IF(AL226="Suggested Branch",VLOOKUP(AB226,'Branch Details'!F219:G530,2,FALSE),""),"")</f>
        <v/>
      </c>
      <c r="AN226" s="21"/>
      <c r="AO226" s="88"/>
      <c r="BH226" t="str">
        <f t="shared" si="59"/>
        <v/>
      </c>
      <c r="BI226" t="str">
        <f t="shared" si="60"/>
        <v/>
      </c>
      <c r="BJ226" t="str">
        <f>IF(OR(R226&lt;&gt;"",S226&lt;&gt;"",T226&lt;&gt;""),IFERROR(VLOOKUP(UPPER(TRIM(R226)&amp;TRIM(S226)&amp;TRIM(T226)),City!K:L,2,FALSE),"NONE"),"")</f>
        <v/>
      </c>
      <c r="BK226" t="str">
        <f t="shared" si="61"/>
        <v/>
      </c>
      <c r="BL226" t="str">
        <f t="shared" si="62"/>
        <v/>
      </c>
      <c r="BM226" s="17" t="str">
        <f t="shared" ca="1" si="63"/>
        <v/>
      </c>
      <c r="BN226" s="17" t="str">
        <f t="shared" si="64"/>
        <v/>
      </c>
    </row>
    <row r="227" spans="1:66">
      <c r="A227" s="84">
        <v>218</v>
      </c>
      <c r="B227" s="20"/>
      <c r="C227" s="20"/>
      <c r="D227" s="20"/>
      <c r="E227" s="20"/>
      <c r="F227" s="46" t="str">
        <f t="shared" si="50"/>
        <v xml:space="preserve">,  </v>
      </c>
      <c r="G227" s="28"/>
      <c r="H227" s="21"/>
      <c r="I227" s="20"/>
      <c r="J227" s="20"/>
      <c r="K227" s="46" t="str">
        <f t="shared" si="51"/>
        <v xml:space="preserve"> </v>
      </c>
      <c r="L227" s="20"/>
      <c r="M227" s="22"/>
      <c r="N227" s="20"/>
      <c r="O227" s="20"/>
      <c r="P227" s="20"/>
      <c r="Q227" s="20"/>
      <c r="R227" s="24"/>
      <c r="S227" s="20"/>
      <c r="T227" s="24"/>
      <c r="U227" s="33" t="str">
        <f>IFERROR(VLOOKUP(UPPER(TRIM(R227)&amp;TRIM(S227)&amp;TRIM(T227)),City!K:L,2,FALSE),"")</f>
        <v/>
      </c>
      <c r="V227" s="46" t="str">
        <f t="shared" si="52"/>
        <v xml:space="preserve"> </v>
      </c>
      <c r="W227" s="46" t="str">
        <f t="shared" si="53"/>
        <v xml:space="preserve"> </v>
      </c>
      <c r="X227" s="46" t="str">
        <f t="shared" si="54"/>
        <v xml:space="preserve"> </v>
      </c>
      <c r="Y227" s="46" t="str">
        <f t="shared" si="55"/>
        <v xml:space="preserve"> </v>
      </c>
      <c r="Z227" s="46" t="str">
        <f t="shared" si="56"/>
        <v xml:space="preserve"> </v>
      </c>
      <c r="AA227" s="46" t="str">
        <f t="shared" si="57"/>
        <v xml:space="preserve"> </v>
      </c>
      <c r="AB227" s="46" t="str">
        <f t="shared" si="58"/>
        <v/>
      </c>
      <c r="AC227" s="20"/>
      <c r="AD227" s="47" t="str">
        <f t="shared" si="49"/>
        <v xml:space="preserve"> </v>
      </c>
      <c r="AE227" s="20"/>
      <c r="AF227" s="20"/>
      <c r="AG227" s="20"/>
      <c r="AH227" s="20"/>
      <c r="AI227" s="20"/>
      <c r="AJ227" s="20"/>
      <c r="AK227" s="24"/>
      <c r="AL227" s="20"/>
      <c r="AM227" s="20" t="str">
        <f>IFERROR(IF(AL227="Suggested Branch",VLOOKUP(AB227,'Branch Details'!F220:G531,2,FALSE),""),"")</f>
        <v/>
      </c>
      <c r="AN227" s="21"/>
      <c r="AO227" s="88"/>
      <c r="BH227" t="str">
        <f t="shared" si="59"/>
        <v/>
      </c>
      <c r="BI227" t="str">
        <f t="shared" si="60"/>
        <v/>
      </c>
      <c r="BJ227" t="str">
        <f>IF(OR(R227&lt;&gt;"",S227&lt;&gt;"",T227&lt;&gt;""),IFERROR(VLOOKUP(UPPER(TRIM(R227)&amp;TRIM(S227)&amp;TRIM(T227)),City!K:L,2,FALSE),"NONE"),"")</f>
        <v/>
      </c>
      <c r="BK227" t="str">
        <f t="shared" si="61"/>
        <v/>
      </c>
      <c r="BL227" t="str">
        <f t="shared" si="62"/>
        <v/>
      </c>
      <c r="BM227" s="17" t="str">
        <f t="shared" ca="1" si="63"/>
        <v/>
      </c>
      <c r="BN227" s="17" t="str">
        <f t="shared" si="64"/>
        <v/>
      </c>
    </row>
    <row r="228" spans="1:66">
      <c r="A228" s="84">
        <v>219</v>
      </c>
      <c r="B228" s="20"/>
      <c r="C228" s="20"/>
      <c r="D228" s="20"/>
      <c r="E228" s="20"/>
      <c r="F228" s="46" t="str">
        <f t="shared" si="50"/>
        <v xml:space="preserve">,  </v>
      </c>
      <c r="G228" s="28"/>
      <c r="H228" s="21"/>
      <c r="I228" s="20"/>
      <c r="J228" s="20"/>
      <c r="K228" s="46" t="str">
        <f t="shared" si="51"/>
        <v xml:space="preserve"> </v>
      </c>
      <c r="L228" s="20"/>
      <c r="M228" s="22"/>
      <c r="N228" s="20"/>
      <c r="O228" s="20"/>
      <c r="P228" s="20"/>
      <c r="Q228" s="20"/>
      <c r="R228" s="24"/>
      <c r="S228" s="20"/>
      <c r="T228" s="24"/>
      <c r="U228" s="33" t="str">
        <f>IFERROR(VLOOKUP(UPPER(TRIM(R228)&amp;TRIM(S228)&amp;TRIM(T228)),City!K:L,2,FALSE),"")</f>
        <v/>
      </c>
      <c r="V228" s="46" t="str">
        <f t="shared" si="52"/>
        <v xml:space="preserve"> </v>
      </c>
      <c r="W228" s="46" t="str">
        <f t="shared" si="53"/>
        <v xml:space="preserve"> </v>
      </c>
      <c r="X228" s="46" t="str">
        <f t="shared" si="54"/>
        <v xml:space="preserve"> </v>
      </c>
      <c r="Y228" s="46" t="str">
        <f t="shared" si="55"/>
        <v xml:space="preserve"> </v>
      </c>
      <c r="Z228" s="46" t="str">
        <f t="shared" si="56"/>
        <v xml:space="preserve"> </v>
      </c>
      <c r="AA228" s="46" t="str">
        <f t="shared" si="57"/>
        <v xml:space="preserve"> </v>
      </c>
      <c r="AB228" s="46" t="str">
        <f t="shared" si="58"/>
        <v/>
      </c>
      <c r="AC228" s="20"/>
      <c r="AD228" s="47" t="str">
        <f t="shared" si="49"/>
        <v xml:space="preserve"> </v>
      </c>
      <c r="AE228" s="20"/>
      <c r="AF228" s="20"/>
      <c r="AG228" s="20"/>
      <c r="AH228" s="20"/>
      <c r="AI228" s="20"/>
      <c r="AJ228" s="20"/>
      <c r="AK228" s="24"/>
      <c r="AL228" s="20"/>
      <c r="AM228" s="20" t="str">
        <f>IFERROR(IF(AL228="Suggested Branch",VLOOKUP(AB228,'Branch Details'!F221:G532,2,FALSE),""),"")</f>
        <v/>
      </c>
      <c r="AN228" s="21"/>
      <c r="AO228" s="88"/>
      <c r="BH228" t="str">
        <f t="shared" si="59"/>
        <v/>
      </c>
      <c r="BI228" t="str">
        <f t="shared" si="60"/>
        <v/>
      </c>
      <c r="BJ228" t="str">
        <f>IF(OR(R228&lt;&gt;"",S228&lt;&gt;"",T228&lt;&gt;""),IFERROR(VLOOKUP(UPPER(TRIM(R228)&amp;TRIM(S228)&amp;TRIM(T228)),City!K:L,2,FALSE),"NONE"),"")</f>
        <v/>
      </c>
      <c r="BK228" t="str">
        <f t="shared" si="61"/>
        <v/>
      </c>
      <c r="BL228" t="str">
        <f t="shared" si="62"/>
        <v/>
      </c>
      <c r="BM228" s="17" t="str">
        <f t="shared" ca="1" si="63"/>
        <v/>
      </c>
      <c r="BN228" s="17" t="str">
        <f t="shared" si="64"/>
        <v/>
      </c>
    </row>
    <row r="229" spans="1:66">
      <c r="A229" s="84">
        <v>220</v>
      </c>
      <c r="B229" s="20"/>
      <c r="C229" s="20"/>
      <c r="D229" s="20"/>
      <c r="E229" s="20"/>
      <c r="F229" s="46" t="str">
        <f t="shared" si="50"/>
        <v xml:space="preserve">,  </v>
      </c>
      <c r="G229" s="28"/>
      <c r="H229" s="21"/>
      <c r="I229" s="20"/>
      <c r="J229" s="20"/>
      <c r="K229" s="46" t="str">
        <f t="shared" si="51"/>
        <v xml:space="preserve"> </v>
      </c>
      <c r="L229" s="20"/>
      <c r="M229" s="22"/>
      <c r="N229" s="20"/>
      <c r="O229" s="20"/>
      <c r="P229" s="20"/>
      <c r="Q229" s="20"/>
      <c r="R229" s="24"/>
      <c r="S229" s="20"/>
      <c r="T229" s="24"/>
      <c r="U229" s="33" t="str">
        <f>IFERROR(VLOOKUP(UPPER(TRIM(R229)&amp;TRIM(S229)&amp;TRIM(T229)),City!K:L,2,FALSE),"")</f>
        <v/>
      </c>
      <c r="V229" s="46" t="str">
        <f t="shared" si="52"/>
        <v xml:space="preserve"> </v>
      </c>
      <c r="W229" s="46" t="str">
        <f t="shared" si="53"/>
        <v xml:space="preserve"> </v>
      </c>
      <c r="X229" s="46" t="str">
        <f t="shared" si="54"/>
        <v xml:space="preserve"> </v>
      </c>
      <c r="Y229" s="46" t="str">
        <f t="shared" si="55"/>
        <v xml:space="preserve"> </v>
      </c>
      <c r="Z229" s="46" t="str">
        <f t="shared" si="56"/>
        <v xml:space="preserve"> </v>
      </c>
      <c r="AA229" s="46" t="str">
        <f t="shared" si="57"/>
        <v xml:space="preserve"> </v>
      </c>
      <c r="AB229" s="46" t="str">
        <f t="shared" si="58"/>
        <v/>
      </c>
      <c r="AC229" s="20"/>
      <c r="AD229" s="47" t="str">
        <f t="shared" si="49"/>
        <v xml:space="preserve"> </v>
      </c>
      <c r="AE229" s="20"/>
      <c r="AF229" s="20"/>
      <c r="AG229" s="20"/>
      <c r="AH229" s="20"/>
      <c r="AI229" s="20"/>
      <c r="AJ229" s="20"/>
      <c r="AK229" s="24"/>
      <c r="AL229" s="20"/>
      <c r="AM229" s="20" t="str">
        <f>IFERROR(IF(AL229="Suggested Branch",VLOOKUP(AB229,'Branch Details'!F222:G533,2,FALSE),""),"")</f>
        <v/>
      </c>
      <c r="AN229" s="21"/>
      <c r="AO229" s="88"/>
      <c r="BH229" t="str">
        <f t="shared" si="59"/>
        <v/>
      </c>
      <c r="BI229" t="str">
        <f t="shared" si="60"/>
        <v/>
      </c>
      <c r="BJ229" t="str">
        <f>IF(OR(R229&lt;&gt;"",S229&lt;&gt;"",T229&lt;&gt;""),IFERROR(VLOOKUP(UPPER(TRIM(R229)&amp;TRIM(S229)&amp;TRIM(T229)),City!K:L,2,FALSE),"NONE"),"")</f>
        <v/>
      </c>
      <c r="BK229" t="str">
        <f t="shared" si="61"/>
        <v/>
      </c>
      <c r="BL229" t="str">
        <f t="shared" si="62"/>
        <v/>
      </c>
      <c r="BM229" s="17" t="str">
        <f t="shared" ca="1" si="63"/>
        <v/>
      </c>
      <c r="BN229" s="17" t="str">
        <f t="shared" si="64"/>
        <v/>
      </c>
    </row>
    <row r="230" spans="1:66">
      <c r="A230" s="84">
        <v>221</v>
      </c>
      <c r="B230" s="20"/>
      <c r="C230" s="20"/>
      <c r="D230" s="20"/>
      <c r="E230" s="20"/>
      <c r="F230" s="46" t="str">
        <f t="shared" si="50"/>
        <v xml:space="preserve">,  </v>
      </c>
      <c r="G230" s="28"/>
      <c r="H230" s="21"/>
      <c r="I230" s="20"/>
      <c r="J230" s="20"/>
      <c r="K230" s="46" t="str">
        <f t="shared" si="51"/>
        <v xml:space="preserve"> </v>
      </c>
      <c r="L230" s="20"/>
      <c r="M230" s="22"/>
      <c r="N230" s="20"/>
      <c r="O230" s="20"/>
      <c r="P230" s="20"/>
      <c r="Q230" s="20"/>
      <c r="R230" s="24"/>
      <c r="S230" s="20"/>
      <c r="T230" s="24"/>
      <c r="U230" s="33" t="str">
        <f>IFERROR(VLOOKUP(UPPER(TRIM(R230)&amp;TRIM(S230)&amp;TRIM(T230)),City!K:L,2,FALSE),"")</f>
        <v/>
      </c>
      <c r="V230" s="46" t="str">
        <f t="shared" si="52"/>
        <v xml:space="preserve"> </v>
      </c>
      <c r="W230" s="46" t="str">
        <f t="shared" si="53"/>
        <v xml:space="preserve"> </v>
      </c>
      <c r="X230" s="46" t="str">
        <f t="shared" si="54"/>
        <v xml:space="preserve"> </v>
      </c>
      <c r="Y230" s="46" t="str">
        <f t="shared" si="55"/>
        <v xml:space="preserve"> </v>
      </c>
      <c r="Z230" s="46" t="str">
        <f t="shared" si="56"/>
        <v xml:space="preserve"> </v>
      </c>
      <c r="AA230" s="46" t="str">
        <f t="shared" si="57"/>
        <v xml:space="preserve"> </v>
      </c>
      <c r="AB230" s="46" t="str">
        <f t="shared" si="58"/>
        <v/>
      </c>
      <c r="AC230" s="20"/>
      <c r="AD230" s="47" t="str">
        <f t="shared" si="49"/>
        <v xml:space="preserve"> </v>
      </c>
      <c r="AE230" s="20"/>
      <c r="AF230" s="20"/>
      <c r="AG230" s="20"/>
      <c r="AH230" s="20"/>
      <c r="AI230" s="20"/>
      <c r="AJ230" s="20"/>
      <c r="AK230" s="24"/>
      <c r="AL230" s="20"/>
      <c r="AM230" s="20" t="str">
        <f>IFERROR(IF(AL230="Suggested Branch",VLOOKUP(AB230,'Branch Details'!F223:G534,2,FALSE),""),"")</f>
        <v/>
      </c>
      <c r="AN230" s="21"/>
      <c r="AO230" s="88"/>
      <c r="BH230" t="str">
        <f t="shared" si="59"/>
        <v/>
      </c>
      <c r="BI230" t="str">
        <f t="shared" si="60"/>
        <v/>
      </c>
      <c r="BJ230" t="str">
        <f>IF(OR(R230&lt;&gt;"",S230&lt;&gt;"",T230&lt;&gt;""),IFERROR(VLOOKUP(UPPER(TRIM(R230)&amp;TRIM(S230)&amp;TRIM(T230)),City!K:L,2,FALSE),"NONE"),"")</f>
        <v/>
      </c>
      <c r="BK230" t="str">
        <f t="shared" si="61"/>
        <v/>
      </c>
      <c r="BL230" t="str">
        <f t="shared" si="62"/>
        <v/>
      </c>
      <c r="BM230" s="17" t="str">
        <f t="shared" ca="1" si="63"/>
        <v/>
      </c>
      <c r="BN230" s="17" t="str">
        <f t="shared" si="64"/>
        <v/>
      </c>
    </row>
    <row r="231" spans="1:66">
      <c r="A231" s="84">
        <v>222</v>
      </c>
      <c r="B231" s="20"/>
      <c r="C231" s="20"/>
      <c r="D231" s="20"/>
      <c r="E231" s="20"/>
      <c r="F231" s="46" t="str">
        <f t="shared" si="50"/>
        <v xml:space="preserve">,  </v>
      </c>
      <c r="G231" s="28"/>
      <c r="H231" s="21"/>
      <c r="I231" s="20"/>
      <c r="J231" s="20"/>
      <c r="K231" s="46" t="str">
        <f t="shared" si="51"/>
        <v xml:space="preserve"> </v>
      </c>
      <c r="L231" s="20"/>
      <c r="M231" s="22"/>
      <c r="N231" s="20"/>
      <c r="O231" s="20"/>
      <c r="P231" s="20"/>
      <c r="Q231" s="20"/>
      <c r="R231" s="24"/>
      <c r="S231" s="20"/>
      <c r="T231" s="24"/>
      <c r="U231" s="33" t="str">
        <f>IFERROR(VLOOKUP(UPPER(TRIM(R231)&amp;TRIM(S231)&amp;TRIM(T231)),City!K:L,2,FALSE),"")</f>
        <v/>
      </c>
      <c r="V231" s="46" t="str">
        <f t="shared" si="52"/>
        <v xml:space="preserve"> </v>
      </c>
      <c r="W231" s="46" t="str">
        <f t="shared" si="53"/>
        <v xml:space="preserve"> </v>
      </c>
      <c r="X231" s="46" t="str">
        <f t="shared" si="54"/>
        <v xml:space="preserve"> </v>
      </c>
      <c r="Y231" s="46" t="str">
        <f t="shared" si="55"/>
        <v xml:space="preserve"> </v>
      </c>
      <c r="Z231" s="46" t="str">
        <f t="shared" si="56"/>
        <v xml:space="preserve"> </v>
      </c>
      <c r="AA231" s="46" t="str">
        <f t="shared" si="57"/>
        <v xml:space="preserve"> </v>
      </c>
      <c r="AB231" s="46" t="str">
        <f t="shared" si="58"/>
        <v/>
      </c>
      <c r="AC231" s="20"/>
      <c r="AD231" s="47" t="str">
        <f t="shared" si="49"/>
        <v xml:space="preserve"> </v>
      </c>
      <c r="AE231" s="20"/>
      <c r="AF231" s="20"/>
      <c r="AG231" s="20"/>
      <c r="AH231" s="20"/>
      <c r="AI231" s="20"/>
      <c r="AJ231" s="20"/>
      <c r="AK231" s="24"/>
      <c r="AL231" s="20"/>
      <c r="AM231" s="20" t="str">
        <f>IFERROR(IF(AL231="Suggested Branch",VLOOKUP(AB231,'Branch Details'!F224:G535,2,FALSE),""),"")</f>
        <v/>
      </c>
      <c r="AN231" s="21"/>
      <c r="AO231" s="88"/>
      <c r="BH231" t="str">
        <f t="shared" si="59"/>
        <v/>
      </c>
      <c r="BI231" t="str">
        <f t="shared" si="60"/>
        <v/>
      </c>
      <c r="BJ231" t="str">
        <f>IF(OR(R231&lt;&gt;"",S231&lt;&gt;"",T231&lt;&gt;""),IFERROR(VLOOKUP(UPPER(TRIM(R231)&amp;TRIM(S231)&amp;TRIM(T231)),City!K:L,2,FALSE),"NONE"),"")</f>
        <v/>
      </c>
      <c r="BK231" t="str">
        <f t="shared" si="61"/>
        <v/>
      </c>
      <c r="BL231" t="str">
        <f t="shared" si="62"/>
        <v/>
      </c>
      <c r="BM231" s="17" t="str">
        <f t="shared" ca="1" si="63"/>
        <v/>
      </c>
      <c r="BN231" s="17" t="str">
        <f t="shared" si="64"/>
        <v/>
      </c>
    </row>
    <row r="232" spans="1:66">
      <c r="A232" s="84">
        <v>223</v>
      </c>
      <c r="B232" s="20"/>
      <c r="C232" s="20"/>
      <c r="D232" s="20"/>
      <c r="E232" s="20"/>
      <c r="F232" s="46" t="str">
        <f t="shared" si="50"/>
        <v xml:space="preserve">,  </v>
      </c>
      <c r="G232" s="28"/>
      <c r="H232" s="21"/>
      <c r="I232" s="20"/>
      <c r="J232" s="20"/>
      <c r="K232" s="46" t="str">
        <f t="shared" si="51"/>
        <v xml:space="preserve"> </v>
      </c>
      <c r="L232" s="20"/>
      <c r="M232" s="22"/>
      <c r="N232" s="20"/>
      <c r="O232" s="20"/>
      <c r="P232" s="20"/>
      <c r="Q232" s="20"/>
      <c r="R232" s="24"/>
      <c r="S232" s="20"/>
      <c r="T232" s="24"/>
      <c r="U232" s="33" t="str">
        <f>IFERROR(VLOOKUP(UPPER(TRIM(R232)&amp;TRIM(S232)&amp;TRIM(T232)),City!K:L,2,FALSE),"")</f>
        <v/>
      </c>
      <c r="V232" s="46" t="str">
        <f t="shared" si="52"/>
        <v xml:space="preserve"> </v>
      </c>
      <c r="W232" s="46" t="str">
        <f t="shared" si="53"/>
        <v xml:space="preserve"> </v>
      </c>
      <c r="X232" s="46" t="str">
        <f t="shared" si="54"/>
        <v xml:space="preserve"> </v>
      </c>
      <c r="Y232" s="46" t="str">
        <f t="shared" si="55"/>
        <v xml:space="preserve"> </v>
      </c>
      <c r="Z232" s="46" t="str">
        <f t="shared" si="56"/>
        <v xml:space="preserve"> </v>
      </c>
      <c r="AA232" s="46" t="str">
        <f t="shared" si="57"/>
        <v xml:space="preserve"> </v>
      </c>
      <c r="AB232" s="46" t="str">
        <f t="shared" si="58"/>
        <v/>
      </c>
      <c r="AC232" s="20"/>
      <c r="AD232" s="47" t="str">
        <f t="shared" si="49"/>
        <v xml:space="preserve"> </v>
      </c>
      <c r="AE232" s="20"/>
      <c r="AF232" s="20"/>
      <c r="AG232" s="20"/>
      <c r="AH232" s="20"/>
      <c r="AI232" s="20"/>
      <c r="AJ232" s="20"/>
      <c r="AK232" s="24"/>
      <c r="AL232" s="20"/>
      <c r="AM232" s="20" t="str">
        <f>IFERROR(IF(AL232="Suggested Branch",VLOOKUP(AB232,'Branch Details'!F225:G536,2,FALSE),""),"")</f>
        <v/>
      </c>
      <c r="AN232" s="21"/>
      <c r="AO232" s="88"/>
      <c r="BH232" t="str">
        <f t="shared" si="59"/>
        <v/>
      </c>
      <c r="BI232" t="str">
        <f t="shared" si="60"/>
        <v/>
      </c>
      <c r="BJ232" t="str">
        <f>IF(OR(R232&lt;&gt;"",S232&lt;&gt;"",T232&lt;&gt;""),IFERROR(VLOOKUP(UPPER(TRIM(R232)&amp;TRIM(S232)&amp;TRIM(T232)),City!K:L,2,FALSE),"NONE"),"")</f>
        <v/>
      </c>
      <c r="BK232" t="str">
        <f t="shared" si="61"/>
        <v/>
      </c>
      <c r="BL232" t="str">
        <f t="shared" si="62"/>
        <v/>
      </c>
      <c r="BM232" s="17" t="str">
        <f t="shared" ca="1" si="63"/>
        <v/>
      </c>
      <c r="BN232" s="17" t="str">
        <f t="shared" si="64"/>
        <v/>
      </c>
    </row>
    <row r="233" spans="1:66">
      <c r="A233" s="84">
        <v>224</v>
      </c>
      <c r="B233" s="20"/>
      <c r="C233" s="20"/>
      <c r="D233" s="20"/>
      <c r="E233" s="20"/>
      <c r="F233" s="46" t="str">
        <f t="shared" si="50"/>
        <v xml:space="preserve">,  </v>
      </c>
      <c r="G233" s="28"/>
      <c r="H233" s="21"/>
      <c r="I233" s="20"/>
      <c r="J233" s="20"/>
      <c r="K233" s="46" t="str">
        <f t="shared" si="51"/>
        <v xml:space="preserve"> </v>
      </c>
      <c r="L233" s="20"/>
      <c r="M233" s="22"/>
      <c r="N233" s="20"/>
      <c r="O233" s="20"/>
      <c r="P233" s="20"/>
      <c r="Q233" s="20"/>
      <c r="R233" s="24"/>
      <c r="S233" s="20"/>
      <c r="T233" s="24"/>
      <c r="U233" s="33" t="str">
        <f>IFERROR(VLOOKUP(UPPER(TRIM(R233)&amp;TRIM(S233)&amp;TRIM(T233)),City!K:L,2,FALSE),"")</f>
        <v/>
      </c>
      <c r="V233" s="46" t="str">
        <f t="shared" si="52"/>
        <v xml:space="preserve"> </v>
      </c>
      <c r="W233" s="46" t="str">
        <f t="shared" si="53"/>
        <v xml:space="preserve"> </v>
      </c>
      <c r="X233" s="46" t="str">
        <f t="shared" si="54"/>
        <v xml:space="preserve"> </v>
      </c>
      <c r="Y233" s="46" t="str">
        <f t="shared" si="55"/>
        <v xml:space="preserve"> </v>
      </c>
      <c r="Z233" s="46" t="str">
        <f t="shared" si="56"/>
        <v xml:space="preserve"> </v>
      </c>
      <c r="AA233" s="46" t="str">
        <f t="shared" si="57"/>
        <v xml:space="preserve"> </v>
      </c>
      <c r="AB233" s="46" t="str">
        <f t="shared" si="58"/>
        <v/>
      </c>
      <c r="AC233" s="20"/>
      <c r="AD233" s="47" t="str">
        <f t="shared" si="49"/>
        <v xml:space="preserve"> </v>
      </c>
      <c r="AE233" s="20"/>
      <c r="AF233" s="20"/>
      <c r="AG233" s="20"/>
      <c r="AH233" s="20"/>
      <c r="AI233" s="20"/>
      <c r="AJ233" s="20"/>
      <c r="AK233" s="24"/>
      <c r="AL233" s="20"/>
      <c r="AM233" s="20" t="str">
        <f>IFERROR(IF(AL233="Suggested Branch",VLOOKUP(AB233,'Branch Details'!F226:G537,2,FALSE),""),"")</f>
        <v/>
      </c>
      <c r="AN233" s="21"/>
      <c r="AO233" s="88"/>
      <c r="BH233" t="str">
        <f t="shared" si="59"/>
        <v/>
      </c>
      <c r="BI233" t="str">
        <f t="shared" si="60"/>
        <v/>
      </c>
      <c r="BJ233" t="str">
        <f>IF(OR(R233&lt;&gt;"",S233&lt;&gt;"",T233&lt;&gt;""),IFERROR(VLOOKUP(UPPER(TRIM(R233)&amp;TRIM(S233)&amp;TRIM(T233)),City!K:L,2,FALSE),"NONE"),"")</f>
        <v/>
      </c>
      <c r="BK233" t="str">
        <f t="shared" si="61"/>
        <v/>
      </c>
      <c r="BL233" t="str">
        <f t="shared" si="62"/>
        <v/>
      </c>
      <c r="BM233" s="17" t="str">
        <f t="shared" ca="1" si="63"/>
        <v/>
      </c>
      <c r="BN233" s="17" t="str">
        <f t="shared" si="64"/>
        <v/>
      </c>
    </row>
    <row r="234" spans="1:66">
      <c r="A234" s="84">
        <v>225</v>
      </c>
      <c r="B234" s="20"/>
      <c r="C234" s="20"/>
      <c r="D234" s="20"/>
      <c r="E234" s="20"/>
      <c r="F234" s="46" t="str">
        <f t="shared" si="50"/>
        <v xml:space="preserve">,  </v>
      </c>
      <c r="G234" s="28"/>
      <c r="H234" s="21"/>
      <c r="I234" s="20"/>
      <c r="J234" s="20"/>
      <c r="K234" s="46" t="str">
        <f t="shared" si="51"/>
        <v xml:space="preserve"> </v>
      </c>
      <c r="L234" s="20"/>
      <c r="M234" s="22"/>
      <c r="N234" s="20"/>
      <c r="O234" s="20"/>
      <c r="P234" s="20"/>
      <c r="Q234" s="20"/>
      <c r="R234" s="24"/>
      <c r="S234" s="20"/>
      <c r="T234" s="24"/>
      <c r="U234" s="33" t="str">
        <f>IFERROR(VLOOKUP(UPPER(TRIM(R234)&amp;TRIM(S234)&amp;TRIM(T234)),City!K:L,2,FALSE),"")</f>
        <v/>
      </c>
      <c r="V234" s="46" t="str">
        <f t="shared" si="52"/>
        <v xml:space="preserve"> </v>
      </c>
      <c r="W234" s="46" t="str">
        <f t="shared" si="53"/>
        <v xml:space="preserve"> </v>
      </c>
      <c r="X234" s="46" t="str">
        <f t="shared" si="54"/>
        <v xml:space="preserve"> </v>
      </c>
      <c r="Y234" s="46" t="str">
        <f t="shared" si="55"/>
        <v xml:space="preserve"> </v>
      </c>
      <c r="Z234" s="46" t="str">
        <f t="shared" si="56"/>
        <v xml:space="preserve"> </v>
      </c>
      <c r="AA234" s="46" t="str">
        <f t="shared" si="57"/>
        <v xml:space="preserve"> </v>
      </c>
      <c r="AB234" s="46" t="str">
        <f t="shared" si="58"/>
        <v/>
      </c>
      <c r="AC234" s="20"/>
      <c r="AD234" s="47" t="str">
        <f t="shared" si="49"/>
        <v xml:space="preserve"> </v>
      </c>
      <c r="AE234" s="20"/>
      <c r="AF234" s="20"/>
      <c r="AG234" s="20"/>
      <c r="AH234" s="20"/>
      <c r="AI234" s="20"/>
      <c r="AJ234" s="20"/>
      <c r="AK234" s="24"/>
      <c r="AL234" s="20"/>
      <c r="AM234" s="20" t="str">
        <f>IFERROR(IF(AL234="Suggested Branch",VLOOKUP(AB234,'Branch Details'!F227:G538,2,FALSE),""),"")</f>
        <v/>
      </c>
      <c r="AN234" s="21"/>
      <c r="AO234" s="88"/>
      <c r="BH234" t="str">
        <f t="shared" si="59"/>
        <v/>
      </c>
      <c r="BI234" t="str">
        <f t="shared" si="60"/>
        <v/>
      </c>
      <c r="BJ234" t="str">
        <f>IF(OR(R234&lt;&gt;"",S234&lt;&gt;"",T234&lt;&gt;""),IFERROR(VLOOKUP(UPPER(TRIM(R234)&amp;TRIM(S234)&amp;TRIM(T234)),City!K:L,2,FALSE),"NONE"),"")</f>
        <v/>
      </c>
      <c r="BK234" t="str">
        <f t="shared" si="61"/>
        <v/>
      </c>
      <c r="BL234" t="str">
        <f t="shared" si="62"/>
        <v/>
      </c>
      <c r="BM234" s="17" t="str">
        <f t="shared" ca="1" si="63"/>
        <v/>
      </c>
      <c r="BN234" s="17" t="str">
        <f t="shared" si="64"/>
        <v/>
      </c>
    </row>
    <row r="235" spans="1:66">
      <c r="A235" s="84">
        <v>226</v>
      </c>
      <c r="B235" s="20"/>
      <c r="C235" s="20"/>
      <c r="D235" s="20"/>
      <c r="E235" s="20"/>
      <c r="F235" s="46" t="str">
        <f t="shared" si="50"/>
        <v xml:space="preserve">,  </v>
      </c>
      <c r="G235" s="28"/>
      <c r="H235" s="21"/>
      <c r="I235" s="20"/>
      <c r="J235" s="20"/>
      <c r="K235" s="46" t="str">
        <f t="shared" si="51"/>
        <v xml:space="preserve"> </v>
      </c>
      <c r="L235" s="20"/>
      <c r="M235" s="22"/>
      <c r="N235" s="20"/>
      <c r="O235" s="20"/>
      <c r="P235" s="20"/>
      <c r="Q235" s="20"/>
      <c r="R235" s="24"/>
      <c r="S235" s="20"/>
      <c r="T235" s="24"/>
      <c r="U235" s="33" t="str">
        <f>IFERROR(VLOOKUP(UPPER(TRIM(R235)&amp;TRIM(S235)&amp;TRIM(T235)),City!K:L,2,FALSE),"")</f>
        <v/>
      </c>
      <c r="V235" s="46" t="str">
        <f t="shared" si="52"/>
        <v xml:space="preserve"> </v>
      </c>
      <c r="W235" s="46" t="str">
        <f t="shared" si="53"/>
        <v xml:space="preserve"> </v>
      </c>
      <c r="X235" s="46" t="str">
        <f t="shared" si="54"/>
        <v xml:space="preserve"> </v>
      </c>
      <c r="Y235" s="46" t="str">
        <f t="shared" si="55"/>
        <v xml:space="preserve"> </v>
      </c>
      <c r="Z235" s="46" t="str">
        <f t="shared" si="56"/>
        <v xml:space="preserve"> </v>
      </c>
      <c r="AA235" s="46" t="str">
        <f t="shared" si="57"/>
        <v xml:space="preserve"> </v>
      </c>
      <c r="AB235" s="46" t="str">
        <f t="shared" si="58"/>
        <v/>
      </c>
      <c r="AC235" s="20"/>
      <c r="AD235" s="47" t="str">
        <f t="shared" si="49"/>
        <v xml:space="preserve"> </v>
      </c>
      <c r="AE235" s="20"/>
      <c r="AF235" s="20"/>
      <c r="AG235" s="20"/>
      <c r="AH235" s="20"/>
      <c r="AI235" s="20"/>
      <c r="AJ235" s="20"/>
      <c r="AK235" s="24"/>
      <c r="AL235" s="20"/>
      <c r="AM235" s="20" t="str">
        <f>IFERROR(IF(AL235="Suggested Branch",VLOOKUP(AB235,'Branch Details'!F228:G539,2,FALSE),""),"")</f>
        <v/>
      </c>
      <c r="AN235" s="21"/>
      <c r="AO235" s="88"/>
      <c r="BH235" t="str">
        <f t="shared" si="59"/>
        <v/>
      </c>
      <c r="BI235" t="str">
        <f t="shared" si="60"/>
        <v/>
      </c>
      <c r="BJ235" t="str">
        <f>IF(OR(R235&lt;&gt;"",S235&lt;&gt;"",T235&lt;&gt;""),IFERROR(VLOOKUP(UPPER(TRIM(R235)&amp;TRIM(S235)&amp;TRIM(T235)),City!K:L,2,FALSE),"NONE"),"")</f>
        <v/>
      </c>
      <c r="BK235" t="str">
        <f t="shared" si="61"/>
        <v/>
      </c>
      <c r="BL235" t="str">
        <f t="shared" si="62"/>
        <v/>
      </c>
      <c r="BM235" s="17" t="str">
        <f t="shared" ca="1" si="63"/>
        <v/>
      </c>
      <c r="BN235" s="17" t="str">
        <f t="shared" si="64"/>
        <v/>
      </c>
    </row>
    <row r="236" spans="1:66">
      <c r="A236" s="84">
        <v>227</v>
      </c>
      <c r="B236" s="20"/>
      <c r="C236" s="20"/>
      <c r="D236" s="20"/>
      <c r="E236" s="20"/>
      <c r="F236" s="46" t="str">
        <f t="shared" si="50"/>
        <v xml:space="preserve">,  </v>
      </c>
      <c r="G236" s="28"/>
      <c r="H236" s="21"/>
      <c r="I236" s="20"/>
      <c r="J236" s="20"/>
      <c r="K236" s="46" t="str">
        <f t="shared" si="51"/>
        <v xml:space="preserve"> </v>
      </c>
      <c r="L236" s="20"/>
      <c r="M236" s="22"/>
      <c r="N236" s="20"/>
      <c r="O236" s="20"/>
      <c r="P236" s="20"/>
      <c r="Q236" s="20"/>
      <c r="R236" s="24"/>
      <c r="S236" s="20"/>
      <c r="T236" s="24"/>
      <c r="U236" s="33" t="str">
        <f>IFERROR(VLOOKUP(UPPER(TRIM(R236)&amp;TRIM(S236)&amp;TRIM(T236)),City!K:L,2,FALSE),"")</f>
        <v/>
      </c>
      <c r="V236" s="46" t="str">
        <f t="shared" si="52"/>
        <v xml:space="preserve"> </v>
      </c>
      <c r="W236" s="46" t="str">
        <f t="shared" si="53"/>
        <v xml:space="preserve"> </v>
      </c>
      <c r="X236" s="46" t="str">
        <f t="shared" si="54"/>
        <v xml:space="preserve"> </v>
      </c>
      <c r="Y236" s="46" t="str">
        <f t="shared" si="55"/>
        <v xml:space="preserve"> </v>
      </c>
      <c r="Z236" s="46" t="str">
        <f t="shared" si="56"/>
        <v xml:space="preserve"> </v>
      </c>
      <c r="AA236" s="46" t="str">
        <f t="shared" si="57"/>
        <v xml:space="preserve"> </v>
      </c>
      <c r="AB236" s="46" t="str">
        <f t="shared" si="58"/>
        <v/>
      </c>
      <c r="AC236" s="20"/>
      <c r="AD236" s="47" t="str">
        <f t="shared" si="49"/>
        <v xml:space="preserve"> </v>
      </c>
      <c r="AE236" s="20"/>
      <c r="AF236" s="20"/>
      <c r="AG236" s="20"/>
      <c r="AH236" s="20"/>
      <c r="AI236" s="20"/>
      <c r="AJ236" s="20"/>
      <c r="AK236" s="24"/>
      <c r="AL236" s="20"/>
      <c r="AM236" s="20" t="str">
        <f>IFERROR(IF(AL236="Suggested Branch",VLOOKUP(AB236,'Branch Details'!F229:G540,2,FALSE),""),"")</f>
        <v/>
      </c>
      <c r="AN236" s="21"/>
      <c r="AO236" s="88"/>
      <c r="BH236" t="str">
        <f t="shared" si="59"/>
        <v/>
      </c>
      <c r="BI236" t="str">
        <f t="shared" si="60"/>
        <v/>
      </c>
      <c r="BJ236" t="str">
        <f>IF(OR(R236&lt;&gt;"",S236&lt;&gt;"",T236&lt;&gt;""),IFERROR(VLOOKUP(UPPER(TRIM(R236)&amp;TRIM(S236)&amp;TRIM(T236)),City!K:L,2,FALSE),"NONE"),"")</f>
        <v/>
      </c>
      <c r="BK236" t="str">
        <f t="shared" si="61"/>
        <v/>
      </c>
      <c r="BL236" t="str">
        <f t="shared" si="62"/>
        <v/>
      </c>
      <c r="BM236" s="17" t="str">
        <f t="shared" ca="1" si="63"/>
        <v/>
      </c>
      <c r="BN236" s="17" t="str">
        <f t="shared" si="64"/>
        <v/>
      </c>
    </row>
    <row r="237" spans="1:66">
      <c r="A237" s="84">
        <v>228</v>
      </c>
      <c r="B237" s="20"/>
      <c r="C237" s="20"/>
      <c r="D237" s="20"/>
      <c r="E237" s="20"/>
      <c r="F237" s="46" t="str">
        <f t="shared" si="50"/>
        <v xml:space="preserve">,  </v>
      </c>
      <c r="G237" s="28"/>
      <c r="H237" s="21"/>
      <c r="I237" s="20"/>
      <c r="J237" s="20"/>
      <c r="K237" s="46" t="str">
        <f t="shared" si="51"/>
        <v xml:space="preserve"> </v>
      </c>
      <c r="L237" s="20"/>
      <c r="M237" s="22"/>
      <c r="N237" s="20"/>
      <c r="O237" s="20"/>
      <c r="P237" s="20"/>
      <c r="Q237" s="20"/>
      <c r="R237" s="24"/>
      <c r="S237" s="20"/>
      <c r="T237" s="24"/>
      <c r="U237" s="33" t="str">
        <f>IFERROR(VLOOKUP(UPPER(TRIM(R237)&amp;TRIM(S237)&amp;TRIM(T237)),City!K:L,2,FALSE),"")</f>
        <v/>
      </c>
      <c r="V237" s="46" t="str">
        <f t="shared" si="52"/>
        <v xml:space="preserve"> </v>
      </c>
      <c r="W237" s="46" t="str">
        <f t="shared" si="53"/>
        <v xml:space="preserve"> </v>
      </c>
      <c r="X237" s="46" t="str">
        <f t="shared" si="54"/>
        <v xml:space="preserve"> </v>
      </c>
      <c r="Y237" s="46" t="str">
        <f t="shared" si="55"/>
        <v xml:space="preserve"> </v>
      </c>
      <c r="Z237" s="46" t="str">
        <f t="shared" si="56"/>
        <v xml:space="preserve"> </v>
      </c>
      <c r="AA237" s="46" t="str">
        <f t="shared" si="57"/>
        <v xml:space="preserve"> </v>
      </c>
      <c r="AB237" s="46" t="str">
        <f t="shared" si="58"/>
        <v/>
      </c>
      <c r="AC237" s="20"/>
      <c r="AD237" s="47" t="str">
        <f t="shared" si="49"/>
        <v xml:space="preserve"> </v>
      </c>
      <c r="AE237" s="20"/>
      <c r="AF237" s="20"/>
      <c r="AG237" s="20"/>
      <c r="AH237" s="20"/>
      <c r="AI237" s="20"/>
      <c r="AJ237" s="20"/>
      <c r="AK237" s="24"/>
      <c r="AL237" s="20"/>
      <c r="AM237" s="20" t="str">
        <f>IFERROR(IF(AL237="Suggested Branch",VLOOKUP(AB237,'Branch Details'!F230:G541,2,FALSE),""),"")</f>
        <v/>
      </c>
      <c r="AN237" s="21"/>
      <c r="AO237" s="88"/>
      <c r="BH237" t="str">
        <f t="shared" si="59"/>
        <v/>
      </c>
      <c r="BI237" t="str">
        <f t="shared" si="60"/>
        <v/>
      </c>
      <c r="BJ237" t="str">
        <f>IF(OR(R237&lt;&gt;"",S237&lt;&gt;"",T237&lt;&gt;""),IFERROR(VLOOKUP(UPPER(TRIM(R237)&amp;TRIM(S237)&amp;TRIM(T237)),City!K:L,2,FALSE),"NONE"),"")</f>
        <v/>
      </c>
      <c r="BK237" t="str">
        <f t="shared" si="61"/>
        <v/>
      </c>
      <c r="BL237" t="str">
        <f t="shared" si="62"/>
        <v/>
      </c>
      <c r="BM237" s="17" t="str">
        <f t="shared" ca="1" si="63"/>
        <v/>
      </c>
      <c r="BN237" s="17" t="str">
        <f t="shared" si="64"/>
        <v/>
      </c>
    </row>
    <row r="238" spans="1:66">
      <c r="A238" s="84">
        <v>229</v>
      </c>
      <c r="B238" s="20"/>
      <c r="C238" s="20"/>
      <c r="D238" s="20"/>
      <c r="E238" s="20"/>
      <c r="F238" s="46" t="str">
        <f t="shared" si="50"/>
        <v xml:space="preserve">,  </v>
      </c>
      <c r="G238" s="28"/>
      <c r="H238" s="21"/>
      <c r="I238" s="20"/>
      <c r="J238" s="20"/>
      <c r="K238" s="46" t="str">
        <f t="shared" si="51"/>
        <v xml:space="preserve"> </v>
      </c>
      <c r="L238" s="20"/>
      <c r="M238" s="22"/>
      <c r="N238" s="20"/>
      <c r="O238" s="20"/>
      <c r="P238" s="20"/>
      <c r="Q238" s="20"/>
      <c r="R238" s="24"/>
      <c r="S238" s="20"/>
      <c r="T238" s="24"/>
      <c r="U238" s="33" t="str">
        <f>IFERROR(VLOOKUP(UPPER(TRIM(R238)&amp;TRIM(S238)&amp;TRIM(T238)),City!K:L,2,FALSE),"")</f>
        <v/>
      </c>
      <c r="V238" s="46" t="str">
        <f t="shared" si="52"/>
        <v xml:space="preserve"> </v>
      </c>
      <c r="W238" s="46" t="str">
        <f t="shared" si="53"/>
        <v xml:space="preserve"> </v>
      </c>
      <c r="X238" s="46" t="str">
        <f t="shared" si="54"/>
        <v xml:space="preserve"> </v>
      </c>
      <c r="Y238" s="46" t="str">
        <f t="shared" si="55"/>
        <v xml:space="preserve"> </v>
      </c>
      <c r="Z238" s="46" t="str">
        <f t="shared" si="56"/>
        <v xml:space="preserve"> </v>
      </c>
      <c r="AA238" s="46" t="str">
        <f t="shared" si="57"/>
        <v xml:space="preserve"> </v>
      </c>
      <c r="AB238" s="46" t="str">
        <f t="shared" si="58"/>
        <v/>
      </c>
      <c r="AC238" s="20"/>
      <c r="AD238" s="47" t="str">
        <f t="shared" si="49"/>
        <v xml:space="preserve"> </v>
      </c>
      <c r="AE238" s="20"/>
      <c r="AF238" s="20"/>
      <c r="AG238" s="20"/>
      <c r="AH238" s="20"/>
      <c r="AI238" s="20"/>
      <c r="AJ238" s="20"/>
      <c r="AK238" s="24"/>
      <c r="AL238" s="20"/>
      <c r="AM238" s="20" t="str">
        <f>IFERROR(IF(AL238="Suggested Branch",VLOOKUP(AB238,'Branch Details'!F231:G542,2,FALSE),""),"")</f>
        <v/>
      </c>
      <c r="AN238" s="21"/>
      <c r="AO238" s="88"/>
      <c r="BH238" t="str">
        <f t="shared" si="59"/>
        <v/>
      </c>
      <c r="BI238" t="str">
        <f t="shared" si="60"/>
        <v/>
      </c>
      <c r="BJ238" t="str">
        <f>IF(OR(R238&lt;&gt;"",S238&lt;&gt;"",T238&lt;&gt;""),IFERROR(VLOOKUP(UPPER(TRIM(R238)&amp;TRIM(S238)&amp;TRIM(T238)),City!K:L,2,FALSE),"NONE"),"")</f>
        <v/>
      </c>
      <c r="BK238" t="str">
        <f t="shared" si="61"/>
        <v/>
      </c>
      <c r="BL238" t="str">
        <f t="shared" si="62"/>
        <v/>
      </c>
      <c r="BM238" s="17" t="str">
        <f t="shared" ca="1" si="63"/>
        <v/>
      </c>
      <c r="BN238" s="17" t="str">
        <f t="shared" si="64"/>
        <v/>
      </c>
    </row>
    <row r="239" spans="1:66">
      <c r="A239" s="84">
        <v>230</v>
      </c>
      <c r="B239" s="20"/>
      <c r="C239" s="20"/>
      <c r="D239" s="20"/>
      <c r="E239" s="20"/>
      <c r="F239" s="46" t="str">
        <f t="shared" si="50"/>
        <v xml:space="preserve">,  </v>
      </c>
      <c r="G239" s="28"/>
      <c r="H239" s="21"/>
      <c r="I239" s="20"/>
      <c r="J239" s="20"/>
      <c r="K239" s="46" t="str">
        <f t="shared" si="51"/>
        <v xml:space="preserve"> </v>
      </c>
      <c r="L239" s="20"/>
      <c r="M239" s="22"/>
      <c r="N239" s="20"/>
      <c r="O239" s="20"/>
      <c r="P239" s="20"/>
      <c r="Q239" s="20"/>
      <c r="R239" s="24"/>
      <c r="S239" s="20"/>
      <c r="T239" s="24"/>
      <c r="U239" s="33" t="str">
        <f>IFERROR(VLOOKUP(UPPER(TRIM(R239)&amp;TRIM(S239)&amp;TRIM(T239)),City!K:L,2,FALSE),"")</f>
        <v/>
      </c>
      <c r="V239" s="46" t="str">
        <f t="shared" si="52"/>
        <v xml:space="preserve"> </v>
      </c>
      <c r="W239" s="46" t="str">
        <f t="shared" si="53"/>
        <v xml:space="preserve"> </v>
      </c>
      <c r="X239" s="46" t="str">
        <f t="shared" si="54"/>
        <v xml:space="preserve"> </v>
      </c>
      <c r="Y239" s="46" t="str">
        <f t="shared" si="55"/>
        <v xml:space="preserve"> </v>
      </c>
      <c r="Z239" s="46" t="str">
        <f t="shared" si="56"/>
        <v xml:space="preserve"> </v>
      </c>
      <c r="AA239" s="46" t="str">
        <f t="shared" si="57"/>
        <v xml:space="preserve"> </v>
      </c>
      <c r="AB239" s="46" t="str">
        <f t="shared" si="58"/>
        <v/>
      </c>
      <c r="AC239" s="20"/>
      <c r="AD239" s="47" t="str">
        <f t="shared" si="49"/>
        <v xml:space="preserve"> </v>
      </c>
      <c r="AE239" s="20"/>
      <c r="AF239" s="20"/>
      <c r="AG239" s="20"/>
      <c r="AH239" s="20"/>
      <c r="AI239" s="20"/>
      <c r="AJ239" s="20"/>
      <c r="AK239" s="24"/>
      <c r="AL239" s="20"/>
      <c r="AM239" s="20" t="str">
        <f>IFERROR(IF(AL239="Suggested Branch",VLOOKUP(AB239,'Branch Details'!F232:G543,2,FALSE),""),"")</f>
        <v/>
      </c>
      <c r="AN239" s="21"/>
      <c r="AO239" s="88"/>
      <c r="BH239" t="str">
        <f t="shared" si="59"/>
        <v/>
      </c>
      <c r="BI239" t="str">
        <f t="shared" si="60"/>
        <v/>
      </c>
      <c r="BJ239" t="str">
        <f>IF(OR(R239&lt;&gt;"",S239&lt;&gt;"",T239&lt;&gt;""),IFERROR(VLOOKUP(UPPER(TRIM(R239)&amp;TRIM(S239)&amp;TRIM(T239)),City!K:L,2,FALSE),"NONE"),"")</f>
        <v/>
      </c>
      <c r="BK239" t="str">
        <f t="shared" si="61"/>
        <v/>
      </c>
      <c r="BL239" t="str">
        <f t="shared" si="62"/>
        <v/>
      </c>
      <c r="BM239" s="17" t="str">
        <f t="shared" ca="1" si="63"/>
        <v/>
      </c>
      <c r="BN239" s="17" t="str">
        <f t="shared" si="64"/>
        <v/>
      </c>
    </row>
    <row r="240" spans="1:66">
      <c r="A240" s="84">
        <v>231</v>
      </c>
      <c r="B240" s="20"/>
      <c r="C240" s="20"/>
      <c r="D240" s="20"/>
      <c r="E240" s="20"/>
      <c r="F240" s="46" t="str">
        <f t="shared" si="50"/>
        <v xml:space="preserve">,  </v>
      </c>
      <c r="G240" s="28"/>
      <c r="H240" s="21"/>
      <c r="I240" s="20"/>
      <c r="J240" s="20"/>
      <c r="K240" s="46" t="str">
        <f t="shared" si="51"/>
        <v xml:space="preserve"> </v>
      </c>
      <c r="L240" s="20"/>
      <c r="M240" s="22"/>
      <c r="N240" s="20"/>
      <c r="O240" s="20"/>
      <c r="P240" s="20"/>
      <c r="Q240" s="20"/>
      <c r="R240" s="24"/>
      <c r="S240" s="20"/>
      <c r="T240" s="24"/>
      <c r="U240" s="33" t="str">
        <f>IFERROR(VLOOKUP(UPPER(TRIM(R240)&amp;TRIM(S240)&amp;TRIM(T240)),City!K:L,2,FALSE),"")</f>
        <v/>
      </c>
      <c r="V240" s="46" t="str">
        <f t="shared" si="52"/>
        <v xml:space="preserve"> </v>
      </c>
      <c r="W240" s="46" t="str">
        <f t="shared" si="53"/>
        <v xml:space="preserve"> </v>
      </c>
      <c r="X240" s="46" t="str">
        <f t="shared" si="54"/>
        <v xml:space="preserve"> </v>
      </c>
      <c r="Y240" s="46" t="str">
        <f t="shared" si="55"/>
        <v xml:space="preserve"> </v>
      </c>
      <c r="Z240" s="46" t="str">
        <f t="shared" si="56"/>
        <v xml:space="preserve"> </v>
      </c>
      <c r="AA240" s="46" t="str">
        <f t="shared" si="57"/>
        <v xml:space="preserve"> </v>
      </c>
      <c r="AB240" s="46" t="str">
        <f t="shared" si="58"/>
        <v/>
      </c>
      <c r="AC240" s="20"/>
      <c r="AD240" s="47" t="str">
        <f t="shared" si="49"/>
        <v xml:space="preserve"> </v>
      </c>
      <c r="AE240" s="20"/>
      <c r="AF240" s="20"/>
      <c r="AG240" s="20"/>
      <c r="AH240" s="20"/>
      <c r="AI240" s="20"/>
      <c r="AJ240" s="20"/>
      <c r="AK240" s="24"/>
      <c r="AL240" s="20"/>
      <c r="AM240" s="20" t="str">
        <f>IFERROR(IF(AL240="Suggested Branch",VLOOKUP(AB240,'Branch Details'!F233:G544,2,FALSE),""),"")</f>
        <v/>
      </c>
      <c r="AN240" s="21"/>
      <c r="AO240" s="88"/>
      <c r="BH240" t="str">
        <f t="shared" si="59"/>
        <v/>
      </c>
      <c r="BI240" t="str">
        <f t="shared" si="60"/>
        <v/>
      </c>
      <c r="BJ240" t="str">
        <f>IF(OR(R240&lt;&gt;"",S240&lt;&gt;"",T240&lt;&gt;""),IFERROR(VLOOKUP(UPPER(TRIM(R240)&amp;TRIM(S240)&amp;TRIM(T240)),City!K:L,2,FALSE),"NONE"),"")</f>
        <v/>
      </c>
      <c r="BK240" t="str">
        <f t="shared" si="61"/>
        <v/>
      </c>
      <c r="BL240" t="str">
        <f t="shared" si="62"/>
        <v/>
      </c>
      <c r="BM240" s="17" t="str">
        <f t="shared" ca="1" si="63"/>
        <v/>
      </c>
      <c r="BN240" s="17" t="str">
        <f t="shared" si="64"/>
        <v/>
      </c>
    </row>
    <row r="241" spans="1:66">
      <c r="A241" s="84">
        <v>232</v>
      </c>
      <c r="B241" s="20"/>
      <c r="C241" s="20"/>
      <c r="D241" s="20"/>
      <c r="E241" s="20"/>
      <c r="F241" s="46" t="str">
        <f t="shared" si="50"/>
        <v xml:space="preserve">,  </v>
      </c>
      <c r="G241" s="28"/>
      <c r="H241" s="21"/>
      <c r="I241" s="20"/>
      <c r="J241" s="20"/>
      <c r="K241" s="46" t="str">
        <f t="shared" si="51"/>
        <v xml:space="preserve"> </v>
      </c>
      <c r="L241" s="20"/>
      <c r="M241" s="22"/>
      <c r="N241" s="20"/>
      <c r="O241" s="20"/>
      <c r="P241" s="20"/>
      <c r="Q241" s="20"/>
      <c r="R241" s="24"/>
      <c r="S241" s="20"/>
      <c r="T241" s="24"/>
      <c r="U241" s="33" t="str">
        <f>IFERROR(VLOOKUP(UPPER(TRIM(R241)&amp;TRIM(S241)&amp;TRIM(T241)),City!K:L,2,FALSE),"")</f>
        <v/>
      </c>
      <c r="V241" s="46" t="str">
        <f t="shared" si="52"/>
        <v xml:space="preserve"> </v>
      </c>
      <c r="W241" s="46" t="str">
        <f t="shared" si="53"/>
        <v xml:space="preserve"> </v>
      </c>
      <c r="X241" s="46" t="str">
        <f t="shared" si="54"/>
        <v xml:space="preserve"> </v>
      </c>
      <c r="Y241" s="46" t="str">
        <f t="shared" si="55"/>
        <v xml:space="preserve"> </v>
      </c>
      <c r="Z241" s="46" t="str">
        <f t="shared" si="56"/>
        <v xml:space="preserve"> </v>
      </c>
      <c r="AA241" s="46" t="str">
        <f t="shared" si="57"/>
        <v xml:space="preserve"> </v>
      </c>
      <c r="AB241" s="46" t="str">
        <f t="shared" si="58"/>
        <v/>
      </c>
      <c r="AC241" s="20"/>
      <c r="AD241" s="47" t="str">
        <f t="shared" si="49"/>
        <v xml:space="preserve"> </v>
      </c>
      <c r="AE241" s="20"/>
      <c r="AF241" s="20"/>
      <c r="AG241" s="20"/>
      <c r="AH241" s="20"/>
      <c r="AI241" s="20"/>
      <c r="AJ241" s="20"/>
      <c r="AK241" s="24"/>
      <c r="AL241" s="20"/>
      <c r="AM241" s="20" t="str">
        <f>IFERROR(IF(AL241="Suggested Branch",VLOOKUP(AB241,'Branch Details'!F234:G545,2,FALSE),""),"")</f>
        <v/>
      </c>
      <c r="AN241" s="21"/>
      <c r="AO241" s="88"/>
      <c r="BH241" t="str">
        <f t="shared" si="59"/>
        <v/>
      </c>
      <c r="BI241" t="str">
        <f t="shared" si="60"/>
        <v/>
      </c>
      <c r="BJ241" t="str">
        <f>IF(OR(R241&lt;&gt;"",S241&lt;&gt;"",T241&lt;&gt;""),IFERROR(VLOOKUP(UPPER(TRIM(R241)&amp;TRIM(S241)&amp;TRIM(T241)),City!K:L,2,FALSE),"NONE"),"")</f>
        <v/>
      </c>
      <c r="BK241" t="str">
        <f t="shared" si="61"/>
        <v/>
      </c>
      <c r="BL241" t="str">
        <f t="shared" si="62"/>
        <v/>
      </c>
      <c r="BM241" s="17" t="str">
        <f t="shared" ca="1" si="63"/>
        <v/>
      </c>
      <c r="BN241" s="17" t="str">
        <f t="shared" si="64"/>
        <v/>
      </c>
    </row>
    <row r="242" spans="1:66">
      <c r="A242" s="84">
        <v>233</v>
      </c>
      <c r="B242" s="20"/>
      <c r="C242" s="20"/>
      <c r="D242" s="20"/>
      <c r="E242" s="20"/>
      <c r="F242" s="46" t="str">
        <f t="shared" si="50"/>
        <v xml:space="preserve">,  </v>
      </c>
      <c r="G242" s="28"/>
      <c r="H242" s="21"/>
      <c r="I242" s="20"/>
      <c r="J242" s="20"/>
      <c r="K242" s="46" t="str">
        <f t="shared" si="51"/>
        <v xml:space="preserve"> </v>
      </c>
      <c r="L242" s="20"/>
      <c r="M242" s="22"/>
      <c r="N242" s="20"/>
      <c r="O242" s="20"/>
      <c r="P242" s="20"/>
      <c r="Q242" s="20"/>
      <c r="R242" s="24"/>
      <c r="S242" s="20"/>
      <c r="T242" s="24"/>
      <c r="U242" s="33" t="str">
        <f>IFERROR(VLOOKUP(UPPER(TRIM(R242)&amp;TRIM(S242)&amp;TRIM(T242)),City!K:L,2,FALSE),"")</f>
        <v/>
      </c>
      <c r="V242" s="46" t="str">
        <f t="shared" si="52"/>
        <v xml:space="preserve"> </v>
      </c>
      <c r="W242" s="46" t="str">
        <f t="shared" si="53"/>
        <v xml:space="preserve"> </v>
      </c>
      <c r="X242" s="46" t="str">
        <f t="shared" si="54"/>
        <v xml:space="preserve"> </v>
      </c>
      <c r="Y242" s="46" t="str">
        <f t="shared" si="55"/>
        <v xml:space="preserve"> </v>
      </c>
      <c r="Z242" s="46" t="str">
        <f t="shared" si="56"/>
        <v xml:space="preserve"> </v>
      </c>
      <c r="AA242" s="46" t="str">
        <f t="shared" si="57"/>
        <v xml:space="preserve"> </v>
      </c>
      <c r="AB242" s="46" t="str">
        <f t="shared" si="58"/>
        <v/>
      </c>
      <c r="AC242" s="20"/>
      <c r="AD242" s="47" t="str">
        <f t="shared" si="49"/>
        <v xml:space="preserve"> </v>
      </c>
      <c r="AE242" s="20"/>
      <c r="AF242" s="20"/>
      <c r="AG242" s="20"/>
      <c r="AH242" s="20"/>
      <c r="AI242" s="20"/>
      <c r="AJ242" s="20"/>
      <c r="AK242" s="24"/>
      <c r="AL242" s="20"/>
      <c r="AM242" s="20" t="str">
        <f>IFERROR(IF(AL242="Suggested Branch",VLOOKUP(AB242,'Branch Details'!F235:G546,2,FALSE),""),"")</f>
        <v/>
      </c>
      <c r="AN242" s="21"/>
      <c r="AO242" s="88"/>
      <c r="BH242" t="str">
        <f t="shared" si="59"/>
        <v/>
      </c>
      <c r="BI242" t="str">
        <f t="shared" si="60"/>
        <v/>
      </c>
      <c r="BJ242" t="str">
        <f>IF(OR(R242&lt;&gt;"",S242&lt;&gt;"",T242&lt;&gt;""),IFERROR(VLOOKUP(UPPER(TRIM(R242)&amp;TRIM(S242)&amp;TRIM(T242)),City!K:L,2,FALSE),"NONE"),"")</f>
        <v/>
      </c>
      <c r="BK242" t="str">
        <f t="shared" si="61"/>
        <v/>
      </c>
      <c r="BL242" t="str">
        <f t="shared" si="62"/>
        <v/>
      </c>
      <c r="BM242" s="17" t="str">
        <f t="shared" ca="1" si="63"/>
        <v/>
      </c>
      <c r="BN242" s="17" t="str">
        <f t="shared" si="64"/>
        <v/>
      </c>
    </row>
    <row r="243" spans="1:66">
      <c r="A243" s="84">
        <v>234</v>
      </c>
      <c r="B243" s="20"/>
      <c r="C243" s="20"/>
      <c r="D243" s="20"/>
      <c r="E243" s="20"/>
      <c r="F243" s="46" t="str">
        <f t="shared" si="50"/>
        <v xml:space="preserve">,  </v>
      </c>
      <c r="G243" s="28"/>
      <c r="H243" s="21"/>
      <c r="I243" s="20"/>
      <c r="J243" s="20"/>
      <c r="K243" s="46" t="str">
        <f t="shared" si="51"/>
        <v xml:space="preserve"> </v>
      </c>
      <c r="L243" s="20"/>
      <c r="M243" s="22"/>
      <c r="N243" s="20"/>
      <c r="O243" s="20"/>
      <c r="P243" s="20"/>
      <c r="Q243" s="20"/>
      <c r="R243" s="24"/>
      <c r="S243" s="20"/>
      <c r="T243" s="24"/>
      <c r="U243" s="33" t="str">
        <f>IFERROR(VLOOKUP(UPPER(TRIM(R243)&amp;TRIM(S243)&amp;TRIM(T243)),City!K:L,2,FALSE),"")</f>
        <v/>
      </c>
      <c r="V243" s="46" t="str">
        <f t="shared" si="52"/>
        <v xml:space="preserve"> </v>
      </c>
      <c r="W243" s="46" t="str">
        <f t="shared" si="53"/>
        <v xml:space="preserve"> </v>
      </c>
      <c r="X243" s="46" t="str">
        <f t="shared" si="54"/>
        <v xml:space="preserve"> </v>
      </c>
      <c r="Y243" s="46" t="str">
        <f t="shared" si="55"/>
        <v xml:space="preserve"> </v>
      </c>
      <c r="Z243" s="46" t="str">
        <f t="shared" si="56"/>
        <v xml:space="preserve"> </v>
      </c>
      <c r="AA243" s="46" t="str">
        <f t="shared" si="57"/>
        <v xml:space="preserve"> </v>
      </c>
      <c r="AB243" s="46" t="str">
        <f t="shared" si="58"/>
        <v/>
      </c>
      <c r="AC243" s="20"/>
      <c r="AD243" s="47" t="str">
        <f t="shared" si="49"/>
        <v xml:space="preserve"> </v>
      </c>
      <c r="AE243" s="20"/>
      <c r="AF243" s="20"/>
      <c r="AG243" s="20"/>
      <c r="AH243" s="20"/>
      <c r="AI243" s="20"/>
      <c r="AJ243" s="20"/>
      <c r="AK243" s="24"/>
      <c r="AL243" s="20"/>
      <c r="AM243" s="20" t="str">
        <f>IFERROR(IF(AL243="Suggested Branch",VLOOKUP(AB243,'Branch Details'!F236:G547,2,FALSE),""),"")</f>
        <v/>
      </c>
      <c r="AN243" s="21"/>
      <c r="AO243" s="88"/>
      <c r="BH243" t="str">
        <f t="shared" si="59"/>
        <v/>
      </c>
      <c r="BI243" t="str">
        <f t="shared" si="60"/>
        <v/>
      </c>
      <c r="BJ243" t="str">
        <f>IF(OR(R243&lt;&gt;"",S243&lt;&gt;"",T243&lt;&gt;""),IFERROR(VLOOKUP(UPPER(TRIM(R243)&amp;TRIM(S243)&amp;TRIM(T243)),City!K:L,2,FALSE),"NONE"),"")</f>
        <v/>
      </c>
      <c r="BK243" t="str">
        <f t="shared" si="61"/>
        <v/>
      </c>
      <c r="BL243" t="str">
        <f t="shared" si="62"/>
        <v/>
      </c>
      <c r="BM243" s="17" t="str">
        <f t="shared" ca="1" si="63"/>
        <v/>
      </c>
      <c r="BN243" s="17" t="str">
        <f t="shared" si="64"/>
        <v/>
      </c>
    </row>
    <row r="244" spans="1:66">
      <c r="A244" s="84">
        <v>235</v>
      </c>
      <c r="B244" s="20"/>
      <c r="C244" s="20"/>
      <c r="D244" s="20"/>
      <c r="E244" s="20"/>
      <c r="F244" s="46" t="str">
        <f t="shared" si="50"/>
        <v xml:space="preserve">,  </v>
      </c>
      <c r="G244" s="28"/>
      <c r="H244" s="21"/>
      <c r="I244" s="20"/>
      <c r="J244" s="20"/>
      <c r="K244" s="46" t="str">
        <f t="shared" si="51"/>
        <v xml:space="preserve"> </v>
      </c>
      <c r="L244" s="20"/>
      <c r="M244" s="22"/>
      <c r="N244" s="20"/>
      <c r="O244" s="20"/>
      <c r="P244" s="20"/>
      <c r="Q244" s="20"/>
      <c r="R244" s="24"/>
      <c r="S244" s="20"/>
      <c r="T244" s="24"/>
      <c r="U244" s="33" t="str">
        <f>IFERROR(VLOOKUP(UPPER(TRIM(R244)&amp;TRIM(S244)&amp;TRIM(T244)),City!K:L,2,FALSE),"")</f>
        <v/>
      </c>
      <c r="V244" s="46" t="str">
        <f t="shared" si="52"/>
        <v xml:space="preserve"> </v>
      </c>
      <c r="W244" s="46" t="str">
        <f t="shared" si="53"/>
        <v xml:space="preserve"> </v>
      </c>
      <c r="X244" s="46" t="str">
        <f t="shared" si="54"/>
        <v xml:space="preserve"> </v>
      </c>
      <c r="Y244" s="46" t="str">
        <f t="shared" si="55"/>
        <v xml:space="preserve"> </v>
      </c>
      <c r="Z244" s="46" t="str">
        <f t="shared" si="56"/>
        <v xml:space="preserve"> </v>
      </c>
      <c r="AA244" s="46" t="str">
        <f t="shared" si="57"/>
        <v xml:space="preserve"> </v>
      </c>
      <c r="AB244" s="46" t="str">
        <f t="shared" si="58"/>
        <v/>
      </c>
      <c r="AC244" s="20"/>
      <c r="AD244" s="47" t="str">
        <f t="shared" si="49"/>
        <v xml:space="preserve"> </v>
      </c>
      <c r="AE244" s="20"/>
      <c r="AF244" s="20"/>
      <c r="AG244" s="20"/>
      <c r="AH244" s="20"/>
      <c r="AI244" s="20"/>
      <c r="AJ244" s="20"/>
      <c r="AK244" s="24"/>
      <c r="AL244" s="20"/>
      <c r="AM244" s="20" t="str">
        <f>IFERROR(IF(AL244="Suggested Branch",VLOOKUP(AB244,'Branch Details'!F237:G548,2,FALSE),""),"")</f>
        <v/>
      </c>
      <c r="AN244" s="21"/>
      <c r="AO244" s="88"/>
      <c r="BH244" t="str">
        <f t="shared" si="59"/>
        <v/>
      </c>
      <c r="BI244" t="str">
        <f t="shared" si="60"/>
        <v/>
      </c>
      <c r="BJ244" t="str">
        <f>IF(OR(R244&lt;&gt;"",S244&lt;&gt;"",T244&lt;&gt;""),IFERROR(VLOOKUP(UPPER(TRIM(R244)&amp;TRIM(S244)&amp;TRIM(T244)),City!K:L,2,FALSE),"NONE"),"")</f>
        <v/>
      </c>
      <c r="BK244" t="str">
        <f t="shared" si="61"/>
        <v/>
      </c>
      <c r="BL244" t="str">
        <f t="shared" si="62"/>
        <v/>
      </c>
      <c r="BM244" s="17" t="str">
        <f t="shared" ca="1" si="63"/>
        <v/>
      </c>
      <c r="BN244" s="17" t="str">
        <f t="shared" si="64"/>
        <v/>
      </c>
    </row>
    <row r="245" spans="1:66">
      <c r="A245" s="84">
        <v>236</v>
      </c>
      <c r="B245" s="20"/>
      <c r="C245" s="20"/>
      <c r="D245" s="20"/>
      <c r="E245" s="20"/>
      <c r="F245" s="46" t="str">
        <f t="shared" si="50"/>
        <v xml:space="preserve">,  </v>
      </c>
      <c r="G245" s="28"/>
      <c r="H245" s="21"/>
      <c r="I245" s="20"/>
      <c r="J245" s="20"/>
      <c r="K245" s="46" t="str">
        <f t="shared" si="51"/>
        <v xml:space="preserve"> </v>
      </c>
      <c r="L245" s="20"/>
      <c r="M245" s="22"/>
      <c r="N245" s="20"/>
      <c r="O245" s="20"/>
      <c r="P245" s="20"/>
      <c r="Q245" s="20"/>
      <c r="R245" s="24"/>
      <c r="S245" s="20"/>
      <c r="T245" s="24"/>
      <c r="U245" s="33" t="str">
        <f>IFERROR(VLOOKUP(UPPER(TRIM(R245)&amp;TRIM(S245)&amp;TRIM(T245)),City!K:L,2,FALSE),"")</f>
        <v/>
      </c>
      <c r="V245" s="46" t="str">
        <f t="shared" si="52"/>
        <v xml:space="preserve"> </v>
      </c>
      <c r="W245" s="46" t="str">
        <f t="shared" si="53"/>
        <v xml:space="preserve"> </v>
      </c>
      <c r="X245" s="46" t="str">
        <f t="shared" si="54"/>
        <v xml:space="preserve"> </v>
      </c>
      <c r="Y245" s="46" t="str">
        <f t="shared" si="55"/>
        <v xml:space="preserve"> </v>
      </c>
      <c r="Z245" s="46" t="str">
        <f t="shared" si="56"/>
        <v xml:space="preserve"> </v>
      </c>
      <c r="AA245" s="46" t="str">
        <f t="shared" si="57"/>
        <v xml:space="preserve"> </v>
      </c>
      <c r="AB245" s="46" t="str">
        <f t="shared" si="58"/>
        <v/>
      </c>
      <c r="AC245" s="20"/>
      <c r="AD245" s="47" t="str">
        <f t="shared" si="49"/>
        <v xml:space="preserve"> </v>
      </c>
      <c r="AE245" s="20"/>
      <c r="AF245" s="20"/>
      <c r="AG245" s="20"/>
      <c r="AH245" s="20"/>
      <c r="AI245" s="20"/>
      <c r="AJ245" s="20"/>
      <c r="AK245" s="24"/>
      <c r="AL245" s="20"/>
      <c r="AM245" s="20" t="str">
        <f>IFERROR(IF(AL245="Suggested Branch",VLOOKUP(AB245,'Branch Details'!F238:G549,2,FALSE),""),"")</f>
        <v/>
      </c>
      <c r="AN245" s="21"/>
      <c r="AO245" s="88"/>
      <c r="BH245" t="str">
        <f t="shared" si="59"/>
        <v/>
      </c>
      <c r="BI245" t="str">
        <f t="shared" si="60"/>
        <v/>
      </c>
      <c r="BJ245" t="str">
        <f>IF(OR(R245&lt;&gt;"",S245&lt;&gt;"",T245&lt;&gt;""),IFERROR(VLOOKUP(UPPER(TRIM(R245)&amp;TRIM(S245)&amp;TRIM(T245)),City!K:L,2,FALSE),"NONE"),"")</f>
        <v/>
      </c>
      <c r="BK245" t="str">
        <f t="shared" si="61"/>
        <v/>
      </c>
      <c r="BL245" t="str">
        <f t="shared" si="62"/>
        <v/>
      </c>
      <c r="BM245" s="17" t="str">
        <f t="shared" ca="1" si="63"/>
        <v/>
      </c>
      <c r="BN245" s="17" t="str">
        <f t="shared" si="64"/>
        <v/>
      </c>
    </row>
    <row r="246" spans="1:66">
      <c r="A246" s="84">
        <v>237</v>
      </c>
      <c r="B246" s="20"/>
      <c r="C246" s="20"/>
      <c r="D246" s="20"/>
      <c r="E246" s="20"/>
      <c r="F246" s="46" t="str">
        <f t="shared" si="50"/>
        <v xml:space="preserve">,  </v>
      </c>
      <c r="G246" s="28"/>
      <c r="H246" s="21"/>
      <c r="I246" s="20"/>
      <c r="J246" s="20"/>
      <c r="K246" s="46" t="str">
        <f t="shared" si="51"/>
        <v xml:space="preserve"> </v>
      </c>
      <c r="L246" s="20"/>
      <c r="M246" s="22"/>
      <c r="N246" s="20"/>
      <c r="O246" s="20"/>
      <c r="P246" s="20"/>
      <c r="Q246" s="20"/>
      <c r="R246" s="24"/>
      <c r="S246" s="20"/>
      <c r="T246" s="24"/>
      <c r="U246" s="33" t="str">
        <f>IFERROR(VLOOKUP(UPPER(TRIM(R246)&amp;TRIM(S246)&amp;TRIM(T246)),City!K:L,2,FALSE),"")</f>
        <v/>
      </c>
      <c r="V246" s="46" t="str">
        <f t="shared" si="52"/>
        <v xml:space="preserve"> </v>
      </c>
      <c r="W246" s="46" t="str">
        <f t="shared" si="53"/>
        <v xml:space="preserve"> </v>
      </c>
      <c r="X246" s="46" t="str">
        <f t="shared" si="54"/>
        <v xml:space="preserve"> </v>
      </c>
      <c r="Y246" s="46" t="str">
        <f t="shared" si="55"/>
        <v xml:space="preserve"> </v>
      </c>
      <c r="Z246" s="46" t="str">
        <f t="shared" si="56"/>
        <v xml:space="preserve"> </v>
      </c>
      <c r="AA246" s="46" t="str">
        <f t="shared" si="57"/>
        <v xml:space="preserve"> </v>
      </c>
      <c r="AB246" s="46" t="str">
        <f t="shared" si="58"/>
        <v/>
      </c>
      <c r="AC246" s="20"/>
      <c r="AD246" s="47" t="str">
        <f t="shared" si="49"/>
        <v xml:space="preserve"> </v>
      </c>
      <c r="AE246" s="20"/>
      <c r="AF246" s="20"/>
      <c r="AG246" s="20"/>
      <c r="AH246" s="20"/>
      <c r="AI246" s="20"/>
      <c r="AJ246" s="20"/>
      <c r="AK246" s="24"/>
      <c r="AL246" s="20"/>
      <c r="AM246" s="20" t="str">
        <f>IFERROR(IF(AL246="Suggested Branch",VLOOKUP(AB246,'Branch Details'!F239:G550,2,FALSE),""),"")</f>
        <v/>
      </c>
      <c r="AN246" s="21"/>
      <c r="AO246" s="88"/>
      <c r="BH246" t="str">
        <f t="shared" si="59"/>
        <v/>
      </c>
      <c r="BI246" t="str">
        <f t="shared" si="60"/>
        <v/>
      </c>
      <c r="BJ246" t="str">
        <f>IF(OR(R246&lt;&gt;"",S246&lt;&gt;"",T246&lt;&gt;""),IFERROR(VLOOKUP(UPPER(TRIM(R246)&amp;TRIM(S246)&amp;TRIM(T246)),City!K:L,2,FALSE),"NONE"),"")</f>
        <v/>
      </c>
      <c r="BK246" t="str">
        <f t="shared" si="61"/>
        <v/>
      </c>
      <c r="BL246" t="str">
        <f t="shared" si="62"/>
        <v/>
      </c>
      <c r="BM246" s="17" t="str">
        <f t="shared" ca="1" si="63"/>
        <v/>
      </c>
      <c r="BN246" s="17" t="str">
        <f t="shared" si="64"/>
        <v/>
      </c>
    </row>
    <row r="247" spans="1:66">
      <c r="A247" s="84">
        <v>238</v>
      </c>
      <c r="B247" s="20"/>
      <c r="C247" s="20"/>
      <c r="D247" s="20"/>
      <c r="E247" s="20"/>
      <c r="F247" s="46" t="str">
        <f t="shared" si="50"/>
        <v xml:space="preserve">,  </v>
      </c>
      <c r="G247" s="28"/>
      <c r="H247" s="21"/>
      <c r="I247" s="20"/>
      <c r="J247" s="20"/>
      <c r="K247" s="46" t="str">
        <f t="shared" si="51"/>
        <v xml:space="preserve"> </v>
      </c>
      <c r="L247" s="20"/>
      <c r="M247" s="22"/>
      <c r="N247" s="20"/>
      <c r="O247" s="20"/>
      <c r="P247" s="20"/>
      <c r="Q247" s="20"/>
      <c r="R247" s="24"/>
      <c r="S247" s="20"/>
      <c r="T247" s="24"/>
      <c r="U247" s="33" t="str">
        <f>IFERROR(VLOOKUP(UPPER(TRIM(R247)&amp;TRIM(S247)&amp;TRIM(T247)),City!K:L,2,FALSE),"")</f>
        <v/>
      </c>
      <c r="V247" s="46" t="str">
        <f t="shared" si="52"/>
        <v xml:space="preserve"> </v>
      </c>
      <c r="W247" s="46" t="str">
        <f t="shared" si="53"/>
        <v xml:space="preserve"> </v>
      </c>
      <c r="X247" s="46" t="str">
        <f t="shared" si="54"/>
        <v xml:space="preserve"> </v>
      </c>
      <c r="Y247" s="46" t="str">
        <f t="shared" si="55"/>
        <v xml:space="preserve"> </v>
      </c>
      <c r="Z247" s="46" t="str">
        <f t="shared" si="56"/>
        <v xml:space="preserve"> </v>
      </c>
      <c r="AA247" s="46" t="str">
        <f t="shared" si="57"/>
        <v xml:space="preserve"> </v>
      </c>
      <c r="AB247" s="46" t="str">
        <f t="shared" si="58"/>
        <v/>
      </c>
      <c r="AC247" s="20"/>
      <c r="AD247" s="47" t="str">
        <f t="shared" si="49"/>
        <v xml:space="preserve"> </v>
      </c>
      <c r="AE247" s="20"/>
      <c r="AF247" s="20"/>
      <c r="AG247" s="20"/>
      <c r="AH247" s="20"/>
      <c r="AI247" s="20"/>
      <c r="AJ247" s="20"/>
      <c r="AK247" s="24"/>
      <c r="AL247" s="20"/>
      <c r="AM247" s="20" t="str">
        <f>IFERROR(IF(AL247="Suggested Branch",VLOOKUP(AB247,'Branch Details'!F240:G551,2,FALSE),""),"")</f>
        <v/>
      </c>
      <c r="AN247" s="21"/>
      <c r="AO247" s="88"/>
      <c r="BH247" t="str">
        <f t="shared" si="59"/>
        <v/>
      </c>
      <c r="BI247" t="str">
        <f t="shared" si="60"/>
        <v/>
      </c>
      <c r="BJ247" t="str">
        <f>IF(OR(R247&lt;&gt;"",S247&lt;&gt;"",T247&lt;&gt;""),IFERROR(VLOOKUP(UPPER(TRIM(R247)&amp;TRIM(S247)&amp;TRIM(T247)),City!K:L,2,FALSE),"NONE"),"")</f>
        <v/>
      </c>
      <c r="BK247" t="str">
        <f t="shared" si="61"/>
        <v/>
      </c>
      <c r="BL247" t="str">
        <f t="shared" si="62"/>
        <v/>
      </c>
      <c r="BM247" s="17" t="str">
        <f t="shared" ca="1" si="63"/>
        <v/>
      </c>
      <c r="BN247" s="17" t="str">
        <f t="shared" si="64"/>
        <v/>
      </c>
    </row>
    <row r="248" spans="1:66">
      <c r="A248" s="84">
        <v>239</v>
      </c>
      <c r="B248" s="20"/>
      <c r="C248" s="20"/>
      <c r="D248" s="20"/>
      <c r="E248" s="20"/>
      <c r="F248" s="46" t="str">
        <f t="shared" si="50"/>
        <v xml:space="preserve">,  </v>
      </c>
      <c r="G248" s="28"/>
      <c r="H248" s="21"/>
      <c r="I248" s="20"/>
      <c r="J248" s="20"/>
      <c r="K248" s="46" t="str">
        <f t="shared" si="51"/>
        <v xml:space="preserve"> </v>
      </c>
      <c r="L248" s="20"/>
      <c r="M248" s="22"/>
      <c r="N248" s="20"/>
      <c r="O248" s="20"/>
      <c r="P248" s="20"/>
      <c r="Q248" s="20"/>
      <c r="R248" s="24"/>
      <c r="S248" s="20"/>
      <c r="T248" s="24"/>
      <c r="U248" s="33" t="str">
        <f>IFERROR(VLOOKUP(UPPER(TRIM(R248)&amp;TRIM(S248)&amp;TRIM(T248)),City!K:L,2,FALSE),"")</f>
        <v/>
      </c>
      <c r="V248" s="46" t="str">
        <f t="shared" si="52"/>
        <v xml:space="preserve"> </v>
      </c>
      <c r="W248" s="46" t="str">
        <f t="shared" si="53"/>
        <v xml:space="preserve"> </v>
      </c>
      <c r="X248" s="46" t="str">
        <f t="shared" si="54"/>
        <v xml:space="preserve"> </v>
      </c>
      <c r="Y248" s="46" t="str">
        <f t="shared" si="55"/>
        <v xml:space="preserve"> </v>
      </c>
      <c r="Z248" s="46" t="str">
        <f t="shared" si="56"/>
        <v xml:space="preserve"> </v>
      </c>
      <c r="AA248" s="46" t="str">
        <f t="shared" si="57"/>
        <v xml:space="preserve"> </v>
      </c>
      <c r="AB248" s="46" t="str">
        <f t="shared" si="58"/>
        <v/>
      </c>
      <c r="AC248" s="20"/>
      <c r="AD248" s="47" t="str">
        <f t="shared" si="49"/>
        <v xml:space="preserve"> </v>
      </c>
      <c r="AE248" s="20"/>
      <c r="AF248" s="20"/>
      <c r="AG248" s="20"/>
      <c r="AH248" s="20"/>
      <c r="AI248" s="20"/>
      <c r="AJ248" s="20"/>
      <c r="AK248" s="24"/>
      <c r="AL248" s="20"/>
      <c r="AM248" s="20" t="str">
        <f>IFERROR(IF(AL248="Suggested Branch",VLOOKUP(AB248,'Branch Details'!F241:G552,2,FALSE),""),"")</f>
        <v/>
      </c>
      <c r="AN248" s="21"/>
      <c r="AO248" s="88"/>
      <c r="BH248" t="str">
        <f t="shared" si="59"/>
        <v/>
      </c>
      <c r="BI248" t="str">
        <f t="shared" si="60"/>
        <v/>
      </c>
      <c r="BJ248" t="str">
        <f>IF(OR(R248&lt;&gt;"",S248&lt;&gt;"",T248&lt;&gt;""),IFERROR(VLOOKUP(UPPER(TRIM(R248)&amp;TRIM(S248)&amp;TRIM(T248)),City!K:L,2,FALSE),"NONE"),"")</f>
        <v/>
      </c>
      <c r="BK248" t="str">
        <f t="shared" si="61"/>
        <v/>
      </c>
      <c r="BL248" t="str">
        <f t="shared" si="62"/>
        <v/>
      </c>
      <c r="BM248" s="17" t="str">
        <f t="shared" ca="1" si="63"/>
        <v/>
      </c>
      <c r="BN248" s="17" t="str">
        <f t="shared" si="64"/>
        <v/>
      </c>
    </row>
    <row r="249" spans="1:66">
      <c r="A249" s="84">
        <v>240</v>
      </c>
      <c r="B249" s="20"/>
      <c r="C249" s="20"/>
      <c r="D249" s="20"/>
      <c r="E249" s="20"/>
      <c r="F249" s="46" t="str">
        <f t="shared" si="50"/>
        <v xml:space="preserve">,  </v>
      </c>
      <c r="G249" s="28"/>
      <c r="H249" s="21"/>
      <c r="I249" s="20"/>
      <c r="J249" s="20"/>
      <c r="K249" s="46" t="str">
        <f t="shared" si="51"/>
        <v xml:space="preserve"> </v>
      </c>
      <c r="L249" s="20"/>
      <c r="M249" s="22"/>
      <c r="N249" s="20"/>
      <c r="O249" s="20"/>
      <c r="P249" s="20"/>
      <c r="Q249" s="20"/>
      <c r="R249" s="24"/>
      <c r="S249" s="20"/>
      <c r="T249" s="24"/>
      <c r="U249" s="33" t="str">
        <f>IFERROR(VLOOKUP(UPPER(TRIM(R249)&amp;TRIM(S249)&amp;TRIM(T249)),City!K:L,2,FALSE),"")</f>
        <v/>
      </c>
      <c r="V249" s="46" t="str">
        <f t="shared" si="52"/>
        <v xml:space="preserve"> </v>
      </c>
      <c r="W249" s="46" t="str">
        <f t="shared" si="53"/>
        <v xml:space="preserve"> </v>
      </c>
      <c r="X249" s="46" t="str">
        <f t="shared" si="54"/>
        <v xml:space="preserve"> </v>
      </c>
      <c r="Y249" s="46" t="str">
        <f t="shared" si="55"/>
        <v xml:space="preserve"> </v>
      </c>
      <c r="Z249" s="46" t="str">
        <f t="shared" si="56"/>
        <v xml:space="preserve"> </v>
      </c>
      <c r="AA249" s="46" t="str">
        <f t="shared" si="57"/>
        <v xml:space="preserve"> </v>
      </c>
      <c r="AB249" s="46" t="str">
        <f t="shared" si="58"/>
        <v/>
      </c>
      <c r="AC249" s="20"/>
      <c r="AD249" s="47" t="str">
        <f t="shared" si="49"/>
        <v xml:space="preserve"> </v>
      </c>
      <c r="AE249" s="20"/>
      <c r="AF249" s="20"/>
      <c r="AG249" s="20"/>
      <c r="AH249" s="20"/>
      <c r="AI249" s="20"/>
      <c r="AJ249" s="20"/>
      <c r="AK249" s="24"/>
      <c r="AL249" s="20"/>
      <c r="AM249" s="20" t="str">
        <f>IFERROR(IF(AL249="Suggested Branch",VLOOKUP(AB249,'Branch Details'!F242:G553,2,FALSE),""),"")</f>
        <v/>
      </c>
      <c r="AN249" s="21"/>
      <c r="AO249" s="88"/>
      <c r="BH249" t="str">
        <f t="shared" si="59"/>
        <v/>
      </c>
      <c r="BI249" t="str">
        <f t="shared" si="60"/>
        <v/>
      </c>
      <c r="BJ249" t="str">
        <f>IF(OR(R249&lt;&gt;"",S249&lt;&gt;"",T249&lt;&gt;""),IFERROR(VLOOKUP(UPPER(TRIM(R249)&amp;TRIM(S249)&amp;TRIM(T249)),City!K:L,2,FALSE),"NONE"),"")</f>
        <v/>
      </c>
      <c r="BK249" t="str">
        <f t="shared" si="61"/>
        <v/>
      </c>
      <c r="BL249" t="str">
        <f t="shared" si="62"/>
        <v/>
      </c>
      <c r="BM249" s="17" t="str">
        <f t="shared" ca="1" si="63"/>
        <v/>
      </c>
      <c r="BN249" s="17" t="str">
        <f t="shared" si="64"/>
        <v/>
      </c>
    </row>
    <row r="250" spans="1:66">
      <c r="A250" s="84">
        <v>241</v>
      </c>
      <c r="B250" s="20"/>
      <c r="C250" s="20"/>
      <c r="D250" s="20"/>
      <c r="E250" s="20"/>
      <c r="F250" s="46" t="str">
        <f t="shared" si="50"/>
        <v xml:space="preserve">,  </v>
      </c>
      <c r="G250" s="28"/>
      <c r="H250" s="21"/>
      <c r="I250" s="20"/>
      <c r="J250" s="20"/>
      <c r="K250" s="46" t="str">
        <f t="shared" si="51"/>
        <v xml:space="preserve"> </v>
      </c>
      <c r="L250" s="20"/>
      <c r="M250" s="22"/>
      <c r="N250" s="20"/>
      <c r="O250" s="20"/>
      <c r="P250" s="20"/>
      <c r="Q250" s="20"/>
      <c r="R250" s="24"/>
      <c r="S250" s="20"/>
      <c r="T250" s="24"/>
      <c r="U250" s="33" t="str">
        <f>IFERROR(VLOOKUP(UPPER(TRIM(R250)&amp;TRIM(S250)&amp;TRIM(T250)),City!K:L,2,FALSE),"")</f>
        <v/>
      </c>
      <c r="V250" s="46" t="str">
        <f t="shared" si="52"/>
        <v xml:space="preserve"> </v>
      </c>
      <c r="W250" s="46" t="str">
        <f t="shared" si="53"/>
        <v xml:space="preserve"> </v>
      </c>
      <c r="X250" s="46" t="str">
        <f t="shared" si="54"/>
        <v xml:space="preserve"> </v>
      </c>
      <c r="Y250" s="46" t="str">
        <f t="shared" si="55"/>
        <v xml:space="preserve"> </v>
      </c>
      <c r="Z250" s="46" t="str">
        <f t="shared" si="56"/>
        <v xml:space="preserve"> </v>
      </c>
      <c r="AA250" s="46" t="str">
        <f t="shared" si="57"/>
        <v xml:space="preserve"> </v>
      </c>
      <c r="AB250" s="46" t="str">
        <f t="shared" si="58"/>
        <v/>
      </c>
      <c r="AC250" s="20"/>
      <c r="AD250" s="47" t="str">
        <f t="shared" si="49"/>
        <v xml:space="preserve"> </v>
      </c>
      <c r="AE250" s="20"/>
      <c r="AF250" s="20"/>
      <c r="AG250" s="20"/>
      <c r="AH250" s="20"/>
      <c r="AI250" s="20"/>
      <c r="AJ250" s="20"/>
      <c r="AK250" s="24"/>
      <c r="AL250" s="20"/>
      <c r="AM250" s="20" t="str">
        <f>IFERROR(IF(AL250="Suggested Branch",VLOOKUP(AB250,'Branch Details'!F243:G554,2,FALSE),""),"")</f>
        <v/>
      </c>
      <c r="AN250" s="21"/>
      <c r="AO250" s="88"/>
      <c r="BH250" t="str">
        <f t="shared" si="59"/>
        <v/>
      </c>
      <c r="BI250" t="str">
        <f t="shared" si="60"/>
        <v/>
      </c>
      <c r="BJ250" t="str">
        <f>IF(OR(R250&lt;&gt;"",S250&lt;&gt;"",T250&lt;&gt;""),IFERROR(VLOOKUP(UPPER(TRIM(R250)&amp;TRIM(S250)&amp;TRIM(T250)),City!K:L,2,FALSE),"NONE"),"")</f>
        <v/>
      </c>
      <c r="BK250" t="str">
        <f t="shared" si="61"/>
        <v/>
      </c>
      <c r="BL250" t="str">
        <f t="shared" si="62"/>
        <v/>
      </c>
      <c r="BM250" s="17" t="str">
        <f t="shared" ca="1" si="63"/>
        <v/>
      </c>
      <c r="BN250" s="17" t="str">
        <f t="shared" si="64"/>
        <v/>
      </c>
    </row>
    <row r="251" spans="1:66">
      <c r="A251" s="84">
        <v>242</v>
      </c>
      <c r="B251" s="20"/>
      <c r="C251" s="20"/>
      <c r="D251" s="20"/>
      <c r="E251" s="20"/>
      <c r="F251" s="46" t="str">
        <f t="shared" si="50"/>
        <v xml:space="preserve">,  </v>
      </c>
      <c r="G251" s="28"/>
      <c r="H251" s="21"/>
      <c r="I251" s="20"/>
      <c r="J251" s="20"/>
      <c r="K251" s="46" t="str">
        <f t="shared" si="51"/>
        <v xml:space="preserve"> </v>
      </c>
      <c r="L251" s="20"/>
      <c r="M251" s="22"/>
      <c r="N251" s="20"/>
      <c r="O251" s="20"/>
      <c r="P251" s="20"/>
      <c r="Q251" s="20"/>
      <c r="R251" s="24"/>
      <c r="S251" s="20"/>
      <c r="T251" s="24"/>
      <c r="U251" s="33" t="str">
        <f>IFERROR(VLOOKUP(UPPER(TRIM(R251)&amp;TRIM(S251)&amp;TRIM(T251)),City!K:L,2,FALSE),"")</f>
        <v/>
      </c>
      <c r="V251" s="46" t="str">
        <f t="shared" si="52"/>
        <v xml:space="preserve"> </v>
      </c>
      <c r="W251" s="46" t="str">
        <f t="shared" si="53"/>
        <v xml:space="preserve"> </v>
      </c>
      <c r="X251" s="46" t="str">
        <f t="shared" si="54"/>
        <v xml:space="preserve"> </v>
      </c>
      <c r="Y251" s="46" t="str">
        <f t="shared" si="55"/>
        <v xml:space="preserve"> </v>
      </c>
      <c r="Z251" s="46" t="str">
        <f t="shared" si="56"/>
        <v xml:space="preserve"> </v>
      </c>
      <c r="AA251" s="46" t="str">
        <f t="shared" si="57"/>
        <v xml:space="preserve"> </v>
      </c>
      <c r="AB251" s="46" t="str">
        <f t="shared" si="58"/>
        <v/>
      </c>
      <c r="AC251" s="20"/>
      <c r="AD251" s="47" t="str">
        <f t="shared" si="49"/>
        <v xml:space="preserve"> </v>
      </c>
      <c r="AE251" s="20"/>
      <c r="AF251" s="20"/>
      <c r="AG251" s="20"/>
      <c r="AH251" s="20"/>
      <c r="AI251" s="20"/>
      <c r="AJ251" s="20"/>
      <c r="AK251" s="24"/>
      <c r="AL251" s="20"/>
      <c r="AM251" s="20" t="str">
        <f>IFERROR(IF(AL251="Suggested Branch",VLOOKUP(AB251,'Branch Details'!F244:G555,2,FALSE),""),"")</f>
        <v/>
      </c>
      <c r="AN251" s="21"/>
      <c r="AO251" s="88"/>
      <c r="BH251" t="str">
        <f t="shared" si="59"/>
        <v/>
      </c>
      <c r="BI251" t="str">
        <f t="shared" si="60"/>
        <v/>
      </c>
      <c r="BJ251" t="str">
        <f>IF(OR(R251&lt;&gt;"",S251&lt;&gt;"",T251&lt;&gt;""),IFERROR(VLOOKUP(UPPER(TRIM(R251)&amp;TRIM(S251)&amp;TRIM(T251)),City!K:L,2,FALSE),"NONE"),"")</f>
        <v/>
      </c>
      <c r="BK251" t="str">
        <f t="shared" si="61"/>
        <v/>
      </c>
      <c r="BL251" t="str">
        <f t="shared" si="62"/>
        <v/>
      </c>
      <c r="BM251" s="17" t="str">
        <f t="shared" ca="1" si="63"/>
        <v/>
      </c>
      <c r="BN251" s="17" t="str">
        <f t="shared" si="64"/>
        <v/>
      </c>
    </row>
    <row r="252" spans="1:66">
      <c r="A252" s="84">
        <v>243</v>
      </c>
      <c r="B252" s="20"/>
      <c r="C252" s="20"/>
      <c r="D252" s="20"/>
      <c r="E252" s="20"/>
      <c r="F252" s="46" t="str">
        <f t="shared" si="50"/>
        <v xml:space="preserve">,  </v>
      </c>
      <c r="G252" s="28"/>
      <c r="H252" s="21"/>
      <c r="I252" s="20"/>
      <c r="J252" s="20"/>
      <c r="K252" s="46" t="str">
        <f t="shared" si="51"/>
        <v xml:space="preserve"> </v>
      </c>
      <c r="L252" s="20"/>
      <c r="M252" s="22"/>
      <c r="N252" s="20"/>
      <c r="O252" s="20"/>
      <c r="P252" s="20"/>
      <c r="Q252" s="20"/>
      <c r="R252" s="24"/>
      <c r="S252" s="20"/>
      <c r="T252" s="24"/>
      <c r="U252" s="33" t="str">
        <f>IFERROR(VLOOKUP(UPPER(TRIM(R252)&amp;TRIM(S252)&amp;TRIM(T252)),City!K:L,2,FALSE),"")</f>
        <v/>
      </c>
      <c r="V252" s="46" t="str">
        <f t="shared" si="52"/>
        <v xml:space="preserve"> </v>
      </c>
      <c r="W252" s="46" t="str">
        <f t="shared" si="53"/>
        <v xml:space="preserve"> </v>
      </c>
      <c r="X252" s="46" t="str">
        <f t="shared" si="54"/>
        <v xml:space="preserve"> </v>
      </c>
      <c r="Y252" s="46" t="str">
        <f t="shared" si="55"/>
        <v xml:space="preserve"> </v>
      </c>
      <c r="Z252" s="46" t="str">
        <f t="shared" si="56"/>
        <v xml:space="preserve"> </v>
      </c>
      <c r="AA252" s="46" t="str">
        <f t="shared" si="57"/>
        <v xml:space="preserve"> </v>
      </c>
      <c r="AB252" s="46" t="str">
        <f t="shared" si="58"/>
        <v/>
      </c>
      <c r="AC252" s="20"/>
      <c r="AD252" s="47" t="str">
        <f t="shared" si="49"/>
        <v xml:space="preserve"> </v>
      </c>
      <c r="AE252" s="20"/>
      <c r="AF252" s="20"/>
      <c r="AG252" s="20"/>
      <c r="AH252" s="20"/>
      <c r="AI252" s="20"/>
      <c r="AJ252" s="20"/>
      <c r="AK252" s="24"/>
      <c r="AL252" s="20"/>
      <c r="AM252" s="20" t="str">
        <f>IFERROR(IF(AL252="Suggested Branch",VLOOKUP(AB252,'Branch Details'!F245:G556,2,FALSE),""),"")</f>
        <v/>
      </c>
      <c r="AN252" s="21"/>
      <c r="AO252" s="88"/>
      <c r="BH252" t="str">
        <f t="shared" si="59"/>
        <v/>
      </c>
      <c r="BI252" t="str">
        <f t="shared" si="60"/>
        <v/>
      </c>
      <c r="BJ252" t="str">
        <f>IF(OR(R252&lt;&gt;"",S252&lt;&gt;"",T252&lt;&gt;""),IFERROR(VLOOKUP(UPPER(TRIM(R252)&amp;TRIM(S252)&amp;TRIM(T252)),City!K:L,2,FALSE),"NONE"),"")</f>
        <v/>
      </c>
      <c r="BK252" t="str">
        <f t="shared" si="61"/>
        <v/>
      </c>
      <c r="BL252" t="str">
        <f t="shared" si="62"/>
        <v/>
      </c>
      <c r="BM252" s="17" t="str">
        <f t="shared" ca="1" si="63"/>
        <v/>
      </c>
      <c r="BN252" s="17" t="str">
        <f t="shared" si="64"/>
        <v/>
      </c>
    </row>
    <row r="253" spans="1:66">
      <c r="A253" s="84">
        <v>244</v>
      </c>
      <c r="B253" s="20"/>
      <c r="C253" s="20"/>
      <c r="D253" s="20"/>
      <c r="E253" s="20"/>
      <c r="F253" s="46" t="str">
        <f t="shared" si="50"/>
        <v xml:space="preserve">,  </v>
      </c>
      <c r="G253" s="28"/>
      <c r="H253" s="21"/>
      <c r="I253" s="20"/>
      <c r="J253" s="20"/>
      <c r="K253" s="46" t="str">
        <f t="shared" si="51"/>
        <v xml:space="preserve"> </v>
      </c>
      <c r="L253" s="20"/>
      <c r="M253" s="22"/>
      <c r="N253" s="20"/>
      <c r="O253" s="20"/>
      <c r="P253" s="20"/>
      <c r="Q253" s="20"/>
      <c r="R253" s="24"/>
      <c r="S253" s="20"/>
      <c r="T253" s="24"/>
      <c r="U253" s="33" t="str">
        <f>IFERROR(VLOOKUP(UPPER(TRIM(R253)&amp;TRIM(S253)&amp;TRIM(T253)),City!K:L,2,FALSE),"")</f>
        <v/>
      </c>
      <c r="V253" s="46" t="str">
        <f t="shared" si="52"/>
        <v xml:space="preserve"> </v>
      </c>
      <c r="W253" s="46" t="str">
        <f t="shared" si="53"/>
        <v xml:space="preserve"> </v>
      </c>
      <c r="X253" s="46" t="str">
        <f t="shared" si="54"/>
        <v xml:space="preserve"> </v>
      </c>
      <c r="Y253" s="46" t="str">
        <f t="shared" si="55"/>
        <v xml:space="preserve"> </v>
      </c>
      <c r="Z253" s="46" t="str">
        <f t="shared" si="56"/>
        <v xml:space="preserve"> </v>
      </c>
      <c r="AA253" s="46" t="str">
        <f t="shared" si="57"/>
        <v xml:space="preserve"> </v>
      </c>
      <c r="AB253" s="46" t="str">
        <f t="shared" si="58"/>
        <v/>
      </c>
      <c r="AC253" s="20"/>
      <c r="AD253" s="47" t="str">
        <f t="shared" si="49"/>
        <v xml:space="preserve"> </v>
      </c>
      <c r="AE253" s="20"/>
      <c r="AF253" s="20"/>
      <c r="AG253" s="20"/>
      <c r="AH253" s="20"/>
      <c r="AI253" s="20"/>
      <c r="AJ253" s="20"/>
      <c r="AK253" s="24"/>
      <c r="AL253" s="20"/>
      <c r="AM253" s="20" t="str">
        <f>IFERROR(IF(AL253="Suggested Branch",VLOOKUP(AB253,'Branch Details'!F246:G557,2,FALSE),""),"")</f>
        <v/>
      </c>
      <c r="AN253" s="21"/>
      <c r="AO253" s="88"/>
      <c r="BH253" t="str">
        <f t="shared" si="59"/>
        <v/>
      </c>
      <c r="BI253" t="str">
        <f t="shared" si="60"/>
        <v/>
      </c>
      <c r="BJ253" t="str">
        <f>IF(OR(R253&lt;&gt;"",S253&lt;&gt;"",T253&lt;&gt;""),IFERROR(VLOOKUP(UPPER(TRIM(R253)&amp;TRIM(S253)&amp;TRIM(T253)),City!K:L,2,FALSE),"NONE"),"")</f>
        <v/>
      </c>
      <c r="BK253" t="str">
        <f t="shared" si="61"/>
        <v/>
      </c>
      <c r="BL253" t="str">
        <f t="shared" si="62"/>
        <v/>
      </c>
      <c r="BM253" s="17" t="str">
        <f t="shared" ca="1" si="63"/>
        <v/>
      </c>
      <c r="BN253" s="17" t="str">
        <f t="shared" si="64"/>
        <v/>
      </c>
    </row>
    <row r="254" spans="1:66">
      <c r="A254" s="84">
        <v>245</v>
      </c>
      <c r="B254" s="20"/>
      <c r="C254" s="20"/>
      <c r="D254" s="20"/>
      <c r="E254" s="20"/>
      <c r="F254" s="46" t="str">
        <f t="shared" si="50"/>
        <v xml:space="preserve">,  </v>
      </c>
      <c r="G254" s="28"/>
      <c r="H254" s="21"/>
      <c r="I254" s="20"/>
      <c r="J254" s="20"/>
      <c r="K254" s="46" t="str">
        <f t="shared" si="51"/>
        <v xml:space="preserve"> </v>
      </c>
      <c r="L254" s="20"/>
      <c r="M254" s="22"/>
      <c r="N254" s="20"/>
      <c r="O254" s="20"/>
      <c r="P254" s="20"/>
      <c r="Q254" s="20"/>
      <c r="R254" s="24"/>
      <c r="S254" s="20"/>
      <c r="T254" s="24"/>
      <c r="U254" s="33" t="str">
        <f>IFERROR(VLOOKUP(UPPER(TRIM(R254)&amp;TRIM(S254)&amp;TRIM(T254)),City!K:L,2,FALSE),"")</f>
        <v/>
      </c>
      <c r="V254" s="46" t="str">
        <f t="shared" si="52"/>
        <v xml:space="preserve"> </v>
      </c>
      <c r="W254" s="46" t="str">
        <f t="shared" si="53"/>
        <v xml:space="preserve"> </v>
      </c>
      <c r="X254" s="46" t="str">
        <f t="shared" si="54"/>
        <v xml:space="preserve"> </v>
      </c>
      <c r="Y254" s="46" t="str">
        <f t="shared" si="55"/>
        <v xml:space="preserve"> </v>
      </c>
      <c r="Z254" s="46" t="str">
        <f t="shared" si="56"/>
        <v xml:space="preserve"> </v>
      </c>
      <c r="AA254" s="46" t="str">
        <f t="shared" si="57"/>
        <v xml:space="preserve"> </v>
      </c>
      <c r="AB254" s="46" t="str">
        <f t="shared" si="58"/>
        <v/>
      </c>
      <c r="AC254" s="20"/>
      <c r="AD254" s="47" t="str">
        <f t="shared" si="49"/>
        <v xml:space="preserve"> </v>
      </c>
      <c r="AE254" s="20"/>
      <c r="AF254" s="20"/>
      <c r="AG254" s="20"/>
      <c r="AH254" s="20"/>
      <c r="AI254" s="20"/>
      <c r="AJ254" s="20"/>
      <c r="AK254" s="24"/>
      <c r="AL254" s="20"/>
      <c r="AM254" s="20" t="str">
        <f>IFERROR(IF(AL254="Suggested Branch",VLOOKUP(AB254,'Branch Details'!F247:G558,2,FALSE),""),"")</f>
        <v/>
      </c>
      <c r="AN254" s="21"/>
      <c r="AO254" s="88"/>
      <c r="BH254" t="str">
        <f t="shared" si="59"/>
        <v/>
      </c>
      <c r="BI254" t="str">
        <f t="shared" si="60"/>
        <v/>
      </c>
      <c r="BJ254" t="str">
        <f>IF(OR(R254&lt;&gt;"",S254&lt;&gt;"",T254&lt;&gt;""),IFERROR(VLOOKUP(UPPER(TRIM(R254)&amp;TRIM(S254)&amp;TRIM(T254)),City!K:L,2,FALSE),"NONE"),"")</f>
        <v/>
      </c>
      <c r="BK254" t="str">
        <f t="shared" si="61"/>
        <v/>
      </c>
      <c r="BL254" t="str">
        <f t="shared" si="62"/>
        <v/>
      </c>
      <c r="BM254" s="17" t="str">
        <f t="shared" ca="1" si="63"/>
        <v/>
      </c>
      <c r="BN254" s="17" t="str">
        <f t="shared" si="64"/>
        <v/>
      </c>
    </row>
    <row r="255" spans="1:66">
      <c r="A255" s="84">
        <v>246</v>
      </c>
      <c r="B255" s="20"/>
      <c r="C255" s="20"/>
      <c r="D255" s="20"/>
      <c r="E255" s="20"/>
      <c r="F255" s="46" t="str">
        <f t="shared" si="50"/>
        <v xml:space="preserve">,  </v>
      </c>
      <c r="G255" s="28"/>
      <c r="H255" s="21"/>
      <c r="I255" s="20"/>
      <c r="J255" s="20"/>
      <c r="K255" s="46" t="str">
        <f t="shared" si="51"/>
        <v xml:space="preserve"> </v>
      </c>
      <c r="L255" s="20"/>
      <c r="M255" s="22"/>
      <c r="N255" s="20"/>
      <c r="O255" s="20"/>
      <c r="P255" s="20"/>
      <c r="Q255" s="20"/>
      <c r="R255" s="24"/>
      <c r="S255" s="20"/>
      <c r="T255" s="24"/>
      <c r="U255" s="33" t="str">
        <f>IFERROR(VLOOKUP(UPPER(TRIM(R255)&amp;TRIM(S255)&amp;TRIM(T255)),City!K:L,2,FALSE),"")</f>
        <v/>
      </c>
      <c r="V255" s="46" t="str">
        <f t="shared" si="52"/>
        <v xml:space="preserve"> </v>
      </c>
      <c r="W255" s="46" t="str">
        <f t="shared" si="53"/>
        <v xml:space="preserve"> </v>
      </c>
      <c r="X255" s="46" t="str">
        <f t="shared" si="54"/>
        <v xml:space="preserve"> </v>
      </c>
      <c r="Y255" s="46" t="str">
        <f t="shared" si="55"/>
        <v xml:space="preserve"> </v>
      </c>
      <c r="Z255" s="46" t="str">
        <f t="shared" si="56"/>
        <v xml:space="preserve"> </v>
      </c>
      <c r="AA255" s="46" t="str">
        <f t="shared" si="57"/>
        <v xml:space="preserve"> </v>
      </c>
      <c r="AB255" s="46" t="str">
        <f t="shared" si="58"/>
        <v/>
      </c>
      <c r="AC255" s="20"/>
      <c r="AD255" s="47" t="str">
        <f t="shared" si="49"/>
        <v xml:space="preserve"> </v>
      </c>
      <c r="AE255" s="20"/>
      <c r="AF255" s="20"/>
      <c r="AG255" s="20"/>
      <c r="AH255" s="20"/>
      <c r="AI255" s="20"/>
      <c r="AJ255" s="20"/>
      <c r="AK255" s="24"/>
      <c r="AL255" s="20"/>
      <c r="AM255" s="20" t="str">
        <f>IFERROR(IF(AL255="Suggested Branch",VLOOKUP(AB255,'Branch Details'!F248:G559,2,FALSE),""),"")</f>
        <v/>
      </c>
      <c r="AN255" s="21"/>
      <c r="AO255" s="88"/>
      <c r="BH255" t="str">
        <f t="shared" si="59"/>
        <v/>
      </c>
      <c r="BI255" t="str">
        <f t="shared" si="60"/>
        <v/>
      </c>
      <c r="BJ255" t="str">
        <f>IF(OR(R255&lt;&gt;"",S255&lt;&gt;"",T255&lt;&gt;""),IFERROR(VLOOKUP(UPPER(TRIM(R255)&amp;TRIM(S255)&amp;TRIM(T255)),City!K:L,2,FALSE),"NONE"),"")</f>
        <v/>
      </c>
      <c r="BK255" t="str">
        <f t="shared" si="61"/>
        <v/>
      </c>
      <c r="BL255" t="str">
        <f t="shared" si="62"/>
        <v/>
      </c>
      <c r="BM255" s="17" t="str">
        <f t="shared" ca="1" si="63"/>
        <v/>
      </c>
      <c r="BN255" s="17" t="str">
        <f t="shared" si="64"/>
        <v/>
      </c>
    </row>
    <row r="256" spans="1:66">
      <c r="A256" s="84">
        <v>247</v>
      </c>
      <c r="B256" s="20"/>
      <c r="C256" s="20"/>
      <c r="D256" s="20"/>
      <c r="E256" s="20"/>
      <c r="F256" s="46" t="str">
        <f t="shared" si="50"/>
        <v xml:space="preserve">,  </v>
      </c>
      <c r="G256" s="28"/>
      <c r="H256" s="21"/>
      <c r="I256" s="20"/>
      <c r="J256" s="20"/>
      <c r="K256" s="46" t="str">
        <f t="shared" si="51"/>
        <v xml:space="preserve"> </v>
      </c>
      <c r="L256" s="20"/>
      <c r="M256" s="22"/>
      <c r="N256" s="20"/>
      <c r="O256" s="20"/>
      <c r="P256" s="20"/>
      <c r="Q256" s="20"/>
      <c r="R256" s="24"/>
      <c r="S256" s="20"/>
      <c r="T256" s="24"/>
      <c r="U256" s="33" t="str">
        <f>IFERROR(VLOOKUP(UPPER(TRIM(R256)&amp;TRIM(S256)&amp;TRIM(T256)),City!K:L,2,FALSE),"")</f>
        <v/>
      </c>
      <c r="V256" s="46" t="str">
        <f t="shared" si="52"/>
        <v xml:space="preserve"> </v>
      </c>
      <c r="W256" s="46" t="str">
        <f t="shared" si="53"/>
        <v xml:space="preserve"> </v>
      </c>
      <c r="X256" s="46" t="str">
        <f t="shared" si="54"/>
        <v xml:space="preserve"> </v>
      </c>
      <c r="Y256" s="46" t="str">
        <f t="shared" si="55"/>
        <v xml:space="preserve"> </v>
      </c>
      <c r="Z256" s="46" t="str">
        <f t="shared" si="56"/>
        <v xml:space="preserve"> </v>
      </c>
      <c r="AA256" s="46" t="str">
        <f t="shared" si="57"/>
        <v xml:space="preserve"> </v>
      </c>
      <c r="AB256" s="46" t="str">
        <f t="shared" si="58"/>
        <v/>
      </c>
      <c r="AC256" s="20"/>
      <c r="AD256" s="47" t="str">
        <f t="shared" si="49"/>
        <v xml:space="preserve"> </v>
      </c>
      <c r="AE256" s="20"/>
      <c r="AF256" s="20"/>
      <c r="AG256" s="20"/>
      <c r="AH256" s="20"/>
      <c r="AI256" s="20"/>
      <c r="AJ256" s="20"/>
      <c r="AK256" s="24"/>
      <c r="AL256" s="20"/>
      <c r="AM256" s="20" t="str">
        <f>IFERROR(IF(AL256="Suggested Branch",VLOOKUP(AB256,'Branch Details'!F249:G560,2,FALSE),""),"")</f>
        <v/>
      </c>
      <c r="AN256" s="21"/>
      <c r="AO256" s="88"/>
      <c r="BH256" t="str">
        <f t="shared" si="59"/>
        <v/>
      </c>
      <c r="BI256" t="str">
        <f t="shared" si="60"/>
        <v/>
      </c>
      <c r="BJ256" t="str">
        <f>IF(OR(R256&lt;&gt;"",S256&lt;&gt;"",T256&lt;&gt;""),IFERROR(VLOOKUP(UPPER(TRIM(R256)&amp;TRIM(S256)&amp;TRIM(T256)),City!K:L,2,FALSE),"NONE"),"")</f>
        <v/>
      </c>
      <c r="BK256" t="str">
        <f t="shared" si="61"/>
        <v/>
      </c>
      <c r="BL256" t="str">
        <f t="shared" si="62"/>
        <v/>
      </c>
      <c r="BM256" s="17" t="str">
        <f t="shared" ca="1" si="63"/>
        <v/>
      </c>
      <c r="BN256" s="17" t="str">
        <f t="shared" si="64"/>
        <v/>
      </c>
    </row>
    <row r="257" spans="1:66">
      <c r="A257" s="84">
        <v>248</v>
      </c>
      <c r="B257" s="20"/>
      <c r="C257" s="20"/>
      <c r="D257" s="20"/>
      <c r="E257" s="20"/>
      <c r="F257" s="46" t="str">
        <f t="shared" si="50"/>
        <v xml:space="preserve">,  </v>
      </c>
      <c r="G257" s="28"/>
      <c r="H257" s="21"/>
      <c r="I257" s="20"/>
      <c r="J257" s="20"/>
      <c r="K257" s="46" t="str">
        <f t="shared" si="51"/>
        <v xml:space="preserve"> </v>
      </c>
      <c r="L257" s="20"/>
      <c r="M257" s="22"/>
      <c r="N257" s="20"/>
      <c r="O257" s="20"/>
      <c r="P257" s="20"/>
      <c r="Q257" s="20"/>
      <c r="R257" s="24"/>
      <c r="S257" s="20"/>
      <c r="T257" s="24"/>
      <c r="U257" s="33" t="str">
        <f>IFERROR(VLOOKUP(UPPER(TRIM(R257)&amp;TRIM(S257)&amp;TRIM(T257)),City!K:L,2,FALSE),"")</f>
        <v/>
      </c>
      <c r="V257" s="46" t="str">
        <f t="shared" si="52"/>
        <v xml:space="preserve"> </v>
      </c>
      <c r="W257" s="46" t="str">
        <f t="shared" si="53"/>
        <v xml:space="preserve"> </v>
      </c>
      <c r="X257" s="46" t="str">
        <f t="shared" si="54"/>
        <v xml:space="preserve"> </v>
      </c>
      <c r="Y257" s="46" t="str">
        <f t="shared" si="55"/>
        <v xml:space="preserve"> </v>
      </c>
      <c r="Z257" s="46" t="str">
        <f t="shared" si="56"/>
        <v xml:space="preserve"> </v>
      </c>
      <c r="AA257" s="46" t="str">
        <f t="shared" si="57"/>
        <v xml:space="preserve"> </v>
      </c>
      <c r="AB257" s="46" t="str">
        <f t="shared" si="58"/>
        <v/>
      </c>
      <c r="AC257" s="20"/>
      <c r="AD257" s="47" t="str">
        <f t="shared" si="49"/>
        <v xml:space="preserve"> </v>
      </c>
      <c r="AE257" s="20"/>
      <c r="AF257" s="20"/>
      <c r="AG257" s="20"/>
      <c r="AH257" s="20"/>
      <c r="AI257" s="20"/>
      <c r="AJ257" s="20"/>
      <c r="AK257" s="24"/>
      <c r="AL257" s="20"/>
      <c r="AM257" s="20" t="str">
        <f>IFERROR(IF(AL257="Suggested Branch",VLOOKUP(AB257,'Branch Details'!F250:G561,2,FALSE),""),"")</f>
        <v/>
      </c>
      <c r="AN257" s="21"/>
      <c r="AO257" s="88"/>
      <c r="BH257" t="str">
        <f t="shared" si="59"/>
        <v/>
      </c>
      <c r="BI257" t="str">
        <f t="shared" si="60"/>
        <v/>
      </c>
      <c r="BJ257" t="str">
        <f>IF(OR(R257&lt;&gt;"",S257&lt;&gt;"",T257&lt;&gt;""),IFERROR(VLOOKUP(UPPER(TRIM(R257)&amp;TRIM(S257)&amp;TRIM(T257)),City!K:L,2,FALSE),"NONE"),"")</f>
        <v/>
      </c>
      <c r="BK257" t="str">
        <f t="shared" si="61"/>
        <v/>
      </c>
      <c r="BL257" t="str">
        <f t="shared" si="62"/>
        <v/>
      </c>
      <c r="BM257" s="17" t="str">
        <f t="shared" ca="1" si="63"/>
        <v/>
      </c>
      <c r="BN257" s="17" t="str">
        <f t="shared" si="64"/>
        <v/>
      </c>
    </row>
    <row r="258" spans="1:66">
      <c r="A258" s="84">
        <v>249</v>
      </c>
      <c r="B258" s="20"/>
      <c r="C258" s="20"/>
      <c r="D258" s="20"/>
      <c r="E258" s="20"/>
      <c r="F258" s="46" t="str">
        <f t="shared" si="50"/>
        <v xml:space="preserve">,  </v>
      </c>
      <c r="G258" s="28"/>
      <c r="H258" s="21"/>
      <c r="I258" s="20"/>
      <c r="J258" s="20"/>
      <c r="K258" s="46" t="str">
        <f t="shared" si="51"/>
        <v xml:space="preserve"> </v>
      </c>
      <c r="L258" s="20"/>
      <c r="M258" s="22"/>
      <c r="N258" s="20"/>
      <c r="O258" s="20"/>
      <c r="P258" s="20"/>
      <c r="Q258" s="20"/>
      <c r="R258" s="24"/>
      <c r="S258" s="20"/>
      <c r="T258" s="24"/>
      <c r="U258" s="33" t="str">
        <f>IFERROR(VLOOKUP(UPPER(TRIM(R258)&amp;TRIM(S258)&amp;TRIM(T258)),City!K:L,2,FALSE),"")</f>
        <v/>
      </c>
      <c r="V258" s="46" t="str">
        <f t="shared" si="52"/>
        <v xml:space="preserve"> </v>
      </c>
      <c r="W258" s="46" t="str">
        <f t="shared" si="53"/>
        <v xml:space="preserve"> </v>
      </c>
      <c r="X258" s="46" t="str">
        <f t="shared" si="54"/>
        <v xml:space="preserve"> </v>
      </c>
      <c r="Y258" s="46" t="str">
        <f t="shared" si="55"/>
        <v xml:space="preserve"> </v>
      </c>
      <c r="Z258" s="46" t="str">
        <f t="shared" si="56"/>
        <v xml:space="preserve"> </v>
      </c>
      <c r="AA258" s="46" t="str">
        <f t="shared" si="57"/>
        <v xml:space="preserve"> </v>
      </c>
      <c r="AB258" s="46" t="str">
        <f t="shared" si="58"/>
        <v/>
      </c>
      <c r="AC258" s="20"/>
      <c r="AD258" s="47" t="str">
        <f t="shared" si="49"/>
        <v xml:space="preserve"> </v>
      </c>
      <c r="AE258" s="20"/>
      <c r="AF258" s="20"/>
      <c r="AG258" s="20"/>
      <c r="AH258" s="20"/>
      <c r="AI258" s="20"/>
      <c r="AJ258" s="20"/>
      <c r="AK258" s="24"/>
      <c r="AL258" s="20"/>
      <c r="AM258" s="20" t="str">
        <f>IFERROR(IF(AL258="Suggested Branch",VLOOKUP(AB258,'Branch Details'!F251:G562,2,FALSE),""),"")</f>
        <v/>
      </c>
      <c r="AN258" s="21"/>
      <c r="AO258" s="88"/>
      <c r="BH258" t="str">
        <f t="shared" si="59"/>
        <v/>
      </c>
      <c r="BI258" t="str">
        <f t="shared" si="60"/>
        <v/>
      </c>
      <c r="BJ258" t="str">
        <f>IF(OR(R258&lt;&gt;"",S258&lt;&gt;"",T258&lt;&gt;""),IFERROR(VLOOKUP(UPPER(TRIM(R258)&amp;TRIM(S258)&amp;TRIM(T258)),City!K:L,2,FALSE),"NONE"),"")</f>
        <v/>
      </c>
      <c r="BK258" t="str">
        <f t="shared" si="61"/>
        <v/>
      </c>
      <c r="BL258" t="str">
        <f t="shared" si="62"/>
        <v/>
      </c>
      <c r="BM258" s="17" t="str">
        <f t="shared" ca="1" si="63"/>
        <v/>
      </c>
      <c r="BN258" s="17" t="str">
        <f t="shared" si="64"/>
        <v/>
      </c>
    </row>
    <row r="259" spans="1:66">
      <c r="A259" s="84">
        <v>250</v>
      </c>
      <c r="B259" s="20"/>
      <c r="C259" s="20"/>
      <c r="D259" s="20"/>
      <c r="E259" s="20"/>
      <c r="F259" s="46" t="str">
        <f t="shared" si="50"/>
        <v xml:space="preserve">,  </v>
      </c>
      <c r="G259" s="28"/>
      <c r="H259" s="21"/>
      <c r="I259" s="20"/>
      <c r="J259" s="20"/>
      <c r="K259" s="46" t="str">
        <f t="shared" si="51"/>
        <v xml:space="preserve"> </v>
      </c>
      <c r="L259" s="20"/>
      <c r="M259" s="22"/>
      <c r="N259" s="20"/>
      <c r="O259" s="20"/>
      <c r="P259" s="20"/>
      <c r="Q259" s="20"/>
      <c r="R259" s="24"/>
      <c r="S259" s="20"/>
      <c r="T259" s="24"/>
      <c r="U259" s="33" t="str">
        <f>IFERROR(VLOOKUP(UPPER(TRIM(R259)&amp;TRIM(S259)&amp;TRIM(T259)),City!K:L,2,FALSE),"")</f>
        <v/>
      </c>
      <c r="V259" s="46" t="str">
        <f t="shared" si="52"/>
        <v xml:space="preserve"> </v>
      </c>
      <c r="W259" s="46" t="str">
        <f t="shared" si="53"/>
        <v xml:space="preserve"> </v>
      </c>
      <c r="X259" s="46" t="str">
        <f t="shared" si="54"/>
        <v xml:space="preserve"> </v>
      </c>
      <c r="Y259" s="46" t="str">
        <f t="shared" si="55"/>
        <v xml:space="preserve"> </v>
      </c>
      <c r="Z259" s="46" t="str">
        <f t="shared" si="56"/>
        <v xml:space="preserve"> </v>
      </c>
      <c r="AA259" s="46" t="str">
        <f t="shared" si="57"/>
        <v xml:space="preserve"> </v>
      </c>
      <c r="AB259" s="46" t="str">
        <f t="shared" si="58"/>
        <v/>
      </c>
      <c r="AC259" s="20"/>
      <c r="AD259" s="47" t="str">
        <f t="shared" si="49"/>
        <v xml:space="preserve"> </v>
      </c>
      <c r="AE259" s="20"/>
      <c r="AF259" s="20"/>
      <c r="AG259" s="20"/>
      <c r="AH259" s="20"/>
      <c r="AI259" s="20"/>
      <c r="AJ259" s="20"/>
      <c r="AK259" s="24"/>
      <c r="AL259" s="20"/>
      <c r="AM259" s="20" t="str">
        <f>IFERROR(IF(AL259="Suggested Branch",VLOOKUP(AB259,'Branch Details'!F252:G563,2,FALSE),""),"")</f>
        <v/>
      </c>
      <c r="AN259" s="21"/>
      <c r="AO259" s="88"/>
      <c r="BH259" t="str">
        <f t="shared" si="59"/>
        <v/>
      </c>
      <c r="BI259" t="str">
        <f t="shared" si="60"/>
        <v/>
      </c>
      <c r="BJ259" t="str">
        <f>IF(OR(R259&lt;&gt;"",S259&lt;&gt;"",T259&lt;&gt;""),IFERROR(VLOOKUP(UPPER(TRIM(R259)&amp;TRIM(S259)&amp;TRIM(T259)),City!K:L,2,FALSE),"NONE"),"")</f>
        <v/>
      </c>
      <c r="BK259" t="str">
        <f t="shared" si="61"/>
        <v/>
      </c>
      <c r="BL259" t="str">
        <f t="shared" si="62"/>
        <v/>
      </c>
      <c r="BM259" s="17" t="str">
        <f t="shared" ca="1" si="63"/>
        <v/>
      </c>
      <c r="BN259" s="17" t="str">
        <f t="shared" si="64"/>
        <v/>
      </c>
    </row>
    <row r="260" spans="1:66">
      <c r="A260" s="84">
        <v>251</v>
      </c>
      <c r="B260" s="20"/>
      <c r="C260" s="20"/>
      <c r="D260" s="20"/>
      <c r="E260" s="20"/>
      <c r="F260" s="46" t="str">
        <f t="shared" si="50"/>
        <v xml:space="preserve">,  </v>
      </c>
      <c r="G260" s="28"/>
      <c r="H260" s="21"/>
      <c r="I260" s="20"/>
      <c r="J260" s="20"/>
      <c r="K260" s="46" t="str">
        <f t="shared" si="51"/>
        <v xml:space="preserve"> </v>
      </c>
      <c r="L260" s="20"/>
      <c r="M260" s="22"/>
      <c r="N260" s="20"/>
      <c r="O260" s="20"/>
      <c r="P260" s="20"/>
      <c r="Q260" s="20"/>
      <c r="R260" s="24"/>
      <c r="S260" s="20"/>
      <c r="T260" s="24"/>
      <c r="U260" s="33" t="str">
        <f>IFERROR(VLOOKUP(UPPER(TRIM(R260)&amp;TRIM(S260)&amp;TRIM(T260)),City!K:L,2,FALSE),"")</f>
        <v/>
      </c>
      <c r="V260" s="46" t="str">
        <f t="shared" si="52"/>
        <v xml:space="preserve"> </v>
      </c>
      <c r="W260" s="46" t="str">
        <f t="shared" si="53"/>
        <v xml:space="preserve"> </v>
      </c>
      <c r="X260" s="46" t="str">
        <f t="shared" si="54"/>
        <v xml:space="preserve"> </v>
      </c>
      <c r="Y260" s="46" t="str">
        <f t="shared" si="55"/>
        <v xml:space="preserve"> </v>
      </c>
      <c r="Z260" s="46" t="str">
        <f t="shared" si="56"/>
        <v xml:space="preserve"> </v>
      </c>
      <c r="AA260" s="46" t="str">
        <f t="shared" si="57"/>
        <v xml:space="preserve"> </v>
      </c>
      <c r="AB260" s="46" t="str">
        <f t="shared" si="58"/>
        <v/>
      </c>
      <c r="AC260" s="20"/>
      <c r="AD260" s="47" t="str">
        <f t="shared" si="49"/>
        <v xml:space="preserve"> </v>
      </c>
      <c r="AE260" s="20"/>
      <c r="AF260" s="20"/>
      <c r="AG260" s="20"/>
      <c r="AH260" s="20"/>
      <c r="AI260" s="20"/>
      <c r="AJ260" s="20"/>
      <c r="AK260" s="24"/>
      <c r="AL260" s="20"/>
      <c r="AM260" s="20" t="str">
        <f>IFERROR(IF(AL260="Suggested Branch",VLOOKUP(AB260,'Branch Details'!F253:G564,2,FALSE),""),"")</f>
        <v/>
      </c>
      <c r="AN260" s="21"/>
      <c r="AO260" s="88"/>
      <c r="BH260" t="str">
        <f t="shared" si="59"/>
        <v/>
      </c>
      <c r="BI260" t="str">
        <f t="shared" si="60"/>
        <v/>
      </c>
      <c r="BJ260" t="str">
        <f>IF(OR(R260&lt;&gt;"",S260&lt;&gt;"",T260&lt;&gt;""),IFERROR(VLOOKUP(UPPER(TRIM(R260)&amp;TRIM(S260)&amp;TRIM(T260)),City!K:L,2,FALSE),"NONE"),"")</f>
        <v/>
      </c>
      <c r="BK260" t="str">
        <f t="shared" si="61"/>
        <v/>
      </c>
      <c r="BL260" t="str">
        <f t="shared" si="62"/>
        <v/>
      </c>
      <c r="BM260" s="17" t="str">
        <f t="shared" ca="1" si="63"/>
        <v/>
      </c>
      <c r="BN260" s="17" t="str">
        <f t="shared" si="64"/>
        <v/>
      </c>
    </row>
    <row r="261" spans="1:66">
      <c r="A261" s="84">
        <v>252</v>
      </c>
      <c r="B261" s="20"/>
      <c r="C261" s="20"/>
      <c r="D261" s="20"/>
      <c r="E261" s="20"/>
      <c r="F261" s="46" t="str">
        <f t="shared" si="50"/>
        <v xml:space="preserve">,  </v>
      </c>
      <c r="G261" s="28"/>
      <c r="H261" s="21"/>
      <c r="I261" s="20"/>
      <c r="J261" s="20"/>
      <c r="K261" s="46" t="str">
        <f t="shared" si="51"/>
        <v xml:space="preserve"> </v>
      </c>
      <c r="L261" s="20"/>
      <c r="M261" s="22"/>
      <c r="N261" s="20"/>
      <c r="O261" s="20"/>
      <c r="P261" s="20"/>
      <c r="Q261" s="20"/>
      <c r="R261" s="24"/>
      <c r="S261" s="20"/>
      <c r="T261" s="24"/>
      <c r="U261" s="33" t="str">
        <f>IFERROR(VLOOKUP(UPPER(TRIM(R261)&amp;TRIM(S261)&amp;TRIM(T261)),City!K:L,2,FALSE),"")</f>
        <v/>
      </c>
      <c r="V261" s="46" t="str">
        <f t="shared" si="52"/>
        <v xml:space="preserve"> </v>
      </c>
      <c r="W261" s="46" t="str">
        <f t="shared" si="53"/>
        <v xml:space="preserve"> </v>
      </c>
      <c r="X261" s="46" t="str">
        <f t="shared" si="54"/>
        <v xml:space="preserve"> </v>
      </c>
      <c r="Y261" s="46" t="str">
        <f t="shared" si="55"/>
        <v xml:space="preserve"> </v>
      </c>
      <c r="Z261" s="46" t="str">
        <f t="shared" si="56"/>
        <v xml:space="preserve"> </v>
      </c>
      <c r="AA261" s="46" t="str">
        <f t="shared" si="57"/>
        <v xml:space="preserve"> </v>
      </c>
      <c r="AB261" s="46" t="str">
        <f t="shared" si="58"/>
        <v/>
      </c>
      <c r="AC261" s="20"/>
      <c r="AD261" s="47" t="str">
        <f t="shared" si="49"/>
        <v xml:space="preserve"> </v>
      </c>
      <c r="AE261" s="20"/>
      <c r="AF261" s="20"/>
      <c r="AG261" s="20"/>
      <c r="AH261" s="20"/>
      <c r="AI261" s="20"/>
      <c r="AJ261" s="20"/>
      <c r="AK261" s="24"/>
      <c r="AL261" s="20"/>
      <c r="AM261" s="20" t="str">
        <f>IFERROR(IF(AL261="Suggested Branch",VLOOKUP(AB261,'Branch Details'!F254:G565,2,FALSE),""),"")</f>
        <v/>
      </c>
      <c r="AN261" s="21"/>
      <c r="AO261" s="88"/>
      <c r="BH261" t="str">
        <f t="shared" si="59"/>
        <v/>
      </c>
      <c r="BI261" t="str">
        <f t="shared" si="60"/>
        <v/>
      </c>
      <c r="BJ261" t="str">
        <f>IF(OR(R261&lt;&gt;"",S261&lt;&gt;"",T261&lt;&gt;""),IFERROR(VLOOKUP(UPPER(TRIM(R261)&amp;TRIM(S261)&amp;TRIM(T261)),City!K:L,2,FALSE),"NONE"),"")</f>
        <v/>
      </c>
      <c r="BK261" t="str">
        <f t="shared" si="61"/>
        <v/>
      </c>
      <c r="BL261" t="str">
        <f t="shared" si="62"/>
        <v/>
      </c>
      <c r="BM261" s="17" t="str">
        <f t="shared" ca="1" si="63"/>
        <v/>
      </c>
      <c r="BN261" s="17" t="str">
        <f t="shared" si="64"/>
        <v/>
      </c>
    </row>
    <row r="262" spans="1:66">
      <c r="A262" s="84">
        <v>253</v>
      </c>
      <c r="B262" s="20"/>
      <c r="C262" s="20"/>
      <c r="D262" s="20"/>
      <c r="E262" s="20"/>
      <c r="F262" s="46" t="str">
        <f t="shared" si="50"/>
        <v xml:space="preserve">,  </v>
      </c>
      <c r="G262" s="28"/>
      <c r="H262" s="21"/>
      <c r="I262" s="20"/>
      <c r="J262" s="20"/>
      <c r="K262" s="46" t="str">
        <f t="shared" si="51"/>
        <v xml:space="preserve"> </v>
      </c>
      <c r="L262" s="20"/>
      <c r="M262" s="22"/>
      <c r="N262" s="20"/>
      <c r="O262" s="20"/>
      <c r="P262" s="20"/>
      <c r="Q262" s="20"/>
      <c r="R262" s="24"/>
      <c r="S262" s="20"/>
      <c r="T262" s="24"/>
      <c r="U262" s="33" t="str">
        <f>IFERROR(VLOOKUP(UPPER(TRIM(R262)&amp;TRIM(S262)&amp;TRIM(T262)),City!K:L,2,FALSE),"")</f>
        <v/>
      </c>
      <c r="V262" s="46" t="str">
        <f t="shared" si="52"/>
        <v xml:space="preserve"> </v>
      </c>
      <c r="W262" s="46" t="str">
        <f t="shared" si="53"/>
        <v xml:space="preserve"> </v>
      </c>
      <c r="X262" s="46" t="str">
        <f t="shared" si="54"/>
        <v xml:space="preserve"> </v>
      </c>
      <c r="Y262" s="46" t="str">
        <f t="shared" si="55"/>
        <v xml:space="preserve"> </v>
      </c>
      <c r="Z262" s="46" t="str">
        <f t="shared" si="56"/>
        <v xml:space="preserve"> </v>
      </c>
      <c r="AA262" s="46" t="str">
        <f t="shared" si="57"/>
        <v xml:space="preserve"> </v>
      </c>
      <c r="AB262" s="46" t="str">
        <f t="shared" si="58"/>
        <v/>
      </c>
      <c r="AC262" s="20"/>
      <c r="AD262" s="47" t="str">
        <f t="shared" si="49"/>
        <v xml:space="preserve"> </v>
      </c>
      <c r="AE262" s="20"/>
      <c r="AF262" s="20"/>
      <c r="AG262" s="20"/>
      <c r="AH262" s="20"/>
      <c r="AI262" s="20"/>
      <c r="AJ262" s="20"/>
      <c r="AK262" s="24"/>
      <c r="AL262" s="20"/>
      <c r="AM262" s="20" t="str">
        <f>IFERROR(IF(AL262="Suggested Branch",VLOOKUP(AB262,'Branch Details'!F255:G566,2,FALSE),""),"")</f>
        <v/>
      </c>
      <c r="AN262" s="21"/>
      <c r="AO262" s="88"/>
      <c r="BH262" t="str">
        <f t="shared" si="59"/>
        <v/>
      </c>
      <c r="BI262" t="str">
        <f t="shared" si="60"/>
        <v/>
      </c>
      <c r="BJ262" t="str">
        <f>IF(OR(R262&lt;&gt;"",S262&lt;&gt;"",T262&lt;&gt;""),IFERROR(VLOOKUP(UPPER(TRIM(R262)&amp;TRIM(S262)&amp;TRIM(T262)),City!K:L,2,FALSE),"NONE"),"")</f>
        <v/>
      </c>
      <c r="BK262" t="str">
        <f t="shared" si="61"/>
        <v/>
      </c>
      <c r="BL262" t="str">
        <f t="shared" si="62"/>
        <v/>
      </c>
      <c r="BM262" s="17" t="str">
        <f t="shared" ca="1" si="63"/>
        <v/>
      </c>
      <c r="BN262" s="17" t="str">
        <f t="shared" si="64"/>
        <v/>
      </c>
    </row>
    <row r="263" spans="1:66">
      <c r="A263" s="84">
        <v>254</v>
      </c>
      <c r="B263" s="20"/>
      <c r="C263" s="20"/>
      <c r="D263" s="20"/>
      <c r="E263" s="20"/>
      <c r="F263" s="46" t="str">
        <f t="shared" si="50"/>
        <v xml:space="preserve">,  </v>
      </c>
      <c r="G263" s="28"/>
      <c r="H263" s="21"/>
      <c r="I263" s="20"/>
      <c r="J263" s="20"/>
      <c r="K263" s="46" t="str">
        <f t="shared" si="51"/>
        <v xml:space="preserve"> </v>
      </c>
      <c r="L263" s="20"/>
      <c r="M263" s="22"/>
      <c r="N263" s="20"/>
      <c r="O263" s="20"/>
      <c r="P263" s="20"/>
      <c r="Q263" s="20"/>
      <c r="R263" s="24"/>
      <c r="S263" s="20"/>
      <c r="T263" s="24"/>
      <c r="U263" s="33" t="str">
        <f>IFERROR(VLOOKUP(UPPER(TRIM(R263)&amp;TRIM(S263)&amp;TRIM(T263)),City!K:L,2,FALSE),"")</f>
        <v/>
      </c>
      <c r="V263" s="46" t="str">
        <f t="shared" si="52"/>
        <v xml:space="preserve"> </v>
      </c>
      <c r="W263" s="46" t="str">
        <f t="shared" si="53"/>
        <v xml:space="preserve"> </v>
      </c>
      <c r="X263" s="46" t="str">
        <f t="shared" si="54"/>
        <v xml:space="preserve"> </v>
      </c>
      <c r="Y263" s="46" t="str">
        <f t="shared" si="55"/>
        <v xml:space="preserve"> </v>
      </c>
      <c r="Z263" s="46" t="str">
        <f t="shared" si="56"/>
        <v xml:space="preserve"> </v>
      </c>
      <c r="AA263" s="46" t="str">
        <f t="shared" si="57"/>
        <v xml:space="preserve"> </v>
      </c>
      <c r="AB263" s="46" t="str">
        <f t="shared" si="58"/>
        <v/>
      </c>
      <c r="AC263" s="20"/>
      <c r="AD263" s="47" t="str">
        <f t="shared" si="49"/>
        <v xml:space="preserve"> </v>
      </c>
      <c r="AE263" s="20"/>
      <c r="AF263" s="20"/>
      <c r="AG263" s="20"/>
      <c r="AH263" s="20"/>
      <c r="AI263" s="20"/>
      <c r="AJ263" s="20"/>
      <c r="AK263" s="24"/>
      <c r="AL263" s="20"/>
      <c r="AM263" s="20" t="str">
        <f>IFERROR(IF(AL263="Suggested Branch",VLOOKUP(AB263,'Branch Details'!F256:G567,2,FALSE),""),"")</f>
        <v/>
      </c>
      <c r="AN263" s="21"/>
      <c r="AO263" s="88"/>
      <c r="BH263" t="str">
        <f t="shared" si="59"/>
        <v/>
      </c>
      <c r="BI263" t="str">
        <f t="shared" si="60"/>
        <v/>
      </c>
      <c r="BJ263" t="str">
        <f>IF(OR(R263&lt;&gt;"",S263&lt;&gt;"",T263&lt;&gt;""),IFERROR(VLOOKUP(UPPER(TRIM(R263)&amp;TRIM(S263)&amp;TRIM(T263)),City!K:L,2,FALSE),"NONE"),"")</f>
        <v/>
      </c>
      <c r="BK263" t="str">
        <f t="shared" si="61"/>
        <v/>
      </c>
      <c r="BL263" t="str">
        <f t="shared" si="62"/>
        <v/>
      </c>
      <c r="BM263" s="17" t="str">
        <f t="shared" ca="1" si="63"/>
        <v/>
      </c>
      <c r="BN263" s="17" t="str">
        <f t="shared" si="64"/>
        <v/>
      </c>
    </row>
    <row r="264" spans="1:66">
      <c r="A264" s="84">
        <v>255</v>
      </c>
      <c r="B264" s="20"/>
      <c r="C264" s="20"/>
      <c r="D264" s="20"/>
      <c r="E264" s="20"/>
      <c r="F264" s="46" t="str">
        <f t="shared" si="50"/>
        <v xml:space="preserve">,  </v>
      </c>
      <c r="G264" s="28"/>
      <c r="H264" s="21"/>
      <c r="I264" s="20"/>
      <c r="J264" s="20"/>
      <c r="K264" s="46" t="str">
        <f t="shared" si="51"/>
        <v xml:space="preserve"> </v>
      </c>
      <c r="L264" s="20"/>
      <c r="M264" s="22"/>
      <c r="N264" s="20"/>
      <c r="O264" s="20"/>
      <c r="P264" s="20"/>
      <c r="Q264" s="20"/>
      <c r="R264" s="24"/>
      <c r="S264" s="20"/>
      <c r="T264" s="24"/>
      <c r="U264" s="33" t="str">
        <f>IFERROR(VLOOKUP(UPPER(TRIM(R264)&amp;TRIM(S264)&amp;TRIM(T264)),City!K:L,2,FALSE),"")</f>
        <v/>
      </c>
      <c r="V264" s="46" t="str">
        <f t="shared" si="52"/>
        <v xml:space="preserve"> </v>
      </c>
      <c r="W264" s="46" t="str">
        <f t="shared" si="53"/>
        <v xml:space="preserve"> </v>
      </c>
      <c r="X264" s="46" t="str">
        <f t="shared" si="54"/>
        <v xml:space="preserve"> </v>
      </c>
      <c r="Y264" s="46" t="str">
        <f t="shared" si="55"/>
        <v xml:space="preserve"> </v>
      </c>
      <c r="Z264" s="46" t="str">
        <f t="shared" si="56"/>
        <v xml:space="preserve"> </v>
      </c>
      <c r="AA264" s="46" t="str">
        <f t="shared" si="57"/>
        <v xml:space="preserve"> </v>
      </c>
      <c r="AB264" s="46" t="str">
        <f t="shared" si="58"/>
        <v/>
      </c>
      <c r="AC264" s="20"/>
      <c r="AD264" s="47" t="str">
        <f t="shared" si="49"/>
        <v xml:space="preserve"> </v>
      </c>
      <c r="AE264" s="20"/>
      <c r="AF264" s="20"/>
      <c r="AG264" s="20"/>
      <c r="AH264" s="20"/>
      <c r="AI264" s="20"/>
      <c r="AJ264" s="20"/>
      <c r="AK264" s="24"/>
      <c r="AL264" s="20"/>
      <c r="AM264" s="20" t="str">
        <f>IFERROR(IF(AL264="Suggested Branch",VLOOKUP(AB264,'Branch Details'!F257:G568,2,FALSE),""),"")</f>
        <v/>
      </c>
      <c r="AN264" s="21"/>
      <c r="AO264" s="88"/>
      <c r="BH264" t="str">
        <f t="shared" si="59"/>
        <v/>
      </c>
      <c r="BI264" t="str">
        <f t="shared" si="60"/>
        <v/>
      </c>
      <c r="BJ264" t="str">
        <f>IF(OR(R264&lt;&gt;"",S264&lt;&gt;"",T264&lt;&gt;""),IFERROR(VLOOKUP(UPPER(TRIM(R264)&amp;TRIM(S264)&amp;TRIM(T264)),City!K:L,2,FALSE),"NONE"),"")</f>
        <v/>
      </c>
      <c r="BK264" t="str">
        <f t="shared" si="61"/>
        <v/>
      </c>
      <c r="BL264" t="str">
        <f t="shared" si="62"/>
        <v/>
      </c>
      <c r="BM264" s="17" t="str">
        <f t="shared" ca="1" si="63"/>
        <v/>
      </c>
      <c r="BN264" s="17" t="str">
        <f t="shared" si="64"/>
        <v/>
      </c>
    </row>
    <row r="265" spans="1:66">
      <c r="A265" s="84">
        <v>256</v>
      </c>
      <c r="B265" s="20"/>
      <c r="C265" s="20"/>
      <c r="D265" s="20"/>
      <c r="E265" s="20"/>
      <c r="F265" s="46" t="str">
        <f t="shared" si="50"/>
        <v xml:space="preserve">,  </v>
      </c>
      <c r="G265" s="28"/>
      <c r="H265" s="21"/>
      <c r="I265" s="20"/>
      <c r="J265" s="20"/>
      <c r="K265" s="46" t="str">
        <f t="shared" si="51"/>
        <v xml:space="preserve"> </v>
      </c>
      <c r="L265" s="20"/>
      <c r="M265" s="22"/>
      <c r="N265" s="20"/>
      <c r="O265" s="20"/>
      <c r="P265" s="20"/>
      <c r="Q265" s="20"/>
      <c r="R265" s="24"/>
      <c r="S265" s="20"/>
      <c r="T265" s="24"/>
      <c r="U265" s="33" t="str">
        <f>IFERROR(VLOOKUP(UPPER(TRIM(R265)&amp;TRIM(S265)&amp;TRIM(T265)),City!K:L,2,FALSE),"")</f>
        <v/>
      </c>
      <c r="V265" s="46" t="str">
        <f t="shared" si="52"/>
        <v xml:space="preserve"> </v>
      </c>
      <c r="W265" s="46" t="str">
        <f t="shared" si="53"/>
        <v xml:space="preserve"> </v>
      </c>
      <c r="X265" s="46" t="str">
        <f t="shared" si="54"/>
        <v xml:space="preserve"> </v>
      </c>
      <c r="Y265" s="46" t="str">
        <f t="shared" si="55"/>
        <v xml:space="preserve"> </v>
      </c>
      <c r="Z265" s="46" t="str">
        <f t="shared" si="56"/>
        <v xml:space="preserve"> </v>
      </c>
      <c r="AA265" s="46" t="str">
        <f t="shared" si="57"/>
        <v xml:space="preserve"> </v>
      </c>
      <c r="AB265" s="46" t="str">
        <f t="shared" si="58"/>
        <v/>
      </c>
      <c r="AC265" s="20"/>
      <c r="AD265" s="47" t="str">
        <f t="shared" si="49"/>
        <v xml:space="preserve"> </v>
      </c>
      <c r="AE265" s="20"/>
      <c r="AF265" s="20"/>
      <c r="AG265" s="20"/>
      <c r="AH265" s="20"/>
      <c r="AI265" s="20"/>
      <c r="AJ265" s="20"/>
      <c r="AK265" s="24"/>
      <c r="AL265" s="20"/>
      <c r="AM265" s="20" t="str">
        <f>IFERROR(IF(AL265="Suggested Branch",VLOOKUP(AB265,'Branch Details'!F258:G569,2,FALSE),""),"")</f>
        <v/>
      </c>
      <c r="AN265" s="21"/>
      <c r="AO265" s="88"/>
      <c r="BH265" t="str">
        <f t="shared" si="59"/>
        <v/>
      </c>
      <c r="BI265" t="str">
        <f t="shared" si="60"/>
        <v/>
      </c>
      <c r="BJ265" t="str">
        <f>IF(OR(R265&lt;&gt;"",S265&lt;&gt;"",T265&lt;&gt;""),IFERROR(VLOOKUP(UPPER(TRIM(R265)&amp;TRIM(S265)&amp;TRIM(T265)),City!K:L,2,FALSE),"NONE"),"")</f>
        <v/>
      </c>
      <c r="BK265" t="str">
        <f t="shared" si="61"/>
        <v/>
      </c>
      <c r="BL265" t="str">
        <f t="shared" si="62"/>
        <v/>
      </c>
      <c r="BM265" s="17" t="str">
        <f t="shared" ca="1" si="63"/>
        <v/>
      </c>
      <c r="BN265" s="17" t="str">
        <f t="shared" si="64"/>
        <v/>
      </c>
    </row>
    <row r="266" spans="1:66">
      <c r="A266" s="84">
        <v>257</v>
      </c>
      <c r="B266" s="20"/>
      <c r="C266" s="20"/>
      <c r="D266" s="20"/>
      <c r="E266" s="20"/>
      <c r="F266" s="46" t="str">
        <f t="shared" si="50"/>
        <v xml:space="preserve">,  </v>
      </c>
      <c r="G266" s="28"/>
      <c r="H266" s="21"/>
      <c r="I266" s="20"/>
      <c r="J266" s="20"/>
      <c r="K266" s="46" t="str">
        <f t="shared" si="51"/>
        <v xml:space="preserve"> </v>
      </c>
      <c r="L266" s="20"/>
      <c r="M266" s="22"/>
      <c r="N266" s="20"/>
      <c r="O266" s="20"/>
      <c r="P266" s="20"/>
      <c r="Q266" s="20"/>
      <c r="R266" s="24"/>
      <c r="S266" s="20"/>
      <c r="T266" s="24"/>
      <c r="U266" s="33" t="str">
        <f>IFERROR(VLOOKUP(UPPER(TRIM(R266)&amp;TRIM(S266)&amp;TRIM(T266)),City!K:L,2,FALSE),"")</f>
        <v/>
      </c>
      <c r="V266" s="46" t="str">
        <f t="shared" si="52"/>
        <v xml:space="preserve"> </v>
      </c>
      <c r="W266" s="46" t="str">
        <f t="shared" si="53"/>
        <v xml:space="preserve"> </v>
      </c>
      <c r="X266" s="46" t="str">
        <f t="shared" si="54"/>
        <v xml:space="preserve"> </v>
      </c>
      <c r="Y266" s="46" t="str">
        <f t="shared" si="55"/>
        <v xml:space="preserve"> </v>
      </c>
      <c r="Z266" s="46" t="str">
        <f t="shared" si="56"/>
        <v xml:space="preserve"> </v>
      </c>
      <c r="AA266" s="46" t="str">
        <f t="shared" si="57"/>
        <v xml:space="preserve"> </v>
      </c>
      <c r="AB266" s="46" t="str">
        <f t="shared" si="58"/>
        <v/>
      </c>
      <c r="AC266" s="20"/>
      <c r="AD266" s="47" t="str">
        <f t="shared" ref="AD266:AD329" si="65">IF(ISBLANK(B266)," ",$C$3)</f>
        <v xml:space="preserve"> </v>
      </c>
      <c r="AE266" s="20"/>
      <c r="AF266" s="20"/>
      <c r="AG266" s="20"/>
      <c r="AH266" s="20"/>
      <c r="AI266" s="20"/>
      <c r="AJ266" s="20"/>
      <c r="AK266" s="24"/>
      <c r="AL266" s="20"/>
      <c r="AM266" s="20" t="str">
        <f>IFERROR(IF(AL266="Suggested Branch",VLOOKUP(AB266,'Branch Details'!F259:G570,2,FALSE),""),"")</f>
        <v/>
      </c>
      <c r="AN266" s="21"/>
      <c r="AO266" s="88"/>
      <c r="BH266" t="str">
        <f t="shared" si="59"/>
        <v/>
      </c>
      <c r="BI266" t="str">
        <f t="shared" si="60"/>
        <v/>
      </c>
      <c r="BJ266" t="str">
        <f>IF(OR(R266&lt;&gt;"",S266&lt;&gt;"",T266&lt;&gt;""),IFERROR(VLOOKUP(UPPER(TRIM(R266)&amp;TRIM(S266)&amp;TRIM(T266)),City!K:L,2,FALSE),"NONE"),"")</f>
        <v/>
      </c>
      <c r="BK266" t="str">
        <f t="shared" si="61"/>
        <v/>
      </c>
      <c r="BL266" t="str">
        <f t="shared" si="62"/>
        <v/>
      </c>
      <c r="BM266" s="17" t="str">
        <f t="shared" ca="1" si="63"/>
        <v/>
      </c>
      <c r="BN266" s="17" t="str">
        <f t="shared" si="64"/>
        <v/>
      </c>
    </row>
    <row r="267" spans="1:66">
      <c r="A267" s="84">
        <v>258</v>
      </c>
      <c r="B267" s="20"/>
      <c r="C267" s="20"/>
      <c r="D267" s="20"/>
      <c r="E267" s="20"/>
      <c r="F267" s="46" t="str">
        <f t="shared" ref="F267:F330" si="66">IF(LEN(TRIM(B267) &amp; ", " &amp;TRIM(C267) &amp; " " &amp;TRIM(D267)) &gt;26,LEFT(TRIM(B267) &amp; ", " &amp;TRIM(C267),26), TRIM(B267) &amp; ", " &amp;TRIM(C267) &amp; " "&amp;TRIM(D267) )</f>
        <v xml:space="preserve">,  </v>
      </c>
      <c r="G267" s="28"/>
      <c r="H267" s="21"/>
      <c r="I267" s="20"/>
      <c r="J267" s="20"/>
      <c r="K267" s="46" t="str">
        <f t="shared" ref="K267:K330" si="67">IF(ISBLANK(J267), " ",J267)</f>
        <v xml:space="preserve"> </v>
      </c>
      <c r="L267" s="20"/>
      <c r="M267" s="22"/>
      <c r="N267" s="20"/>
      <c r="O267" s="20"/>
      <c r="P267" s="20"/>
      <c r="Q267" s="20"/>
      <c r="R267" s="24"/>
      <c r="S267" s="20"/>
      <c r="T267" s="24"/>
      <c r="U267" s="33" t="str">
        <f>IFERROR(VLOOKUP(UPPER(TRIM(R267)&amp;TRIM(S267)&amp;TRIM(T267)),City!K:L,2,FALSE),"")</f>
        <v/>
      </c>
      <c r="V267" s="46" t="str">
        <f t="shared" ref="V267:V330" si="68">IF(ISBLANK(O267), " ",O267)</f>
        <v xml:space="preserve"> </v>
      </c>
      <c r="W267" s="46" t="str">
        <f t="shared" ref="W267:W330" si="69">IF(ISBLANK(P267), " ",P267)</f>
        <v xml:space="preserve"> </v>
      </c>
      <c r="X267" s="46" t="str">
        <f t="shared" ref="X267:X330" si="70">IF(ISBLANK(Q267), " ",Q267)</f>
        <v xml:space="preserve"> </v>
      </c>
      <c r="Y267" s="46" t="str">
        <f t="shared" ref="Y267:Y330" si="71">IF(ISBLANK(R267), " ",R267)</f>
        <v xml:space="preserve"> </v>
      </c>
      <c r="Z267" s="46" t="str">
        <f t="shared" ref="Z267:Z330" si="72">IF(ISBLANK(S267), " ",S267)</f>
        <v xml:space="preserve"> </v>
      </c>
      <c r="AA267" s="46" t="str">
        <f t="shared" ref="AA267:AA330" si="73">IF(ISBLANK(T267), " ",T267)</f>
        <v xml:space="preserve"> </v>
      </c>
      <c r="AB267" s="46" t="str">
        <f t="shared" ref="AB267:AB330" si="74">IF(ISBLANK(U267), " ",U267)</f>
        <v/>
      </c>
      <c r="AC267" s="20"/>
      <c r="AD267" s="47" t="str">
        <f t="shared" si="65"/>
        <v xml:space="preserve"> </v>
      </c>
      <c r="AE267" s="20"/>
      <c r="AF267" s="20"/>
      <c r="AG267" s="20"/>
      <c r="AH267" s="20"/>
      <c r="AI267" s="20"/>
      <c r="AJ267" s="20"/>
      <c r="AK267" s="24"/>
      <c r="AL267" s="20"/>
      <c r="AM267" s="20" t="str">
        <f>IFERROR(IF(AL267="Suggested Branch",VLOOKUP(AB267,'Branch Details'!F260:G571,2,FALSE),""),"")</f>
        <v/>
      </c>
      <c r="AN267" s="21"/>
      <c r="AO267" s="88"/>
      <c r="BH267" t="str">
        <f t="shared" ref="BH267:BH330" si="75">IF(COUNTIF($G$10:$G$509,G267)&gt;1, "DUPLICATE","")</f>
        <v/>
      </c>
      <c r="BI267" t="str">
        <f t="shared" ref="BI267:BI330" si="76">IF(COUNTIF($M$10:$M$509,M267)&gt;1, "DUPLICATE","")</f>
        <v/>
      </c>
      <c r="BJ267" t="str">
        <f>IF(OR(R267&lt;&gt;"",S267&lt;&gt;"",T267&lt;&gt;""),IFERROR(VLOOKUP(UPPER(TRIM(R267)&amp;TRIM(S267)&amp;TRIM(T267)),City!K:L,2,FALSE),"NONE"),"")</f>
        <v/>
      </c>
      <c r="BK267" t="str">
        <f t="shared" ref="BK267:BK330" si="77">UPPER(TRIM(B267) &amp; TRIM(C267) &amp; TRIM(D267))</f>
        <v/>
      </c>
      <c r="BL267" t="str">
        <f t="shared" ref="BL267:BL330" si="78">IF(BK267&lt;&gt;"", IF(COUNTIF($BK$10:$BK$509,BK267)&gt;1, "DUPLICATE",""),"")</f>
        <v/>
      </c>
      <c r="BM267" s="17" t="str">
        <f t="shared" ref="BM267:BM330" ca="1" si="79">IF(H267&lt;&gt;"",DATEDIF(H267,TODAY(),"Y"),"")</f>
        <v/>
      </c>
      <c r="BN267" s="17" t="str">
        <f t="shared" ref="BN267:BN330" si="80">IF(G267&lt;&gt;"",IF(OR(G267="123456789",G267="1234567890",G267="12345678901", G267="111111111",G267=123456789,G267=1234567890,G267=12345678901,G267=111111111, LEN(G267)&lt;10, LEN(G267)&gt;14, ISNUMBER(G267) =FALSE),"INVALID",""),"")</f>
        <v/>
      </c>
    </row>
    <row r="268" spans="1:66">
      <c r="A268" s="84">
        <v>259</v>
      </c>
      <c r="B268" s="20"/>
      <c r="C268" s="20"/>
      <c r="D268" s="20"/>
      <c r="E268" s="20"/>
      <c r="F268" s="46" t="str">
        <f t="shared" si="66"/>
        <v xml:space="preserve">,  </v>
      </c>
      <c r="G268" s="28"/>
      <c r="H268" s="21"/>
      <c r="I268" s="20"/>
      <c r="J268" s="20"/>
      <c r="K268" s="46" t="str">
        <f t="shared" si="67"/>
        <v xml:space="preserve"> </v>
      </c>
      <c r="L268" s="20"/>
      <c r="M268" s="22"/>
      <c r="N268" s="20"/>
      <c r="O268" s="20"/>
      <c r="P268" s="20"/>
      <c r="Q268" s="20"/>
      <c r="R268" s="24"/>
      <c r="S268" s="20"/>
      <c r="T268" s="24"/>
      <c r="U268" s="33" t="str">
        <f>IFERROR(VLOOKUP(UPPER(TRIM(R268)&amp;TRIM(S268)&amp;TRIM(T268)),City!K:L,2,FALSE),"")</f>
        <v/>
      </c>
      <c r="V268" s="46" t="str">
        <f t="shared" si="68"/>
        <v xml:space="preserve"> </v>
      </c>
      <c r="W268" s="46" t="str">
        <f t="shared" si="69"/>
        <v xml:space="preserve"> </v>
      </c>
      <c r="X268" s="46" t="str">
        <f t="shared" si="70"/>
        <v xml:space="preserve"> </v>
      </c>
      <c r="Y268" s="46" t="str">
        <f t="shared" si="71"/>
        <v xml:space="preserve"> </v>
      </c>
      <c r="Z268" s="46" t="str">
        <f t="shared" si="72"/>
        <v xml:space="preserve"> </v>
      </c>
      <c r="AA268" s="46" t="str">
        <f t="shared" si="73"/>
        <v xml:space="preserve"> </v>
      </c>
      <c r="AB268" s="46" t="str">
        <f t="shared" si="74"/>
        <v/>
      </c>
      <c r="AC268" s="20"/>
      <c r="AD268" s="47" t="str">
        <f t="shared" si="65"/>
        <v xml:space="preserve"> </v>
      </c>
      <c r="AE268" s="20"/>
      <c r="AF268" s="20"/>
      <c r="AG268" s="20"/>
      <c r="AH268" s="20"/>
      <c r="AI268" s="20"/>
      <c r="AJ268" s="20"/>
      <c r="AK268" s="24"/>
      <c r="AL268" s="20"/>
      <c r="AM268" s="20" t="str">
        <f>IFERROR(IF(AL268="Suggested Branch",VLOOKUP(AB268,'Branch Details'!F261:G572,2,FALSE),""),"")</f>
        <v/>
      </c>
      <c r="AN268" s="21"/>
      <c r="AO268" s="88"/>
      <c r="BH268" t="str">
        <f t="shared" si="75"/>
        <v/>
      </c>
      <c r="BI268" t="str">
        <f t="shared" si="76"/>
        <v/>
      </c>
      <c r="BJ268" t="str">
        <f>IF(OR(R268&lt;&gt;"",S268&lt;&gt;"",T268&lt;&gt;""),IFERROR(VLOOKUP(UPPER(TRIM(R268)&amp;TRIM(S268)&amp;TRIM(T268)),City!K:L,2,FALSE),"NONE"),"")</f>
        <v/>
      </c>
      <c r="BK268" t="str">
        <f t="shared" si="77"/>
        <v/>
      </c>
      <c r="BL268" t="str">
        <f t="shared" si="78"/>
        <v/>
      </c>
      <c r="BM268" s="17" t="str">
        <f t="shared" ca="1" si="79"/>
        <v/>
      </c>
      <c r="BN268" s="17" t="str">
        <f t="shared" si="80"/>
        <v/>
      </c>
    </row>
    <row r="269" spans="1:66">
      <c r="A269" s="84">
        <v>260</v>
      </c>
      <c r="B269" s="20"/>
      <c r="C269" s="20"/>
      <c r="D269" s="20"/>
      <c r="E269" s="20"/>
      <c r="F269" s="46" t="str">
        <f t="shared" si="66"/>
        <v xml:space="preserve">,  </v>
      </c>
      <c r="G269" s="28"/>
      <c r="H269" s="21"/>
      <c r="I269" s="20"/>
      <c r="J269" s="20"/>
      <c r="K269" s="46" t="str">
        <f t="shared" si="67"/>
        <v xml:space="preserve"> </v>
      </c>
      <c r="L269" s="20"/>
      <c r="M269" s="22"/>
      <c r="N269" s="20"/>
      <c r="O269" s="20"/>
      <c r="P269" s="20"/>
      <c r="Q269" s="20"/>
      <c r="R269" s="24"/>
      <c r="S269" s="20"/>
      <c r="T269" s="24"/>
      <c r="U269" s="33" t="str">
        <f>IFERROR(VLOOKUP(UPPER(TRIM(R269)&amp;TRIM(S269)&amp;TRIM(T269)),City!K:L,2,FALSE),"")</f>
        <v/>
      </c>
      <c r="V269" s="46" t="str">
        <f t="shared" si="68"/>
        <v xml:space="preserve"> </v>
      </c>
      <c r="W269" s="46" t="str">
        <f t="shared" si="69"/>
        <v xml:space="preserve"> </v>
      </c>
      <c r="X269" s="46" t="str">
        <f t="shared" si="70"/>
        <v xml:space="preserve"> </v>
      </c>
      <c r="Y269" s="46" t="str">
        <f t="shared" si="71"/>
        <v xml:space="preserve"> </v>
      </c>
      <c r="Z269" s="46" t="str">
        <f t="shared" si="72"/>
        <v xml:space="preserve"> </v>
      </c>
      <c r="AA269" s="46" t="str">
        <f t="shared" si="73"/>
        <v xml:space="preserve"> </v>
      </c>
      <c r="AB269" s="46" t="str">
        <f t="shared" si="74"/>
        <v/>
      </c>
      <c r="AC269" s="20"/>
      <c r="AD269" s="47" t="str">
        <f t="shared" si="65"/>
        <v xml:space="preserve"> </v>
      </c>
      <c r="AE269" s="20"/>
      <c r="AF269" s="20"/>
      <c r="AG269" s="20"/>
      <c r="AH269" s="20"/>
      <c r="AI269" s="20"/>
      <c r="AJ269" s="20"/>
      <c r="AK269" s="24"/>
      <c r="AL269" s="20"/>
      <c r="AM269" s="20" t="str">
        <f>IFERROR(IF(AL269="Suggested Branch",VLOOKUP(AB269,'Branch Details'!F262:G573,2,FALSE),""),"")</f>
        <v/>
      </c>
      <c r="AN269" s="21"/>
      <c r="AO269" s="88"/>
      <c r="BH269" t="str">
        <f t="shared" si="75"/>
        <v/>
      </c>
      <c r="BI269" t="str">
        <f t="shared" si="76"/>
        <v/>
      </c>
      <c r="BJ269" t="str">
        <f>IF(OR(R269&lt;&gt;"",S269&lt;&gt;"",T269&lt;&gt;""),IFERROR(VLOOKUP(UPPER(TRIM(R269)&amp;TRIM(S269)&amp;TRIM(T269)),City!K:L,2,FALSE),"NONE"),"")</f>
        <v/>
      </c>
      <c r="BK269" t="str">
        <f t="shared" si="77"/>
        <v/>
      </c>
      <c r="BL269" t="str">
        <f t="shared" si="78"/>
        <v/>
      </c>
      <c r="BM269" s="17" t="str">
        <f t="shared" ca="1" si="79"/>
        <v/>
      </c>
      <c r="BN269" s="17" t="str">
        <f t="shared" si="80"/>
        <v/>
      </c>
    </row>
    <row r="270" spans="1:66">
      <c r="A270" s="84">
        <v>261</v>
      </c>
      <c r="B270" s="20"/>
      <c r="C270" s="20"/>
      <c r="D270" s="20"/>
      <c r="E270" s="20"/>
      <c r="F270" s="46" t="str">
        <f t="shared" si="66"/>
        <v xml:space="preserve">,  </v>
      </c>
      <c r="G270" s="28"/>
      <c r="H270" s="21"/>
      <c r="I270" s="20"/>
      <c r="J270" s="20"/>
      <c r="K270" s="46" t="str">
        <f t="shared" si="67"/>
        <v xml:space="preserve"> </v>
      </c>
      <c r="L270" s="20"/>
      <c r="M270" s="22"/>
      <c r="N270" s="20"/>
      <c r="O270" s="20"/>
      <c r="P270" s="20"/>
      <c r="Q270" s="20"/>
      <c r="R270" s="24"/>
      <c r="S270" s="20"/>
      <c r="T270" s="24"/>
      <c r="U270" s="33" t="str">
        <f>IFERROR(VLOOKUP(UPPER(TRIM(R270)&amp;TRIM(S270)&amp;TRIM(T270)),City!K:L,2,FALSE),"")</f>
        <v/>
      </c>
      <c r="V270" s="46" t="str">
        <f t="shared" si="68"/>
        <v xml:space="preserve"> </v>
      </c>
      <c r="W270" s="46" t="str">
        <f t="shared" si="69"/>
        <v xml:space="preserve"> </v>
      </c>
      <c r="X270" s="46" t="str">
        <f t="shared" si="70"/>
        <v xml:space="preserve"> </v>
      </c>
      <c r="Y270" s="46" t="str">
        <f t="shared" si="71"/>
        <v xml:space="preserve"> </v>
      </c>
      <c r="Z270" s="46" t="str">
        <f t="shared" si="72"/>
        <v xml:space="preserve"> </v>
      </c>
      <c r="AA270" s="46" t="str">
        <f t="shared" si="73"/>
        <v xml:space="preserve"> </v>
      </c>
      <c r="AB270" s="46" t="str">
        <f t="shared" si="74"/>
        <v/>
      </c>
      <c r="AC270" s="20"/>
      <c r="AD270" s="47" t="str">
        <f t="shared" si="65"/>
        <v xml:space="preserve"> </v>
      </c>
      <c r="AE270" s="20"/>
      <c r="AF270" s="20"/>
      <c r="AG270" s="20"/>
      <c r="AH270" s="20"/>
      <c r="AI270" s="20"/>
      <c r="AJ270" s="20"/>
      <c r="AK270" s="24"/>
      <c r="AL270" s="20"/>
      <c r="AM270" s="20" t="str">
        <f>IFERROR(IF(AL270="Suggested Branch",VLOOKUP(AB270,'Branch Details'!F263:G574,2,FALSE),""),"")</f>
        <v/>
      </c>
      <c r="AN270" s="21"/>
      <c r="AO270" s="88"/>
      <c r="BH270" t="str">
        <f t="shared" si="75"/>
        <v/>
      </c>
      <c r="BI270" t="str">
        <f t="shared" si="76"/>
        <v/>
      </c>
      <c r="BJ270" t="str">
        <f>IF(OR(R270&lt;&gt;"",S270&lt;&gt;"",T270&lt;&gt;""),IFERROR(VLOOKUP(UPPER(TRIM(R270)&amp;TRIM(S270)&amp;TRIM(T270)),City!K:L,2,FALSE),"NONE"),"")</f>
        <v/>
      </c>
      <c r="BK270" t="str">
        <f t="shared" si="77"/>
        <v/>
      </c>
      <c r="BL270" t="str">
        <f t="shared" si="78"/>
        <v/>
      </c>
      <c r="BM270" s="17" t="str">
        <f t="shared" ca="1" si="79"/>
        <v/>
      </c>
      <c r="BN270" s="17" t="str">
        <f t="shared" si="80"/>
        <v/>
      </c>
    </row>
    <row r="271" spans="1:66">
      <c r="A271" s="84">
        <v>262</v>
      </c>
      <c r="B271" s="20"/>
      <c r="C271" s="20"/>
      <c r="D271" s="20"/>
      <c r="E271" s="20"/>
      <c r="F271" s="46" t="str">
        <f t="shared" si="66"/>
        <v xml:space="preserve">,  </v>
      </c>
      <c r="G271" s="28"/>
      <c r="H271" s="21"/>
      <c r="I271" s="20"/>
      <c r="J271" s="20"/>
      <c r="K271" s="46" t="str">
        <f t="shared" si="67"/>
        <v xml:space="preserve"> </v>
      </c>
      <c r="L271" s="20"/>
      <c r="M271" s="22"/>
      <c r="N271" s="20"/>
      <c r="O271" s="20"/>
      <c r="P271" s="20"/>
      <c r="Q271" s="20"/>
      <c r="R271" s="24"/>
      <c r="S271" s="20"/>
      <c r="T271" s="24"/>
      <c r="U271" s="33" t="str">
        <f>IFERROR(VLOOKUP(UPPER(TRIM(R271)&amp;TRIM(S271)&amp;TRIM(T271)),City!K:L,2,FALSE),"")</f>
        <v/>
      </c>
      <c r="V271" s="46" t="str">
        <f t="shared" si="68"/>
        <v xml:space="preserve"> </v>
      </c>
      <c r="W271" s="46" t="str">
        <f t="shared" si="69"/>
        <v xml:space="preserve"> </v>
      </c>
      <c r="X271" s="46" t="str">
        <f t="shared" si="70"/>
        <v xml:space="preserve"> </v>
      </c>
      <c r="Y271" s="46" t="str">
        <f t="shared" si="71"/>
        <v xml:space="preserve"> </v>
      </c>
      <c r="Z271" s="46" t="str">
        <f t="shared" si="72"/>
        <v xml:space="preserve"> </v>
      </c>
      <c r="AA271" s="46" t="str">
        <f t="shared" si="73"/>
        <v xml:space="preserve"> </v>
      </c>
      <c r="AB271" s="46" t="str">
        <f t="shared" si="74"/>
        <v/>
      </c>
      <c r="AC271" s="20"/>
      <c r="AD271" s="47" t="str">
        <f t="shared" si="65"/>
        <v xml:space="preserve"> </v>
      </c>
      <c r="AE271" s="20"/>
      <c r="AF271" s="20"/>
      <c r="AG271" s="20"/>
      <c r="AH271" s="20"/>
      <c r="AI271" s="20"/>
      <c r="AJ271" s="20"/>
      <c r="AK271" s="24"/>
      <c r="AL271" s="20"/>
      <c r="AM271" s="20" t="str">
        <f>IFERROR(IF(AL271="Suggested Branch",VLOOKUP(AB271,'Branch Details'!F264:G575,2,FALSE),""),"")</f>
        <v/>
      </c>
      <c r="AN271" s="21"/>
      <c r="AO271" s="88"/>
      <c r="BH271" t="str">
        <f t="shared" si="75"/>
        <v/>
      </c>
      <c r="BI271" t="str">
        <f t="shared" si="76"/>
        <v/>
      </c>
      <c r="BJ271" t="str">
        <f>IF(OR(R271&lt;&gt;"",S271&lt;&gt;"",T271&lt;&gt;""),IFERROR(VLOOKUP(UPPER(TRIM(R271)&amp;TRIM(S271)&amp;TRIM(T271)),City!K:L,2,FALSE),"NONE"),"")</f>
        <v/>
      </c>
      <c r="BK271" t="str">
        <f t="shared" si="77"/>
        <v/>
      </c>
      <c r="BL271" t="str">
        <f t="shared" si="78"/>
        <v/>
      </c>
      <c r="BM271" s="17" t="str">
        <f t="shared" ca="1" si="79"/>
        <v/>
      </c>
      <c r="BN271" s="17" t="str">
        <f t="shared" si="80"/>
        <v/>
      </c>
    </row>
    <row r="272" spans="1:66">
      <c r="A272" s="84">
        <v>263</v>
      </c>
      <c r="B272" s="20"/>
      <c r="C272" s="20"/>
      <c r="D272" s="20"/>
      <c r="E272" s="20"/>
      <c r="F272" s="46" t="str">
        <f t="shared" si="66"/>
        <v xml:space="preserve">,  </v>
      </c>
      <c r="G272" s="28"/>
      <c r="H272" s="21"/>
      <c r="I272" s="20"/>
      <c r="J272" s="20"/>
      <c r="K272" s="46" t="str">
        <f t="shared" si="67"/>
        <v xml:space="preserve"> </v>
      </c>
      <c r="L272" s="20"/>
      <c r="M272" s="22"/>
      <c r="N272" s="20"/>
      <c r="O272" s="20"/>
      <c r="P272" s="20"/>
      <c r="Q272" s="20"/>
      <c r="R272" s="24"/>
      <c r="S272" s="20"/>
      <c r="T272" s="24"/>
      <c r="U272" s="33" t="str">
        <f>IFERROR(VLOOKUP(UPPER(TRIM(R272)&amp;TRIM(S272)&amp;TRIM(T272)),City!K:L,2,FALSE),"")</f>
        <v/>
      </c>
      <c r="V272" s="46" t="str">
        <f t="shared" si="68"/>
        <v xml:space="preserve"> </v>
      </c>
      <c r="W272" s="46" t="str">
        <f t="shared" si="69"/>
        <v xml:space="preserve"> </v>
      </c>
      <c r="X272" s="46" t="str">
        <f t="shared" si="70"/>
        <v xml:space="preserve"> </v>
      </c>
      <c r="Y272" s="46" t="str">
        <f t="shared" si="71"/>
        <v xml:space="preserve"> </v>
      </c>
      <c r="Z272" s="46" t="str">
        <f t="shared" si="72"/>
        <v xml:space="preserve"> </v>
      </c>
      <c r="AA272" s="46" t="str">
        <f t="shared" si="73"/>
        <v xml:space="preserve"> </v>
      </c>
      <c r="AB272" s="46" t="str">
        <f t="shared" si="74"/>
        <v/>
      </c>
      <c r="AC272" s="20"/>
      <c r="AD272" s="47" t="str">
        <f t="shared" si="65"/>
        <v xml:space="preserve"> </v>
      </c>
      <c r="AE272" s="20"/>
      <c r="AF272" s="20"/>
      <c r="AG272" s="20"/>
      <c r="AH272" s="20"/>
      <c r="AI272" s="20"/>
      <c r="AJ272" s="20"/>
      <c r="AK272" s="24"/>
      <c r="AL272" s="20"/>
      <c r="AM272" s="20" t="str">
        <f>IFERROR(IF(AL272="Suggested Branch",VLOOKUP(AB272,'Branch Details'!F265:G576,2,FALSE),""),"")</f>
        <v/>
      </c>
      <c r="AN272" s="21"/>
      <c r="AO272" s="88"/>
      <c r="BH272" t="str">
        <f t="shared" si="75"/>
        <v/>
      </c>
      <c r="BI272" t="str">
        <f t="shared" si="76"/>
        <v/>
      </c>
      <c r="BJ272" t="str">
        <f>IF(OR(R272&lt;&gt;"",S272&lt;&gt;"",T272&lt;&gt;""),IFERROR(VLOOKUP(UPPER(TRIM(R272)&amp;TRIM(S272)&amp;TRIM(T272)),City!K:L,2,FALSE),"NONE"),"")</f>
        <v/>
      </c>
      <c r="BK272" t="str">
        <f t="shared" si="77"/>
        <v/>
      </c>
      <c r="BL272" t="str">
        <f t="shared" si="78"/>
        <v/>
      </c>
      <c r="BM272" s="17" t="str">
        <f t="shared" ca="1" si="79"/>
        <v/>
      </c>
      <c r="BN272" s="17" t="str">
        <f t="shared" si="80"/>
        <v/>
      </c>
    </row>
    <row r="273" spans="1:66">
      <c r="A273" s="84">
        <v>264</v>
      </c>
      <c r="B273" s="20"/>
      <c r="C273" s="20"/>
      <c r="D273" s="20"/>
      <c r="E273" s="20"/>
      <c r="F273" s="46" t="str">
        <f t="shared" si="66"/>
        <v xml:space="preserve">,  </v>
      </c>
      <c r="G273" s="28"/>
      <c r="H273" s="21"/>
      <c r="I273" s="20"/>
      <c r="J273" s="20"/>
      <c r="K273" s="46" t="str">
        <f t="shared" si="67"/>
        <v xml:space="preserve"> </v>
      </c>
      <c r="L273" s="20"/>
      <c r="M273" s="22"/>
      <c r="N273" s="20"/>
      <c r="O273" s="20"/>
      <c r="P273" s="20"/>
      <c r="Q273" s="20"/>
      <c r="R273" s="24"/>
      <c r="S273" s="20"/>
      <c r="T273" s="24"/>
      <c r="U273" s="33" t="str">
        <f>IFERROR(VLOOKUP(UPPER(TRIM(R273)&amp;TRIM(S273)&amp;TRIM(T273)),City!K:L,2,FALSE),"")</f>
        <v/>
      </c>
      <c r="V273" s="46" t="str">
        <f t="shared" si="68"/>
        <v xml:space="preserve"> </v>
      </c>
      <c r="W273" s="46" t="str">
        <f t="shared" si="69"/>
        <v xml:space="preserve"> </v>
      </c>
      <c r="X273" s="46" t="str">
        <f t="shared" si="70"/>
        <v xml:space="preserve"> </v>
      </c>
      <c r="Y273" s="46" t="str">
        <f t="shared" si="71"/>
        <v xml:space="preserve"> </v>
      </c>
      <c r="Z273" s="46" t="str">
        <f t="shared" si="72"/>
        <v xml:space="preserve"> </v>
      </c>
      <c r="AA273" s="46" t="str">
        <f t="shared" si="73"/>
        <v xml:space="preserve"> </v>
      </c>
      <c r="AB273" s="46" t="str">
        <f t="shared" si="74"/>
        <v/>
      </c>
      <c r="AC273" s="20"/>
      <c r="AD273" s="47" t="str">
        <f t="shared" si="65"/>
        <v xml:space="preserve"> </v>
      </c>
      <c r="AE273" s="20"/>
      <c r="AF273" s="20"/>
      <c r="AG273" s="20"/>
      <c r="AH273" s="20"/>
      <c r="AI273" s="20"/>
      <c r="AJ273" s="20"/>
      <c r="AK273" s="24"/>
      <c r="AL273" s="20"/>
      <c r="AM273" s="20" t="str">
        <f>IFERROR(IF(AL273="Suggested Branch",VLOOKUP(AB273,'Branch Details'!F266:G577,2,FALSE),""),"")</f>
        <v/>
      </c>
      <c r="AN273" s="21"/>
      <c r="AO273" s="88"/>
      <c r="BH273" t="str">
        <f t="shared" si="75"/>
        <v/>
      </c>
      <c r="BI273" t="str">
        <f t="shared" si="76"/>
        <v/>
      </c>
      <c r="BJ273" t="str">
        <f>IF(OR(R273&lt;&gt;"",S273&lt;&gt;"",T273&lt;&gt;""),IFERROR(VLOOKUP(UPPER(TRIM(R273)&amp;TRIM(S273)&amp;TRIM(T273)),City!K:L,2,FALSE),"NONE"),"")</f>
        <v/>
      </c>
      <c r="BK273" t="str">
        <f t="shared" si="77"/>
        <v/>
      </c>
      <c r="BL273" t="str">
        <f t="shared" si="78"/>
        <v/>
      </c>
      <c r="BM273" s="17" t="str">
        <f t="shared" ca="1" si="79"/>
        <v/>
      </c>
      <c r="BN273" s="17" t="str">
        <f t="shared" si="80"/>
        <v/>
      </c>
    </row>
    <row r="274" spans="1:66">
      <c r="A274" s="84">
        <v>265</v>
      </c>
      <c r="B274" s="20"/>
      <c r="C274" s="20"/>
      <c r="D274" s="20"/>
      <c r="E274" s="20"/>
      <c r="F274" s="46" t="str">
        <f t="shared" si="66"/>
        <v xml:space="preserve">,  </v>
      </c>
      <c r="G274" s="28"/>
      <c r="H274" s="21"/>
      <c r="I274" s="20"/>
      <c r="J274" s="20"/>
      <c r="K274" s="46" t="str">
        <f t="shared" si="67"/>
        <v xml:space="preserve"> </v>
      </c>
      <c r="L274" s="20"/>
      <c r="M274" s="22"/>
      <c r="N274" s="20"/>
      <c r="O274" s="20"/>
      <c r="P274" s="20"/>
      <c r="Q274" s="20"/>
      <c r="R274" s="24"/>
      <c r="S274" s="20"/>
      <c r="T274" s="24"/>
      <c r="U274" s="33" t="str">
        <f>IFERROR(VLOOKUP(UPPER(TRIM(R274)&amp;TRIM(S274)&amp;TRIM(T274)),City!K:L,2,FALSE),"")</f>
        <v/>
      </c>
      <c r="V274" s="46" t="str">
        <f t="shared" si="68"/>
        <v xml:space="preserve"> </v>
      </c>
      <c r="W274" s="46" t="str">
        <f t="shared" si="69"/>
        <v xml:space="preserve"> </v>
      </c>
      <c r="X274" s="46" t="str">
        <f t="shared" si="70"/>
        <v xml:space="preserve"> </v>
      </c>
      <c r="Y274" s="46" t="str">
        <f t="shared" si="71"/>
        <v xml:space="preserve"> </v>
      </c>
      <c r="Z274" s="46" t="str">
        <f t="shared" si="72"/>
        <v xml:space="preserve"> </v>
      </c>
      <c r="AA274" s="46" t="str">
        <f t="shared" si="73"/>
        <v xml:space="preserve"> </v>
      </c>
      <c r="AB274" s="46" t="str">
        <f t="shared" si="74"/>
        <v/>
      </c>
      <c r="AC274" s="20"/>
      <c r="AD274" s="47" t="str">
        <f t="shared" si="65"/>
        <v xml:space="preserve"> </v>
      </c>
      <c r="AE274" s="20"/>
      <c r="AF274" s="20"/>
      <c r="AG274" s="20"/>
      <c r="AH274" s="20"/>
      <c r="AI274" s="20"/>
      <c r="AJ274" s="20"/>
      <c r="AK274" s="24"/>
      <c r="AL274" s="20"/>
      <c r="AM274" s="20" t="str">
        <f>IFERROR(IF(AL274="Suggested Branch",VLOOKUP(AB274,'Branch Details'!F267:G578,2,FALSE),""),"")</f>
        <v/>
      </c>
      <c r="AN274" s="21"/>
      <c r="AO274" s="88"/>
      <c r="BH274" t="str">
        <f t="shared" si="75"/>
        <v/>
      </c>
      <c r="BI274" t="str">
        <f t="shared" si="76"/>
        <v/>
      </c>
      <c r="BJ274" t="str">
        <f>IF(OR(R274&lt;&gt;"",S274&lt;&gt;"",T274&lt;&gt;""),IFERROR(VLOOKUP(UPPER(TRIM(R274)&amp;TRIM(S274)&amp;TRIM(T274)),City!K:L,2,FALSE),"NONE"),"")</f>
        <v/>
      </c>
      <c r="BK274" t="str">
        <f t="shared" si="77"/>
        <v/>
      </c>
      <c r="BL274" t="str">
        <f t="shared" si="78"/>
        <v/>
      </c>
      <c r="BM274" s="17" t="str">
        <f t="shared" ca="1" si="79"/>
        <v/>
      </c>
      <c r="BN274" s="17" t="str">
        <f t="shared" si="80"/>
        <v/>
      </c>
    </row>
    <row r="275" spans="1:66">
      <c r="A275" s="84">
        <v>266</v>
      </c>
      <c r="B275" s="20"/>
      <c r="C275" s="20"/>
      <c r="D275" s="20"/>
      <c r="E275" s="20"/>
      <c r="F275" s="46" t="str">
        <f t="shared" si="66"/>
        <v xml:space="preserve">,  </v>
      </c>
      <c r="G275" s="28"/>
      <c r="H275" s="21"/>
      <c r="I275" s="20"/>
      <c r="J275" s="20"/>
      <c r="K275" s="46" t="str">
        <f t="shared" si="67"/>
        <v xml:space="preserve"> </v>
      </c>
      <c r="L275" s="20"/>
      <c r="M275" s="22"/>
      <c r="N275" s="20"/>
      <c r="O275" s="20"/>
      <c r="P275" s="20"/>
      <c r="Q275" s="20"/>
      <c r="R275" s="24"/>
      <c r="S275" s="20"/>
      <c r="T275" s="24"/>
      <c r="U275" s="33" t="str">
        <f>IFERROR(VLOOKUP(UPPER(TRIM(R275)&amp;TRIM(S275)&amp;TRIM(T275)),City!K:L,2,FALSE),"")</f>
        <v/>
      </c>
      <c r="V275" s="46" t="str">
        <f t="shared" si="68"/>
        <v xml:space="preserve"> </v>
      </c>
      <c r="W275" s="46" t="str">
        <f t="shared" si="69"/>
        <v xml:space="preserve"> </v>
      </c>
      <c r="X275" s="46" t="str">
        <f t="shared" si="70"/>
        <v xml:space="preserve"> </v>
      </c>
      <c r="Y275" s="46" t="str">
        <f t="shared" si="71"/>
        <v xml:space="preserve"> </v>
      </c>
      <c r="Z275" s="46" t="str">
        <f t="shared" si="72"/>
        <v xml:space="preserve"> </v>
      </c>
      <c r="AA275" s="46" t="str">
        <f t="shared" si="73"/>
        <v xml:space="preserve"> </v>
      </c>
      <c r="AB275" s="46" t="str">
        <f t="shared" si="74"/>
        <v/>
      </c>
      <c r="AC275" s="20"/>
      <c r="AD275" s="47" t="str">
        <f t="shared" si="65"/>
        <v xml:space="preserve"> </v>
      </c>
      <c r="AE275" s="20"/>
      <c r="AF275" s="20"/>
      <c r="AG275" s="20"/>
      <c r="AH275" s="20"/>
      <c r="AI275" s="20"/>
      <c r="AJ275" s="20"/>
      <c r="AK275" s="24"/>
      <c r="AL275" s="20"/>
      <c r="AM275" s="20" t="str">
        <f>IFERROR(IF(AL275="Suggested Branch",VLOOKUP(AB275,'Branch Details'!F268:G579,2,FALSE),""),"")</f>
        <v/>
      </c>
      <c r="AN275" s="21"/>
      <c r="AO275" s="88"/>
      <c r="BH275" t="str">
        <f t="shared" si="75"/>
        <v/>
      </c>
      <c r="BI275" t="str">
        <f t="shared" si="76"/>
        <v/>
      </c>
      <c r="BJ275" t="str">
        <f>IF(OR(R275&lt;&gt;"",S275&lt;&gt;"",T275&lt;&gt;""),IFERROR(VLOOKUP(UPPER(TRIM(R275)&amp;TRIM(S275)&amp;TRIM(T275)),City!K:L,2,FALSE),"NONE"),"")</f>
        <v/>
      </c>
      <c r="BK275" t="str">
        <f t="shared" si="77"/>
        <v/>
      </c>
      <c r="BL275" t="str">
        <f t="shared" si="78"/>
        <v/>
      </c>
      <c r="BM275" s="17" t="str">
        <f t="shared" ca="1" si="79"/>
        <v/>
      </c>
      <c r="BN275" s="17" t="str">
        <f t="shared" si="80"/>
        <v/>
      </c>
    </row>
    <row r="276" spans="1:66">
      <c r="A276" s="84">
        <v>267</v>
      </c>
      <c r="B276" s="20"/>
      <c r="C276" s="20"/>
      <c r="D276" s="20"/>
      <c r="E276" s="20"/>
      <c r="F276" s="46" t="str">
        <f t="shared" si="66"/>
        <v xml:space="preserve">,  </v>
      </c>
      <c r="G276" s="28"/>
      <c r="H276" s="21"/>
      <c r="I276" s="20"/>
      <c r="J276" s="20"/>
      <c r="K276" s="46" t="str">
        <f t="shared" si="67"/>
        <v xml:space="preserve"> </v>
      </c>
      <c r="L276" s="20"/>
      <c r="M276" s="22"/>
      <c r="N276" s="20"/>
      <c r="O276" s="20"/>
      <c r="P276" s="20"/>
      <c r="Q276" s="20"/>
      <c r="R276" s="24"/>
      <c r="S276" s="20"/>
      <c r="T276" s="24"/>
      <c r="U276" s="33" t="str">
        <f>IFERROR(VLOOKUP(UPPER(TRIM(R276)&amp;TRIM(S276)&amp;TRIM(T276)),City!K:L,2,FALSE),"")</f>
        <v/>
      </c>
      <c r="V276" s="46" t="str">
        <f t="shared" si="68"/>
        <v xml:space="preserve"> </v>
      </c>
      <c r="W276" s="46" t="str">
        <f t="shared" si="69"/>
        <v xml:space="preserve"> </v>
      </c>
      <c r="X276" s="46" t="str">
        <f t="shared" si="70"/>
        <v xml:space="preserve"> </v>
      </c>
      <c r="Y276" s="46" t="str">
        <f t="shared" si="71"/>
        <v xml:space="preserve"> </v>
      </c>
      <c r="Z276" s="46" t="str">
        <f t="shared" si="72"/>
        <v xml:space="preserve"> </v>
      </c>
      <c r="AA276" s="46" t="str">
        <f t="shared" si="73"/>
        <v xml:space="preserve"> </v>
      </c>
      <c r="AB276" s="46" t="str">
        <f t="shared" si="74"/>
        <v/>
      </c>
      <c r="AC276" s="20"/>
      <c r="AD276" s="47" t="str">
        <f t="shared" si="65"/>
        <v xml:space="preserve"> </v>
      </c>
      <c r="AE276" s="20"/>
      <c r="AF276" s="20"/>
      <c r="AG276" s="20"/>
      <c r="AH276" s="20"/>
      <c r="AI276" s="20"/>
      <c r="AJ276" s="20"/>
      <c r="AK276" s="24"/>
      <c r="AL276" s="20"/>
      <c r="AM276" s="20" t="str">
        <f>IFERROR(IF(AL276="Suggested Branch",VLOOKUP(AB276,'Branch Details'!F269:G580,2,FALSE),""),"")</f>
        <v/>
      </c>
      <c r="AN276" s="21"/>
      <c r="AO276" s="88"/>
      <c r="BH276" t="str">
        <f t="shared" si="75"/>
        <v/>
      </c>
      <c r="BI276" t="str">
        <f t="shared" si="76"/>
        <v/>
      </c>
      <c r="BJ276" t="str">
        <f>IF(OR(R276&lt;&gt;"",S276&lt;&gt;"",T276&lt;&gt;""),IFERROR(VLOOKUP(UPPER(TRIM(R276)&amp;TRIM(S276)&amp;TRIM(T276)),City!K:L,2,FALSE),"NONE"),"")</f>
        <v/>
      </c>
      <c r="BK276" t="str">
        <f t="shared" si="77"/>
        <v/>
      </c>
      <c r="BL276" t="str">
        <f t="shared" si="78"/>
        <v/>
      </c>
      <c r="BM276" s="17" t="str">
        <f t="shared" ca="1" si="79"/>
        <v/>
      </c>
      <c r="BN276" s="17" t="str">
        <f t="shared" si="80"/>
        <v/>
      </c>
    </row>
    <row r="277" spans="1:66">
      <c r="A277" s="84">
        <v>268</v>
      </c>
      <c r="B277" s="20"/>
      <c r="C277" s="20"/>
      <c r="D277" s="20"/>
      <c r="E277" s="20"/>
      <c r="F277" s="46" t="str">
        <f t="shared" si="66"/>
        <v xml:space="preserve">,  </v>
      </c>
      <c r="G277" s="28"/>
      <c r="H277" s="21"/>
      <c r="I277" s="20"/>
      <c r="J277" s="20"/>
      <c r="K277" s="46" t="str">
        <f t="shared" si="67"/>
        <v xml:space="preserve"> </v>
      </c>
      <c r="L277" s="20"/>
      <c r="M277" s="22"/>
      <c r="N277" s="20"/>
      <c r="O277" s="20"/>
      <c r="P277" s="20"/>
      <c r="Q277" s="20"/>
      <c r="R277" s="24"/>
      <c r="S277" s="20"/>
      <c r="T277" s="24"/>
      <c r="U277" s="33" t="str">
        <f>IFERROR(VLOOKUP(UPPER(TRIM(R277)&amp;TRIM(S277)&amp;TRIM(T277)),City!K:L,2,FALSE),"")</f>
        <v/>
      </c>
      <c r="V277" s="46" t="str">
        <f t="shared" si="68"/>
        <v xml:space="preserve"> </v>
      </c>
      <c r="W277" s="46" t="str">
        <f t="shared" si="69"/>
        <v xml:space="preserve"> </v>
      </c>
      <c r="X277" s="46" t="str">
        <f t="shared" si="70"/>
        <v xml:space="preserve"> </v>
      </c>
      <c r="Y277" s="46" t="str">
        <f t="shared" si="71"/>
        <v xml:space="preserve"> </v>
      </c>
      <c r="Z277" s="46" t="str">
        <f t="shared" si="72"/>
        <v xml:space="preserve"> </v>
      </c>
      <c r="AA277" s="46" t="str">
        <f t="shared" si="73"/>
        <v xml:space="preserve"> </v>
      </c>
      <c r="AB277" s="46" t="str">
        <f t="shared" si="74"/>
        <v/>
      </c>
      <c r="AC277" s="20"/>
      <c r="AD277" s="47" t="str">
        <f t="shared" si="65"/>
        <v xml:space="preserve"> </v>
      </c>
      <c r="AE277" s="20"/>
      <c r="AF277" s="20"/>
      <c r="AG277" s="20"/>
      <c r="AH277" s="20"/>
      <c r="AI277" s="20"/>
      <c r="AJ277" s="20"/>
      <c r="AK277" s="24"/>
      <c r="AL277" s="20"/>
      <c r="AM277" s="20" t="str">
        <f>IFERROR(IF(AL277="Suggested Branch",VLOOKUP(AB277,'Branch Details'!F270:G581,2,FALSE),""),"")</f>
        <v/>
      </c>
      <c r="AN277" s="21"/>
      <c r="AO277" s="88"/>
      <c r="BH277" t="str">
        <f t="shared" si="75"/>
        <v/>
      </c>
      <c r="BI277" t="str">
        <f t="shared" si="76"/>
        <v/>
      </c>
      <c r="BJ277" t="str">
        <f>IF(OR(R277&lt;&gt;"",S277&lt;&gt;"",T277&lt;&gt;""),IFERROR(VLOOKUP(UPPER(TRIM(R277)&amp;TRIM(S277)&amp;TRIM(T277)),City!K:L,2,FALSE),"NONE"),"")</f>
        <v/>
      </c>
      <c r="BK277" t="str">
        <f t="shared" si="77"/>
        <v/>
      </c>
      <c r="BL277" t="str">
        <f t="shared" si="78"/>
        <v/>
      </c>
      <c r="BM277" s="17" t="str">
        <f t="shared" ca="1" si="79"/>
        <v/>
      </c>
      <c r="BN277" s="17" t="str">
        <f t="shared" si="80"/>
        <v/>
      </c>
    </row>
    <row r="278" spans="1:66">
      <c r="A278" s="84">
        <v>269</v>
      </c>
      <c r="B278" s="20"/>
      <c r="C278" s="20"/>
      <c r="D278" s="20"/>
      <c r="E278" s="20"/>
      <c r="F278" s="46" t="str">
        <f t="shared" si="66"/>
        <v xml:space="preserve">,  </v>
      </c>
      <c r="G278" s="28"/>
      <c r="H278" s="21"/>
      <c r="I278" s="20"/>
      <c r="J278" s="20"/>
      <c r="K278" s="46" t="str">
        <f t="shared" si="67"/>
        <v xml:space="preserve"> </v>
      </c>
      <c r="L278" s="20"/>
      <c r="M278" s="22"/>
      <c r="N278" s="20"/>
      <c r="O278" s="20"/>
      <c r="P278" s="20"/>
      <c r="Q278" s="20"/>
      <c r="R278" s="24"/>
      <c r="S278" s="20"/>
      <c r="T278" s="24"/>
      <c r="U278" s="33" t="str">
        <f>IFERROR(VLOOKUP(UPPER(TRIM(R278)&amp;TRIM(S278)&amp;TRIM(T278)),City!K:L,2,FALSE),"")</f>
        <v/>
      </c>
      <c r="V278" s="46" t="str">
        <f t="shared" si="68"/>
        <v xml:space="preserve"> </v>
      </c>
      <c r="W278" s="46" t="str">
        <f t="shared" si="69"/>
        <v xml:space="preserve"> </v>
      </c>
      <c r="X278" s="46" t="str">
        <f t="shared" si="70"/>
        <v xml:space="preserve"> </v>
      </c>
      <c r="Y278" s="46" t="str">
        <f t="shared" si="71"/>
        <v xml:space="preserve"> </v>
      </c>
      <c r="Z278" s="46" t="str">
        <f t="shared" si="72"/>
        <v xml:space="preserve"> </v>
      </c>
      <c r="AA278" s="46" t="str">
        <f t="shared" si="73"/>
        <v xml:space="preserve"> </v>
      </c>
      <c r="AB278" s="46" t="str">
        <f t="shared" si="74"/>
        <v/>
      </c>
      <c r="AC278" s="20"/>
      <c r="AD278" s="47" t="str">
        <f t="shared" si="65"/>
        <v xml:space="preserve"> </v>
      </c>
      <c r="AE278" s="20"/>
      <c r="AF278" s="20"/>
      <c r="AG278" s="20"/>
      <c r="AH278" s="20"/>
      <c r="AI278" s="20"/>
      <c r="AJ278" s="20"/>
      <c r="AK278" s="24"/>
      <c r="AL278" s="20"/>
      <c r="AM278" s="20" t="str">
        <f>IFERROR(IF(AL278="Suggested Branch",VLOOKUP(AB278,'Branch Details'!F271:G582,2,FALSE),""),"")</f>
        <v/>
      </c>
      <c r="AN278" s="21"/>
      <c r="AO278" s="88"/>
      <c r="BH278" t="str">
        <f t="shared" si="75"/>
        <v/>
      </c>
      <c r="BI278" t="str">
        <f t="shared" si="76"/>
        <v/>
      </c>
      <c r="BJ278" t="str">
        <f>IF(OR(R278&lt;&gt;"",S278&lt;&gt;"",T278&lt;&gt;""),IFERROR(VLOOKUP(UPPER(TRIM(R278)&amp;TRIM(S278)&amp;TRIM(T278)),City!K:L,2,FALSE),"NONE"),"")</f>
        <v/>
      </c>
      <c r="BK278" t="str">
        <f t="shared" si="77"/>
        <v/>
      </c>
      <c r="BL278" t="str">
        <f t="shared" si="78"/>
        <v/>
      </c>
      <c r="BM278" s="17" t="str">
        <f t="shared" ca="1" si="79"/>
        <v/>
      </c>
      <c r="BN278" s="17" t="str">
        <f t="shared" si="80"/>
        <v/>
      </c>
    </row>
    <row r="279" spans="1:66">
      <c r="A279" s="84">
        <v>270</v>
      </c>
      <c r="B279" s="20"/>
      <c r="C279" s="20"/>
      <c r="D279" s="20"/>
      <c r="E279" s="20"/>
      <c r="F279" s="46" t="str">
        <f t="shared" si="66"/>
        <v xml:space="preserve">,  </v>
      </c>
      <c r="G279" s="28"/>
      <c r="H279" s="21"/>
      <c r="I279" s="20"/>
      <c r="J279" s="20"/>
      <c r="K279" s="46" t="str">
        <f t="shared" si="67"/>
        <v xml:space="preserve"> </v>
      </c>
      <c r="L279" s="20"/>
      <c r="M279" s="22"/>
      <c r="N279" s="20"/>
      <c r="O279" s="20"/>
      <c r="P279" s="20"/>
      <c r="Q279" s="20"/>
      <c r="R279" s="24"/>
      <c r="S279" s="20"/>
      <c r="T279" s="24"/>
      <c r="U279" s="33" t="str">
        <f>IFERROR(VLOOKUP(UPPER(TRIM(R279)&amp;TRIM(S279)&amp;TRIM(T279)),City!K:L,2,FALSE),"")</f>
        <v/>
      </c>
      <c r="V279" s="46" t="str">
        <f t="shared" si="68"/>
        <v xml:space="preserve"> </v>
      </c>
      <c r="W279" s="46" t="str">
        <f t="shared" si="69"/>
        <v xml:space="preserve"> </v>
      </c>
      <c r="X279" s="46" t="str">
        <f t="shared" si="70"/>
        <v xml:space="preserve"> </v>
      </c>
      <c r="Y279" s="46" t="str">
        <f t="shared" si="71"/>
        <v xml:space="preserve"> </v>
      </c>
      <c r="Z279" s="46" t="str">
        <f t="shared" si="72"/>
        <v xml:space="preserve"> </v>
      </c>
      <c r="AA279" s="46" t="str">
        <f t="shared" si="73"/>
        <v xml:space="preserve"> </v>
      </c>
      <c r="AB279" s="46" t="str">
        <f t="shared" si="74"/>
        <v/>
      </c>
      <c r="AC279" s="20"/>
      <c r="AD279" s="47" t="str">
        <f t="shared" si="65"/>
        <v xml:space="preserve"> </v>
      </c>
      <c r="AE279" s="20"/>
      <c r="AF279" s="20"/>
      <c r="AG279" s="20"/>
      <c r="AH279" s="20"/>
      <c r="AI279" s="20"/>
      <c r="AJ279" s="20"/>
      <c r="AK279" s="24"/>
      <c r="AL279" s="20"/>
      <c r="AM279" s="20" t="str">
        <f>IFERROR(IF(AL279="Suggested Branch",VLOOKUP(AB279,'Branch Details'!F272:G583,2,FALSE),""),"")</f>
        <v/>
      </c>
      <c r="AN279" s="21"/>
      <c r="AO279" s="88"/>
      <c r="BH279" t="str">
        <f t="shared" si="75"/>
        <v/>
      </c>
      <c r="BI279" t="str">
        <f t="shared" si="76"/>
        <v/>
      </c>
      <c r="BJ279" t="str">
        <f>IF(OR(R279&lt;&gt;"",S279&lt;&gt;"",T279&lt;&gt;""),IFERROR(VLOOKUP(UPPER(TRIM(R279)&amp;TRIM(S279)&amp;TRIM(T279)),City!K:L,2,FALSE),"NONE"),"")</f>
        <v/>
      </c>
      <c r="BK279" t="str">
        <f t="shared" si="77"/>
        <v/>
      </c>
      <c r="BL279" t="str">
        <f t="shared" si="78"/>
        <v/>
      </c>
      <c r="BM279" s="17" t="str">
        <f t="shared" ca="1" si="79"/>
        <v/>
      </c>
      <c r="BN279" s="17" t="str">
        <f t="shared" si="80"/>
        <v/>
      </c>
    </row>
    <row r="280" spans="1:66">
      <c r="A280" s="84">
        <v>271</v>
      </c>
      <c r="B280" s="20"/>
      <c r="C280" s="20"/>
      <c r="D280" s="20"/>
      <c r="E280" s="20"/>
      <c r="F280" s="46" t="str">
        <f t="shared" si="66"/>
        <v xml:space="preserve">,  </v>
      </c>
      <c r="G280" s="28"/>
      <c r="H280" s="21"/>
      <c r="I280" s="20"/>
      <c r="J280" s="20"/>
      <c r="K280" s="46" t="str">
        <f t="shared" si="67"/>
        <v xml:space="preserve"> </v>
      </c>
      <c r="L280" s="20"/>
      <c r="M280" s="22"/>
      <c r="N280" s="20"/>
      <c r="O280" s="20"/>
      <c r="P280" s="20"/>
      <c r="Q280" s="20"/>
      <c r="R280" s="24"/>
      <c r="S280" s="20"/>
      <c r="T280" s="24"/>
      <c r="U280" s="33" t="str">
        <f>IFERROR(VLOOKUP(UPPER(TRIM(R280)&amp;TRIM(S280)&amp;TRIM(T280)),City!K:L,2,FALSE),"")</f>
        <v/>
      </c>
      <c r="V280" s="46" t="str">
        <f t="shared" si="68"/>
        <v xml:space="preserve"> </v>
      </c>
      <c r="W280" s="46" t="str">
        <f t="shared" si="69"/>
        <v xml:space="preserve"> </v>
      </c>
      <c r="X280" s="46" t="str">
        <f t="shared" si="70"/>
        <v xml:space="preserve"> </v>
      </c>
      <c r="Y280" s="46" t="str">
        <f t="shared" si="71"/>
        <v xml:space="preserve"> </v>
      </c>
      <c r="Z280" s="46" t="str">
        <f t="shared" si="72"/>
        <v xml:space="preserve"> </v>
      </c>
      <c r="AA280" s="46" t="str">
        <f t="shared" si="73"/>
        <v xml:space="preserve"> </v>
      </c>
      <c r="AB280" s="46" t="str">
        <f t="shared" si="74"/>
        <v/>
      </c>
      <c r="AC280" s="20"/>
      <c r="AD280" s="47" t="str">
        <f t="shared" si="65"/>
        <v xml:space="preserve"> </v>
      </c>
      <c r="AE280" s="20"/>
      <c r="AF280" s="20"/>
      <c r="AG280" s="20"/>
      <c r="AH280" s="20"/>
      <c r="AI280" s="20"/>
      <c r="AJ280" s="20"/>
      <c r="AK280" s="24"/>
      <c r="AL280" s="20"/>
      <c r="AM280" s="20" t="str">
        <f>IFERROR(IF(AL280="Suggested Branch",VLOOKUP(AB280,'Branch Details'!F273:G584,2,FALSE),""),"")</f>
        <v/>
      </c>
      <c r="AN280" s="21"/>
      <c r="AO280" s="88"/>
      <c r="BH280" t="str">
        <f t="shared" si="75"/>
        <v/>
      </c>
      <c r="BI280" t="str">
        <f t="shared" si="76"/>
        <v/>
      </c>
      <c r="BJ280" t="str">
        <f>IF(OR(R280&lt;&gt;"",S280&lt;&gt;"",T280&lt;&gt;""),IFERROR(VLOOKUP(UPPER(TRIM(R280)&amp;TRIM(S280)&amp;TRIM(T280)),City!K:L,2,FALSE),"NONE"),"")</f>
        <v/>
      </c>
      <c r="BK280" t="str">
        <f t="shared" si="77"/>
        <v/>
      </c>
      <c r="BL280" t="str">
        <f t="shared" si="78"/>
        <v/>
      </c>
      <c r="BM280" s="17" t="str">
        <f t="shared" ca="1" si="79"/>
        <v/>
      </c>
      <c r="BN280" s="17" t="str">
        <f t="shared" si="80"/>
        <v/>
      </c>
    </row>
    <row r="281" spans="1:66">
      <c r="A281" s="84">
        <v>272</v>
      </c>
      <c r="B281" s="20"/>
      <c r="C281" s="20"/>
      <c r="D281" s="20"/>
      <c r="E281" s="20"/>
      <c r="F281" s="46" t="str">
        <f t="shared" si="66"/>
        <v xml:space="preserve">,  </v>
      </c>
      <c r="G281" s="28"/>
      <c r="H281" s="21"/>
      <c r="I281" s="20"/>
      <c r="J281" s="20"/>
      <c r="K281" s="46" t="str">
        <f t="shared" si="67"/>
        <v xml:space="preserve"> </v>
      </c>
      <c r="L281" s="20"/>
      <c r="M281" s="22"/>
      <c r="N281" s="20"/>
      <c r="O281" s="20"/>
      <c r="P281" s="20"/>
      <c r="Q281" s="20"/>
      <c r="R281" s="24"/>
      <c r="S281" s="20"/>
      <c r="T281" s="24"/>
      <c r="U281" s="33" t="str">
        <f>IFERROR(VLOOKUP(UPPER(TRIM(R281)&amp;TRIM(S281)&amp;TRIM(T281)),City!K:L,2,FALSE),"")</f>
        <v/>
      </c>
      <c r="V281" s="46" t="str">
        <f t="shared" si="68"/>
        <v xml:space="preserve"> </v>
      </c>
      <c r="W281" s="46" t="str">
        <f t="shared" si="69"/>
        <v xml:space="preserve"> </v>
      </c>
      <c r="X281" s="46" t="str">
        <f t="shared" si="70"/>
        <v xml:space="preserve"> </v>
      </c>
      <c r="Y281" s="46" t="str">
        <f t="shared" si="71"/>
        <v xml:space="preserve"> </v>
      </c>
      <c r="Z281" s="46" t="str">
        <f t="shared" si="72"/>
        <v xml:space="preserve"> </v>
      </c>
      <c r="AA281" s="46" t="str">
        <f t="shared" si="73"/>
        <v xml:space="preserve"> </v>
      </c>
      <c r="AB281" s="46" t="str">
        <f t="shared" si="74"/>
        <v/>
      </c>
      <c r="AC281" s="20"/>
      <c r="AD281" s="47" t="str">
        <f t="shared" si="65"/>
        <v xml:space="preserve"> </v>
      </c>
      <c r="AE281" s="20"/>
      <c r="AF281" s="20"/>
      <c r="AG281" s="20"/>
      <c r="AH281" s="20"/>
      <c r="AI281" s="20"/>
      <c r="AJ281" s="20"/>
      <c r="AK281" s="24"/>
      <c r="AL281" s="20"/>
      <c r="AM281" s="20" t="str">
        <f>IFERROR(IF(AL281="Suggested Branch",VLOOKUP(AB281,'Branch Details'!F274:G585,2,FALSE),""),"")</f>
        <v/>
      </c>
      <c r="AN281" s="21"/>
      <c r="AO281" s="88"/>
      <c r="BH281" t="str">
        <f t="shared" si="75"/>
        <v/>
      </c>
      <c r="BI281" t="str">
        <f t="shared" si="76"/>
        <v/>
      </c>
      <c r="BJ281" t="str">
        <f>IF(OR(R281&lt;&gt;"",S281&lt;&gt;"",T281&lt;&gt;""),IFERROR(VLOOKUP(UPPER(TRIM(R281)&amp;TRIM(S281)&amp;TRIM(T281)),City!K:L,2,FALSE),"NONE"),"")</f>
        <v/>
      </c>
      <c r="BK281" t="str">
        <f t="shared" si="77"/>
        <v/>
      </c>
      <c r="BL281" t="str">
        <f t="shared" si="78"/>
        <v/>
      </c>
      <c r="BM281" s="17" t="str">
        <f t="shared" ca="1" si="79"/>
        <v/>
      </c>
      <c r="BN281" s="17" t="str">
        <f t="shared" si="80"/>
        <v/>
      </c>
    </row>
    <row r="282" spans="1:66">
      <c r="A282" s="84">
        <v>273</v>
      </c>
      <c r="B282" s="20"/>
      <c r="C282" s="20"/>
      <c r="D282" s="20"/>
      <c r="E282" s="20"/>
      <c r="F282" s="46" t="str">
        <f t="shared" si="66"/>
        <v xml:space="preserve">,  </v>
      </c>
      <c r="G282" s="28"/>
      <c r="H282" s="21"/>
      <c r="I282" s="20"/>
      <c r="J282" s="20"/>
      <c r="K282" s="46" t="str">
        <f t="shared" si="67"/>
        <v xml:space="preserve"> </v>
      </c>
      <c r="L282" s="20"/>
      <c r="M282" s="22"/>
      <c r="N282" s="20"/>
      <c r="O282" s="20"/>
      <c r="P282" s="20"/>
      <c r="Q282" s="20"/>
      <c r="R282" s="24"/>
      <c r="S282" s="20"/>
      <c r="T282" s="24"/>
      <c r="U282" s="33" t="str">
        <f>IFERROR(VLOOKUP(UPPER(TRIM(R282)&amp;TRIM(S282)&amp;TRIM(T282)),City!K:L,2,FALSE),"")</f>
        <v/>
      </c>
      <c r="V282" s="46" t="str">
        <f t="shared" si="68"/>
        <v xml:space="preserve"> </v>
      </c>
      <c r="W282" s="46" t="str">
        <f t="shared" si="69"/>
        <v xml:space="preserve"> </v>
      </c>
      <c r="X282" s="46" t="str">
        <f t="shared" si="70"/>
        <v xml:space="preserve"> </v>
      </c>
      <c r="Y282" s="46" t="str">
        <f t="shared" si="71"/>
        <v xml:space="preserve"> </v>
      </c>
      <c r="Z282" s="46" t="str">
        <f t="shared" si="72"/>
        <v xml:space="preserve"> </v>
      </c>
      <c r="AA282" s="46" t="str">
        <f t="shared" si="73"/>
        <v xml:space="preserve"> </v>
      </c>
      <c r="AB282" s="46" t="str">
        <f t="shared" si="74"/>
        <v/>
      </c>
      <c r="AC282" s="20"/>
      <c r="AD282" s="47" t="str">
        <f t="shared" si="65"/>
        <v xml:space="preserve"> </v>
      </c>
      <c r="AE282" s="20"/>
      <c r="AF282" s="20"/>
      <c r="AG282" s="20"/>
      <c r="AH282" s="20"/>
      <c r="AI282" s="20"/>
      <c r="AJ282" s="20"/>
      <c r="AK282" s="24"/>
      <c r="AL282" s="20"/>
      <c r="AM282" s="20" t="str">
        <f>IFERROR(IF(AL282="Suggested Branch",VLOOKUP(AB282,'Branch Details'!F275:G586,2,FALSE),""),"")</f>
        <v/>
      </c>
      <c r="AN282" s="21"/>
      <c r="AO282" s="88"/>
      <c r="BH282" t="str">
        <f t="shared" si="75"/>
        <v/>
      </c>
      <c r="BI282" t="str">
        <f t="shared" si="76"/>
        <v/>
      </c>
      <c r="BJ282" t="str">
        <f>IF(OR(R282&lt;&gt;"",S282&lt;&gt;"",T282&lt;&gt;""),IFERROR(VLOOKUP(UPPER(TRIM(R282)&amp;TRIM(S282)&amp;TRIM(T282)),City!K:L,2,FALSE),"NONE"),"")</f>
        <v/>
      </c>
      <c r="BK282" t="str">
        <f t="shared" si="77"/>
        <v/>
      </c>
      <c r="BL282" t="str">
        <f t="shared" si="78"/>
        <v/>
      </c>
      <c r="BM282" s="17" t="str">
        <f t="shared" ca="1" si="79"/>
        <v/>
      </c>
      <c r="BN282" s="17" t="str">
        <f t="shared" si="80"/>
        <v/>
      </c>
    </row>
    <row r="283" spans="1:66">
      <c r="A283" s="84">
        <v>274</v>
      </c>
      <c r="B283" s="20"/>
      <c r="C283" s="20"/>
      <c r="D283" s="20"/>
      <c r="E283" s="20"/>
      <c r="F283" s="46" t="str">
        <f t="shared" si="66"/>
        <v xml:space="preserve">,  </v>
      </c>
      <c r="G283" s="28"/>
      <c r="H283" s="21"/>
      <c r="I283" s="20"/>
      <c r="J283" s="20"/>
      <c r="K283" s="46" t="str">
        <f t="shared" si="67"/>
        <v xml:space="preserve"> </v>
      </c>
      <c r="L283" s="20"/>
      <c r="M283" s="22"/>
      <c r="N283" s="20"/>
      <c r="O283" s="20"/>
      <c r="P283" s="20"/>
      <c r="Q283" s="20"/>
      <c r="R283" s="24"/>
      <c r="S283" s="20"/>
      <c r="T283" s="24"/>
      <c r="U283" s="33" t="str">
        <f>IFERROR(VLOOKUP(UPPER(TRIM(R283)&amp;TRIM(S283)&amp;TRIM(T283)),City!K:L,2,FALSE),"")</f>
        <v/>
      </c>
      <c r="V283" s="46" t="str">
        <f t="shared" si="68"/>
        <v xml:space="preserve"> </v>
      </c>
      <c r="W283" s="46" t="str">
        <f t="shared" si="69"/>
        <v xml:space="preserve"> </v>
      </c>
      <c r="X283" s="46" t="str">
        <f t="shared" si="70"/>
        <v xml:space="preserve"> </v>
      </c>
      <c r="Y283" s="46" t="str">
        <f t="shared" si="71"/>
        <v xml:space="preserve"> </v>
      </c>
      <c r="Z283" s="46" t="str">
        <f t="shared" si="72"/>
        <v xml:space="preserve"> </v>
      </c>
      <c r="AA283" s="46" t="str">
        <f t="shared" si="73"/>
        <v xml:space="preserve"> </v>
      </c>
      <c r="AB283" s="46" t="str">
        <f t="shared" si="74"/>
        <v/>
      </c>
      <c r="AC283" s="20"/>
      <c r="AD283" s="47" t="str">
        <f t="shared" si="65"/>
        <v xml:space="preserve"> </v>
      </c>
      <c r="AE283" s="20"/>
      <c r="AF283" s="20"/>
      <c r="AG283" s="20"/>
      <c r="AH283" s="20"/>
      <c r="AI283" s="20"/>
      <c r="AJ283" s="20"/>
      <c r="AK283" s="24"/>
      <c r="AL283" s="20"/>
      <c r="AM283" s="20" t="str">
        <f>IFERROR(IF(AL283="Suggested Branch",VLOOKUP(AB283,'Branch Details'!F276:G587,2,FALSE),""),"")</f>
        <v/>
      </c>
      <c r="AN283" s="21"/>
      <c r="AO283" s="88"/>
      <c r="BH283" t="str">
        <f t="shared" si="75"/>
        <v/>
      </c>
      <c r="BI283" t="str">
        <f t="shared" si="76"/>
        <v/>
      </c>
      <c r="BJ283" t="str">
        <f>IF(OR(R283&lt;&gt;"",S283&lt;&gt;"",T283&lt;&gt;""),IFERROR(VLOOKUP(UPPER(TRIM(R283)&amp;TRIM(S283)&amp;TRIM(T283)),City!K:L,2,FALSE),"NONE"),"")</f>
        <v/>
      </c>
      <c r="BK283" t="str">
        <f t="shared" si="77"/>
        <v/>
      </c>
      <c r="BL283" t="str">
        <f t="shared" si="78"/>
        <v/>
      </c>
      <c r="BM283" s="17" t="str">
        <f t="shared" ca="1" si="79"/>
        <v/>
      </c>
      <c r="BN283" s="17" t="str">
        <f t="shared" si="80"/>
        <v/>
      </c>
    </row>
    <row r="284" spans="1:66">
      <c r="A284" s="84">
        <v>275</v>
      </c>
      <c r="B284" s="20"/>
      <c r="C284" s="20"/>
      <c r="D284" s="20"/>
      <c r="E284" s="20"/>
      <c r="F284" s="46" t="str">
        <f t="shared" si="66"/>
        <v xml:space="preserve">,  </v>
      </c>
      <c r="G284" s="28"/>
      <c r="H284" s="21"/>
      <c r="I284" s="20"/>
      <c r="J284" s="20"/>
      <c r="K284" s="46" t="str">
        <f t="shared" si="67"/>
        <v xml:space="preserve"> </v>
      </c>
      <c r="L284" s="20"/>
      <c r="M284" s="22"/>
      <c r="N284" s="20"/>
      <c r="O284" s="20"/>
      <c r="P284" s="20"/>
      <c r="Q284" s="20"/>
      <c r="R284" s="24"/>
      <c r="S284" s="20"/>
      <c r="T284" s="24"/>
      <c r="U284" s="33" t="str">
        <f>IFERROR(VLOOKUP(UPPER(TRIM(R284)&amp;TRIM(S284)&amp;TRIM(T284)),City!K:L,2,FALSE),"")</f>
        <v/>
      </c>
      <c r="V284" s="46" t="str">
        <f t="shared" si="68"/>
        <v xml:space="preserve"> </v>
      </c>
      <c r="W284" s="46" t="str">
        <f t="shared" si="69"/>
        <v xml:space="preserve"> </v>
      </c>
      <c r="X284" s="46" t="str">
        <f t="shared" si="70"/>
        <v xml:space="preserve"> </v>
      </c>
      <c r="Y284" s="46" t="str">
        <f t="shared" si="71"/>
        <v xml:space="preserve"> </v>
      </c>
      <c r="Z284" s="46" t="str">
        <f t="shared" si="72"/>
        <v xml:space="preserve"> </v>
      </c>
      <c r="AA284" s="46" t="str">
        <f t="shared" si="73"/>
        <v xml:space="preserve"> </v>
      </c>
      <c r="AB284" s="46" t="str">
        <f t="shared" si="74"/>
        <v/>
      </c>
      <c r="AC284" s="20"/>
      <c r="AD284" s="47" t="str">
        <f t="shared" si="65"/>
        <v xml:space="preserve"> </v>
      </c>
      <c r="AE284" s="20"/>
      <c r="AF284" s="20"/>
      <c r="AG284" s="20"/>
      <c r="AH284" s="20"/>
      <c r="AI284" s="20"/>
      <c r="AJ284" s="20"/>
      <c r="AK284" s="24"/>
      <c r="AL284" s="20"/>
      <c r="AM284" s="20" t="str">
        <f>IFERROR(IF(AL284="Suggested Branch",VLOOKUP(AB284,'Branch Details'!F277:G588,2,FALSE),""),"")</f>
        <v/>
      </c>
      <c r="AN284" s="21"/>
      <c r="AO284" s="88"/>
      <c r="BH284" t="str">
        <f t="shared" si="75"/>
        <v/>
      </c>
      <c r="BI284" t="str">
        <f t="shared" si="76"/>
        <v/>
      </c>
      <c r="BJ284" t="str">
        <f>IF(OR(R284&lt;&gt;"",S284&lt;&gt;"",T284&lt;&gt;""),IFERROR(VLOOKUP(UPPER(TRIM(R284)&amp;TRIM(S284)&amp;TRIM(T284)),City!K:L,2,FALSE),"NONE"),"")</f>
        <v/>
      </c>
      <c r="BK284" t="str">
        <f t="shared" si="77"/>
        <v/>
      </c>
      <c r="BL284" t="str">
        <f t="shared" si="78"/>
        <v/>
      </c>
      <c r="BM284" s="17" t="str">
        <f t="shared" ca="1" si="79"/>
        <v/>
      </c>
      <c r="BN284" s="17" t="str">
        <f t="shared" si="80"/>
        <v/>
      </c>
    </row>
    <row r="285" spans="1:66">
      <c r="A285" s="84">
        <v>276</v>
      </c>
      <c r="B285" s="20"/>
      <c r="C285" s="20"/>
      <c r="D285" s="20"/>
      <c r="E285" s="20"/>
      <c r="F285" s="46" t="str">
        <f t="shared" si="66"/>
        <v xml:space="preserve">,  </v>
      </c>
      <c r="G285" s="28"/>
      <c r="H285" s="21"/>
      <c r="I285" s="20"/>
      <c r="J285" s="20"/>
      <c r="K285" s="46" t="str">
        <f t="shared" si="67"/>
        <v xml:space="preserve"> </v>
      </c>
      <c r="L285" s="20"/>
      <c r="M285" s="22"/>
      <c r="N285" s="20"/>
      <c r="O285" s="20"/>
      <c r="P285" s="20"/>
      <c r="Q285" s="20"/>
      <c r="R285" s="24"/>
      <c r="S285" s="20"/>
      <c r="T285" s="24"/>
      <c r="U285" s="33" t="str">
        <f>IFERROR(VLOOKUP(UPPER(TRIM(R285)&amp;TRIM(S285)&amp;TRIM(T285)),City!K:L,2,FALSE),"")</f>
        <v/>
      </c>
      <c r="V285" s="46" t="str">
        <f t="shared" si="68"/>
        <v xml:space="preserve"> </v>
      </c>
      <c r="W285" s="46" t="str">
        <f t="shared" si="69"/>
        <v xml:space="preserve"> </v>
      </c>
      <c r="X285" s="46" t="str">
        <f t="shared" si="70"/>
        <v xml:space="preserve"> </v>
      </c>
      <c r="Y285" s="46" t="str">
        <f t="shared" si="71"/>
        <v xml:space="preserve"> </v>
      </c>
      <c r="Z285" s="46" t="str">
        <f t="shared" si="72"/>
        <v xml:space="preserve"> </v>
      </c>
      <c r="AA285" s="46" t="str">
        <f t="shared" si="73"/>
        <v xml:space="preserve"> </v>
      </c>
      <c r="AB285" s="46" t="str">
        <f t="shared" si="74"/>
        <v/>
      </c>
      <c r="AC285" s="20"/>
      <c r="AD285" s="47" t="str">
        <f t="shared" si="65"/>
        <v xml:space="preserve"> </v>
      </c>
      <c r="AE285" s="20"/>
      <c r="AF285" s="20"/>
      <c r="AG285" s="20"/>
      <c r="AH285" s="20"/>
      <c r="AI285" s="20"/>
      <c r="AJ285" s="20"/>
      <c r="AK285" s="24"/>
      <c r="AL285" s="20"/>
      <c r="AM285" s="20" t="str">
        <f>IFERROR(IF(AL285="Suggested Branch",VLOOKUP(AB285,'Branch Details'!F278:G589,2,FALSE),""),"")</f>
        <v/>
      </c>
      <c r="AN285" s="21"/>
      <c r="AO285" s="88"/>
      <c r="BH285" t="str">
        <f t="shared" si="75"/>
        <v/>
      </c>
      <c r="BI285" t="str">
        <f t="shared" si="76"/>
        <v/>
      </c>
      <c r="BJ285" t="str">
        <f>IF(OR(R285&lt;&gt;"",S285&lt;&gt;"",T285&lt;&gt;""),IFERROR(VLOOKUP(UPPER(TRIM(R285)&amp;TRIM(S285)&amp;TRIM(T285)),City!K:L,2,FALSE),"NONE"),"")</f>
        <v/>
      </c>
      <c r="BK285" t="str">
        <f t="shared" si="77"/>
        <v/>
      </c>
      <c r="BL285" t="str">
        <f t="shared" si="78"/>
        <v/>
      </c>
      <c r="BM285" s="17" t="str">
        <f t="shared" ca="1" si="79"/>
        <v/>
      </c>
      <c r="BN285" s="17" t="str">
        <f t="shared" si="80"/>
        <v/>
      </c>
    </row>
    <row r="286" spans="1:66">
      <c r="A286" s="84">
        <v>277</v>
      </c>
      <c r="B286" s="20"/>
      <c r="C286" s="20"/>
      <c r="D286" s="20"/>
      <c r="E286" s="20"/>
      <c r="F286" s="46" t="str">
        <f t="shared" si="66"/>
        <v xml:space="preserve">,  </v>
      </c>
      <c r="G286" s="28"/>
      <c r="H286" s="21"/>
      <c r="I286" s="20"/>
      <c r="J286" s="20"/>
      <c r="K286" s="46" t="str">
        <f t="shared" si="67"/>
        <v xml:space="preserve"> </v>
      </c>
      <c r="L286" s="20"/>
      <c r="M286" s="22"/>
      <c r="N286" s="20"/>
      <c r="O286" s="20"/>
      <c r="P286" s="20"/>
      <c r="Q286" s="20"/>
      <c r="R286" s="24"/>
      <c r="S286" s="20"/>
      <c r="T286" s="24"/>
      <c r="U286" s="33" t="str">
        <f>IFERROR(VLOOKUP(UPPER(TRIM(R286)&amp;TRIM(S286)&amp;TRIM(T286)),City!K:L,2,FALSE),"")</f>
        <v/>
      </c>
      <c r="V286" s="46" t="str">
        <f t="shared" si="68"/>
        <v xml:space="preserve"> </v>
      </c>
      <c r="W286" s="46" t="str">
        <f t="shared" si="69"/>
        <v xml:space="preserve"> </v>
      </c>
      <c r="X286" s="46" t="str">
        <f t="shared" si="70"/>
        <v xml:space="preserve"> </v>
      </c>
      <c r="Y286" s="46" t="str">
        <f t="shared" si="71"/>
        <v xml:space="preserve"> </v>
      </c>
      <c r="Z286" s="46" t="str">
        <f t="shared" si="72"/>
        <v xml:space="preserve"> </v>
      </c>
      <c r="AA286" s="46" t="str">
        <f t="shared" si="73"/>
        <v xml:space="preserve"> </v>
      </c>
      <c r="AB286" s="46" t="str">
        <f t="shared" si="74"/>
        <v/>
      </c>
      <c r="AC286" s="20"/>
      <c r="AD286" s="47" t="str">
        <f t="shared" si="65"/>
        <v xml:space="preserve"> </v>
      </c>
      <c r="AE286" s="20"/>
      <c r="AF286" s="20"/>
      <c r="AG286" s="20"/>
      <c r="AH286" s="20"/>
      <c r="AI286" s="20"/>
      <c r="AJ286" s="20"/>
      <c r="AK286" s="24"/>
      <c r="AL286" s="20"/>
      <c r="AM286" s="20" t="str">
        <f>IFERROR(IF(AL286="Suggested Branch",VLOOKUP(AB286,'Branch Details'!F279:G590,2,FALSE),""),"")</f>
        <v/>
      </c>
      <c r="AN286" s="21"/>
      <c r="AO286" s="88"/>
      <c r="BH286" t="str">
        <f t="shared" si="75"/>
        <v/>
      </c>
      <c r="BI286" t="str">
        <f t="shared" si="76"/>
        <v/>
      </c>
      <c r="BJ286" t="str">
        <f>IF(OR(R286&lt;&gt;"",S286&lt;&gt;"",T286&lt;&gt;""),IFERROR(VLOOKUP(UPPER(TRIM(R286)&amp;TRIM(S286)&amp;TRIM(T286)),City!K:L,2,FALSE),"NONE"),"")</f>
        <v/>
      </c>
      <c r="BK286" t="str">
        <f t="shared" si="77"/>
        <v/>
      </c>
      <c r="BL286" t="str">
        <f t="shared" si="78"/>
        <v/>
      </c>
      <c r="BM286" s="17" t="str">
        <f t="shared" ca="1" si="79"/>
        <v/>
      </c>
      <c r="BN286" s="17" t="str">
        <f t="shared" si="80"/>
        <v/>
      </c>
    </row>
    <row r="287" spans="1:66">
      <c r="A287" s="84">
        <v>278</v>
      </c>
      <c r="B287" s="20"/>
      <c r="C287" s="20"/>
      <c r="D287" s="20"/>
      <c r="E287" s="20"/>
      <c r="F287" s="46" t="str">
        <f t="shared" si="66"/>
        <v xml:space="preserve">,  </v>
      </c>
      <c r="G287" s="28"/>
      <c r="H287" s="21"/>
      <c r="I287" s="20"/>
      <c r="J287" s="20"/>
      <c r="K287" s="46" t="str">
        <f t="shared" si="67"/>
        <v xml:space="preserve"> </v>
      </c>
      <c r="L287" s="20"/>
      <c r="M287" s="22"/>
      <c r="N287" s="20"/>
      <c r="O287" s="20"/>
      <c r="P287" s="20"/>
      <c r="Q287" s="20"/>
      <c r="R287" s="24"/>
      <c r="S287" s="20"/>
      <c r="T287" s="24"/>
      <c r="U287" s="33" t="str">
        <f>IFERROR(VLOOKUP(UPPER(TRIM(R287)&amp;TRIM(S287)&amp;TRIM(T287)),City!K:L,2,FALSE),"")</f>
        <v/>
      </c>
      <c r="V287" s="46" t="str">
        <f t="shared" si="68"/>
        <v xml:space="preserve"> </v>
      </c>
      <c r="W287" s="46" t="str">
        <f t="shared" si="69"/>
        <v xml:space="preserve"> </v>
      </c>
      <c r="X287" s="46" t="str">
        <f t="shared" si="70"/>
        <v xml:space="preserve"> </v>
      </c>
      <c r="Y287" s="46" t="str">
        <f t="shared" si="71"/>
        <v xml:space="preserve"> </v>
      </c>
      <c r="Z287" s="46" t="str">
        <f t="shared" si="72"/>
        <v xml:space="preserve"> </v>
      </c>
      <c r="AA287" s="46" t="str">
        <f t="shared" si="73"/>
        <v xml:space="preserve"> </v>
      </c>
      <c r="AB287" s="46" t="str">
        <f t="shared" si="74"/>
        <v/>
      </c>
      <c r="AC287" s="20"/>
      <c r="AD287" s="47" t="str">
        <f t="shared" si="65"/>
        <v xml:space="preserve"> </v>
      </c>
      <c r="AE287" s="20"/>
      <c r="AF287" s="20"/>
      <c r="AG287" s="20"/>
      <c r="AH287" s="20"/>
      <c r="AI287" s="20"/>
      <c r="AJ287" s="20"/>
      <c r="AK287" s="24"/>
      <c r="AL287" s="20"/>
      <c r="AM287" s="20" t="str">
        <f>IFERROR(IF(AL287="Suggested Branch",VLOOKUP(AB287,'Branch Details'!F280:G591,2,FALSE),""),"")</f>
        <v/>
      </c>
      <c r="AN287" s="21"/>
      <c r="AO287" s="88"/>
      <c r="BH287" t="str">
        <f t="shared" si="75"/>
        <v/>
      </c>
      <c r="BI287" t="str">
        <f t="shared" si="76"/>
        <v/>
      </c>
      <c r="BJ287" t="str">
        <f>IF(OR(R287&lt;&gt;"",S287&lt;&gt;"",T287&lt;&gt;""),IFERROR(VLOOKUP(UPPER(TRIM(R287)&amp;TRIM(S287)&amp;TRIM(T287)),City!K:L,2,FALSE),"NONE"),"")</f>
        <v/>
      </c>
      <c r="BK287" t="str">
        <f t="shared" si="77"/>
        <v/>
      </c>
      <c r="BL287" t="str">
        <f t="shared" si="78"/>
        <v/>
      </c>
      <c r="BM287" s="17" t="str">
        <f t="shared" ca="1" si="79"/>
        <v/>
      </c>
      <c r="BN287" s="17" t="str">
        <f t="shared" si="80"/>
        <v/>
      </c>
    </row>
    <row r="288" spans="1:66">
      <c r="A288" s="84">
        <v>279</v>
      </c>
      <c r="B288" s="20"/>
      <c r="C288" s="20"/>
      <c r="D288" s="20"/>
      <c r="E288" s="20"/>
      <c r="F288" s="46" t="str">
        <f t="shared" si="66"/>
        <v xml:space="preserve">,  </v>
      </c>
      <c r="G288" s="28"/>
      <c r="H288" s="21"/>
      <c r="I288" s="20"/>
      <c r="J288" s="20"/>
      <c r="K288" s="46" t="str">
        <f t="shared" si="67"/>
        <v xml:space="preserve"> </v>
      </c>
      <c r="L288" s="20"/>
      <c r="M288" s="22"/>
      <c r="N288" s="20"/>
      <c r="O288" s="20"/>
      <c r="P288" s="20"/>
      <c r="Q288" s="20"/>
      <c r="R288" s="24"/>
      <c r="S288" s="20"/>
      <c r="T288" s="24"/>
      <c r="U288" s="33" t="str">
        <f>IFERROR(VLOOKUP(UPPER(TRIM(R288)&amp;TRIM(S288)&amp;TRIM(T288)),City!K:L,2,FALSE),"")</f>
        <v/>
      </c>
      <c r="V288" s="46" t="str">
        <f t="shared" si="68"/>
        <v xml:space="preserve"> </v>
      </c>
      <c r="W288" s="46" t="str">
        <f t="shared" si="69"/>
        <v xml:space="preserve"> </v>
      </c>
      <c r="X288" s="46" t="str">
        <f t="shared" si="70"/>
        <v xml:space="preserve"> </v>
      </c>
      <c r="Y288" s="46" t="str">
        <f t="shared" si="71"/>
        <v xml:space="preserve"> </v>
      </c>
      <c r="Z288" s="46" t="str">
        <f t="shared" si="72"/>
        <v xml:space="preserve"> </v>
      </c>
      <c r="AA288" s="46" t="str">
        <f t="shared" si="73"/>
        <v xml:space="preserve"> </v>
      </c>
      <c r="AB288" s="46" t="str">
        <f t="shared" si="74"/>
        <v/>
      </c>
      <c r="AC288" s="20"/>
      <c r="AD288" s="47" t="str">
        <f t="shared" si="65"/>
        <v xml:space="preserve"> </v>
      </c>
      <c r="AE288" s="20"/>
      <c r="AF288" s="20"/>
      <c r="AG288" s="20"/>
      <c r="AH288" s="20"/>
      <c r="AI288" s="20"/>
      <c r="AJ288" s="20"/>
      <c r="AK288" s="24"/>
      <c r="AL288" s="20"/>
      <c r="AM288" s="20" t="str">
        <f>IFERROR(IF(AL288="Suggested Branch",VLOOKUP(AB288,'Branch Details'!F281:G592,2,FALSE),""),"")</f>
        <v/>
      </c>
      <c r="AN288" s="21"/>
      <c r="AO288" s="88"/>
      <c r="BH288" t="str">
        <f t="shared" si="75"/>
        <v/>
      </c>
      <c r="BI288" t="str">
        <f t="shared" si="76"/>
        <v/>
      </c>
      <c r="BJ288" t="str">
        <f>IF(OR(R288&lt;&gt;"",S288&lt;&gt;"",T288&lt;&gt;""),IFERROR(VLOOKUP(UPPER(TRIM(R288)&amp;TRIM(S288)&amp;TRIM(T288)),City!K:L,2,FALSE),"NONE"),"")</f>
        <v/>
      </c>
      <c r="BK288" t="str">
        <f t="shared" si="77"/>
        <v/>
      </c>
      <c r="BL288" t="str">
        <f t="shared" si="78"/>
        <v/>
      </c>
      <c r="BM288" s="17" t="str">
        <f t="shared" ca="1" si="79"/>
        <v/>
      </c>
      <c r="BN288" s="17" t="str">
        <f t="shared" si="80"/>
        <v/>
      </c>
    </row>
    <row r="289" spans="1:66">
      <c r="A289" s="84">
        <v>280</v>
      </c>
      <c r="B289" s="20"/>
      <c r="C289" s="20"/>
      <c r="D289" s="20"/>
      <c r="E289" s="20"/>
      <c r="F289" s="46" t="str">
        <f t="shared" si="66"/>
        <v xml:space="preserve">,  </v>
      </c>
      <c r="G289" s="28"/>
      <c r="H289" s="21"/>
      <c r="I289" s="20"/>
      <c r="J289" s="20"/>
      <c r="K289" s="46" t="str">
        <f t="shared" si="67"/>
        <v xml:space="preserve"> </v>
      </c>
      <c r="L289" s="20"/>
      <c r="M289" s="22"/>
      <c r="N289" s="20"/>
      <c r="O289" s="20"/>
      <c r="P289" s="20"/>
      <c r="Q289" s="20"/>
      <c r="R289" s="24"/>
      <c r="S289" s="20"/>
      <c r="T289" s="24"/>
      <c r="U289" s="33" t="str">
        <f>IFERROR(VLOOKUP(UPPER(TRIM(R289)&amp;TRIM(S289)&amp;TRIM(T289)),City!K:L,2,FALSE),"")</f>
        <v/>
      </c>
      <c r="V289" s="46" t="str">
        <f t="shared" si="68"/>
        <v xml:space="preserve"> </v>
      </c>
      <c r="W289" s="46" t="str">
        <f t="shared" si="69"/>
        <v xml:space="preserve"> </v>
      </c>
      <c r="X289" s="46" t="str">
        <f t="shared" si="70"/>
        <v xml:space="preserve"> </v>
      </c>
      <c r="Y289" s="46" t="str">
        <f t="shared" si="71"/>
        <v xml:space="preserve"> </v>
      </c>
      <c r="Z289" s="46" t="str">
        <f t="shared" si="72"/>
        <v xml:space="preserve"> </v>
      </c>
      <c r="AA289" s="46" t="str">
        <f t="shared" si="73"/>
        <v xml:space="preserve"> </v>
      </c>
      <c r="AB289" s="46" t="str">
        <f t="shared" si="74"/>
        <v/>
      </c>
      <c r="AC289" s="20"/>
      <c r="AD289" s="47" t="str">
        <f t="shared" si="65"/>
        <v xml:space="preserve"> </v>
      </c>
      <c r="AE289" s="20"/>
      <c r="AF289" s="20"/>
      <c r="AG289" s="20"/>
      <c r="AH289" s="20"/>
      <c r="AI289" s="20"/>
      <c r="AJ289" s="20"/>
      <c r="AK289" s="24"/>
      <c r="AL289" s="20"/>
      <c r="AM289" s="20" t="str">
        <f>IFERROR(IF(AL289="Suggested Branch",VLOOKUP(AB289,'Branch Details'!F282:G593,2,FALSE),""),"")</f>
        <v/>
      </c>
      <c r="AN289" s="21"/>
      <c r="AO289" s="88"/>
      <c r="BH289" t="str">
        <f t="shared" si="75"/>
        <v/>
      </c>
      <c r="BI289" t="str">
        <f t="shared" si="76"/>
        <v/>
      </c>
      <c r="BJ289" t="str">
        <f>IF(OR(R289&lt;&gt;"",S289&lt;&gt;"",T289&lt;&gt;""),IFERROR(VLOOKUP(UPPER(TRIM(R289)&amp;TRIM(S289)&amp;TRIM(T289)),City!K:L,2,FALSE),"NONE"),"")</f>
        <v/>
      </c>
      <c r="BK289" t="str">
        <f t="shared" si="77"/>
        <v/>
      </c>
      <c r="BL289" t="str">
        <f t="shared" si="78"/>
        <v/>
      </c>
      <c r="BM289" s="17" t="str">
        <f t="shared" ca="1" si="79"/>
        <v/>
      </c>
      <c r="BN289" s="17" t="str">
        <f t="shared" si="80"/>
        <v/>
      </c>
    </row>
    <row r="290" spans="1:66">
      <c r="A290" s="84">
        <v>281</v>
      </c>
      <c r="B290" s="20"/>
      <c r="C290" s="20"/>
      <c r="D290" s="20"/>
      <c r="E290" s="20"/>
      <c r="F290" s="46" t="str">
        <f t="shared" si="66"/>
        <v xml:space="preserve">,  </v>
      </c>
      <c r="G290" s="28"/>
      <c r="H290" s="21"/>
      <c r="I290" s="20"/>
      <c r="J290" s="20"/>
      <c r="K290" s="46" t="str">
        <f t="shared" si="67"/>
        <v xml:space="preserve"> </v>
      </c>
      <c r="L290" s="20"/>
      <c r="M290" s="22"/>
      <c r="N290" s="20"/>
      <c r="O290" s="20"/>
      <c r="P290" s="20"/>
      <c r="Q290" s="20"/>
      <c r="R290" s="24"/>
      <c r="S290" s="20"/>
      <c r="T290" s="24"/>
      <c r="U290" s="33" t="str">
        <f>IFERROR(VLOOKUP(UPPER(TRIM(R290)&amp;TRIM(S290)&amp;TRIM(T290)),City!K:L,2,FALSE),"")</f>
        <v/>
      </c>
      <c r="V290" s="46" t="str">
        <f t="shared" si="68"/>
        <v xml:space="preserve"> </v>
      </c>
      <c r="W290" s="46" t="str">
        <f t="shared" si="69"/>
        <v xml:space="preserve"> </v>
      </c>
      <c r="X290" s="46" t="str">
        <f t="shared" si="70"/>
        <v xml:space="preserve"> </v>
      </c>
      <c r="Y290" s="46" t="str">
        <f t="shared" si="71"/>
        <v xml:space="preserve"> </v>
      </c>
      <c r="Z290" s="46" t="str">
        <f t="shared" si="72"/>
        <v xml:space="preserve"> </v>
      </c>
      <c r="AA290" s="46" t="str">
        <f t="shared" si="73"/>
        <v xml:space="preserve"> </v>
      </c>
      <c r="AB290" s="46" t="str">
        <f t="shared" si="74"/>
        <v/>
      </c>
      <c r="AC290" s="20"/>
      <c r="AD290" s="47" t="str">
        <f t="shared" si="65"/>
        <v xml:space="preserve"> </v>
      </c>
      <c r="AE290" s="20"/>
      <c r="AF290" s="20"/>
      <c r="AG290" s="20"/>
      <c r="AH290" s="20"/>
      <c r="AI290" s="20"/>
      <c r="AJ290" s="20"/>
      <c r="AK290" s="24"/>
      <c r="AL290" s="20"/>
      <c r="AM290" s="20" t="str">
        <f>IFERROR(IF(AL290="Suggested Branch",VLOOKUP(AB290,'Branch Details'!F283:G594,2,FALSE),""),"")</f>
        <v/>
      </c>
      <c r="AN290" s="21"/>
      <c r="AO290" s="88"/>
      <c r="BH290" t="str">
        <f t="shared" si="75"/>
        <v/>
      </c>
      <c r="BI290" t="str">
        <f t="shared" si="76"/>
        <v/>
      </c>
      <c r="BJ290" t="str">
        <f>IF(OR(R290&lt;&gt;"",S290&lt;&gt;"",T290&lt;&gt;""),IFERROR(VLOOKUP(UPPER(TRIM(R290)&amp;TRIM(S290)&amp;TRIM(T290)),City!K:L,2,FALSE),"NONE"),"")</f>
        <v/>
      </c>
      <c r="BK290" t="str">
        <f t="shared" si="77"/>
        <v/>
      </c>
      <c r="BL290" t="str">
        <f t="shared" si="78"/>
        <v/>
      </c>
      <c r="BM290" s="17" t="str">
        <f t="shared" ca="1" si="79"/>
        <v/>
      </c>
      <c r="BN290" s="17" t="str">
        <f t="shared" si="80"/>
        <v/>
      </c>
    </row>
    <row r="291" spans="1:66">
      <c r="A291" s="84">
        <v>282</v>
      </c>
      <c r="B291" s="20"/>
      <c r="C291" s="20"/>
      <c r="D291" s="20"/>
      <c r="E291" s="20"/>
      <c r="F291" s="46" t="str">
        <f t="shared" si="66"/>
        <v xml:space="preserve">,  </v>
      </c>
      <c r="G291" s="28"/>
      <c r="H291" s="21"/>
      <c r="I291" s="20"/>
      <c r="J291" s="20"/>
      <c r="K291" s="46" t="str">
        <f t="shared" si="67"/>
        <v xml:space="preserve"> </v>
      </c>
      <c r="L291" s="20"/>
      <c r="M291" s="22"/>
      <c r="N291" s="20"/>
      <c r="O291" s="20"/>
      <c r="P291" s="20"/>
      <c r="Q291" s="20"/>
      <c r="R291" s="24"/>
      <c r="S291" s="20"/>
      <c r="T291" s="24"/>
      <c r="U291" s="33" t="str">
        <f>IFERROR(VLOOKUP(UPPER(TRIM(R291)&amp;TRIM(S291)&amp;TRIM(T291)),City!K:L,2,FALSE),"")</f>
        <v/>
      </c>
      <c r="V291" s="46" t="str">
        <f t="shared" si="68"/>
        <v xml:space="preserve"> </v>
      </c>
      <c r="W291" s="46" t="str">
        <f t="shared" si="69"/>
        <v xml:space="preserve"> </v>
      </c>
      <c r="X291" s="46" t="str">
        <f t="shared" si="70"/>
        <v xml:space="preserve"> </v>
      </c>
      <c r="Y291" s="46" t="str">
        <f t="shared" si="71"/>
        <v xml:space="preserve"> </v>
      </c>
      <c r="Z291" s="46" t="str">
        <f t="shared" si="72"/>
        <v xml:space="preserve"> </v>
      </c>
      <c r="AA291" s="46" t="str">
        <f t="shared" si="73"/>
        <v xml:space="preserve"> </v>
      </c>
      <c r="AB291" s="46" t="str">
        <f t="shared" si="74"/>
        <v/>
      </c>
      <c r="AC291" s="20"/>
      <c r="AD291" s="47" t="str">
        <f t="shared" si="65"/>
        <v xml:space="preserve"> </v>
      </c>
      <c r="AE291" s="20"/>
      <c r="AF291" s="20"/>
      <c r="AG291" s="20"/>
      <c r="AH291" s="20"/>
      <c r="AI291" s="20"/>
      <c r="AJ291" s="20"/>
      <c r="AK291" s="24"/>
      <c r="AL291" s="20"/>
      <c r="AM291" s="20" t="str">
        <f>IFERROR(IF(AL291="Suggested Branch",VLOOKUP(AB291,'Branch Details'!F284:G595,2,FALSE),""),"")</f>
        <v/>
      </c>
      <c r="AN291" s="21"/>
      <c r="AO291" s="88"/>
      <c r="BH291" t="str">
        <f t="shared" si="75"/>
        <v/>
      </c>
      <c r="BI291" t="str">
        <f t="shared" si="76"/>
        <v/>
      </c>
      <c r="BJ291" t="str">
        <f>IF(OR(R291&lt;&gt;"",S291&lt;&gt;"",T291&lt;&gt;""),IFERROR(VLOOKUP(UPPER(TRIM(R291)&amp;TRIM(S291)&amp;TRIM(T291)),City!K:L,2,FALSE),"NONE"),"")</f>
        <v/>
      </c>
      <c r="BK291" t="str">
        <f t="shared" si="77"/>
        <v/>
      </c>
      <c r="BL291" t="str">
        <f t="shared" si="78"/>
        <v/>
      </c>
      <c r="BM291" s="17" t="str">
        <f t="shared" ca="1" si="79"/>
        <v/>
      </c>
      <c r="BN291" s="17" t="str">
        <f t="shared" si="80"/>
        <v/>
      </c>
    </row>
    <row r="292" spans="1:66">
      <c r="A292" s="84">
        <v>283</v>
      </c>
      <c r="B292" s="20"/>
      <c r="C292" s="20"/>
      <c r="D292" s="20"/>
      <c r="E292" s="20"/>
      <c r="F292" s="46" t="str">
        <f t="shared" si="66"/>
        <v xml:space="preserve">,  </v>
      </c>
      <c r="G292" s="28"/>
      <c r="H292" s="21"/>
      <c r="I292" s="20"/>
      <c r="J292" s="20"/>
      <c r="K292" s="46" t="str">
        <f t="shared" si="67"/>
        <v xml:space="preserve"> </v>
      </c>
      <c r="L292" s="20"/>
      <c r="M292" s="22"/>
      <c r="N292" s="20"/>
      <c r="O292" s="20"/>
      <c r="P292" s="20"/>
      <c r="Q292" s="20"/>
      <c r="R292" s="24"/>
      <c r="S292" s="20"/>
      <c r="T292" s="24"/>
      <c r="U292" s="33" t="str">
        <f>IFERROR(VLOOKUP(UPPER(TRIM(R292)&amp;TRIM(S292)&amp;TRIM(T292)),City!K:L,2,FALSE),"")</f>
        <v/>
      </c>
      <c r="V292" s="46" t="str">
        <f t="shared" si="68"/>
        <v xml:space="preserve"> </v>
      </c>
      <c r="W292" s="46" t="str">
        <f t="shared" si="69"/>
        <v xml:space="preserve"> </v>
      </c>
      <c r="X292" s="46" t="str">
        <f t="shared" si="70"/>
        <v xml:space="preserve"> </v>
      </c>
      <c r="Y292" s="46" t="str">
        <f t="shared" si="71"/>
        <v xml:space="preserve"> </v>
      </c>
      <c r="Z292" s="46" t="str">
        <f t="shared" si="72"/>
        <v xml:space="preserve"> </v>
      </c>
      <c r="AA292" s="46" t="str">
        <f t="shared" si="73"/>
        <v xml:space="preserve"> </v>
      </c>
      <c r="AB292" s="46" t="str">
        <f t="shared" si="74"/>
        <v/>
      </c>
      <c r="AC292" s="20"/>
      <c r="AD292" s="47" t="str">
        <f t="shared" si="65"/>
        <v xml:space="preserve"> </v>
      </c>
      <c r="AE292" s="20"/>
      <c r="AF292" s="20"/>
      <c r="AG292" s="20"/>
      <c r="AH292" s="20"/>
      <c r="AI292" s="20"/>
      <c r="AJ292" s="20"/>
      <c r="AK292" s="24"/>
      <c r="AL292" s="20"/>
      <c r="AM292" s="20" t="str">
        <f>IFERROR(IF(AL292="Suggested Branch",VLOOKUP(AB292,'Branch Details'!F285:G596,2,FALSE),""),"")</f>
        <v/>
      </c>
      <c r="AN292" s="21"/>
      <c r="AO292" s="88"/>
      <c r="BH292" t="str">
        <f t="shared" si="75"/>
        <v/>
      </c>
      <c r="BI292" t="str">
        <f t="shared" si="76"/>
        <v/>
      </c>
      <c r="BJ292" t="str">
        <f>IF(OR(R292&lt;&gt;"",S292&lt;&gt;"",T292&lt;&gt;""),IFERROR(VLOOKUP(UPPER(TRIM(R292)&amp;TRIM(S292)&amp;TRIM(T292)),City!K:L,2,FALSE),"NONE"),"")</f>
        <v/>
      </c>
      <c r="BK292" t="str">
        <f t="shared" si="77"/>
        <v/>
      </c>
      <c r="BL292" t="str">
        <f t="shared" si="78"/>
        <v/>
      </c>
      <c r="BM292" s="17" t="str">
        <f t="shared" ca="1" si="79"/>
        <v/>
      </c>
      <c r="BN292" s="17" t="str">
        <f t="shared" si="80"/>
        <v/>
      </c>
    </row>
    <row r="293" spans="1:66">
      <c r="A293" s="84">
        <v>284</v>
      </c>
      <c r="B293" s="20"/>
      <c r="C293" s="20"/>
      <c r="D293" s="20"/>
      <c r="E293" s="20"/>
      <c r="F293" s="46" t="str">
        <f t="shared" si="66"/>
        <v xml:space="preserve">,  </v>
      </c>
      <c r="G293" s="28"/>
      <c r="H293" s="21"/>
      <c r="I293" s="20"/>
      <c r="J293" s="20"/>
      <c r="K293" s="46" t="str">
        <f t="shared" si="67"/>
        <v xml:space="preserve"> </v>
      </c>
      <c r="L293" s="20"/>
      <c r="M293" s="22"/>
      <c r="N293" s="20"/>
      <c r="O293" s="20"/>
      <c r="P293" s="20"/>
      <c r="Q293" s="20"/>
      <c r="R293" s="24"/>
      <c r="S293" s="20"/>
      <c r="T293" s="24"/>
      <c r="U293" s="33" t="str">
        <f>IFERROR(VLOOKUP(UPPER(TRIM(R293)&amp;TRIM(S293)&amp;TRIM(T293)),City!K:L,2,FALSE),"")</f>
        <v/>
      </c>
      <c r="V293" s="46" t="str">
        <f t="shared" si="68"/>
        <v xml:space="preserve"> </v>
      </c>
      <c r="W293" s="46" t="str">
        <f t="shared" si="69"/>
        <v xml:space="preserve"> </v>
      </c>
      <c r="X293" s="46" t="str">
        <f t="shared" si="70"/>
        <v xml:space="preserve"> </v>
      </c>
      <c r="Y293" s="46" t="str">
        <f t="shared" si="71"/>
        <v xml:space="preserve"> </v>
      </c>
      <c r="Z293" s="46" t="str">
        <f t="shared" si="72"/>
        <v xml:space="preserve"> </v>
      </c>
      <c r="AA293" s="46" t="str">
        <f t="shared" si="73"/>
        <v xml:space="preserve"> </v>
      </c>
      <c r="AB293" s="46" t="str">
        <f t="shared" si="74"/>
        <v/>
      </c>
      <c r="AC293" s="20"/>
      <c r="AD293" s="47" t="str">
        <f t="shared" si="65"/>
        <v xml:space="preserve"> </v>
      </c>
      <c r="AE293" s="20"/>
      <c r="AF293" s="20"/>
      <c r="AG293" s="20"/>
      <c r="AH293" s="20"/>
      <c r="AI293" s="20"/>
      <c r="AJ293" s="20"/>
      <c r="AK293" s="24"/>
      <c r="AL293" s="20"/>
      <c r="AM293" s="20" t="str">
        <f>IFERROR(IF(AL293="Suggested Branch",VLOOKUP(AB293,'Branch Details'!F286:G597,2,FALSE),""),"")</f>
        <v/>
      </c>
      <c r="AN293" s="21"/>
      <c r="AO293" s="88"/>
      <c r="BH293" t="str">
        <f t="shared" si="75"/>
        <v/>
      </c>
      <c r="BI293" t="str">
        <f t="shared" si="76"/>
        <v/>
      </c>
      <c r="BJ293" t="str">
        <f>IF(OR(R293&lt;&gt;"",S293&lt;&gt;"",T293&lt;&gt;""),IFERROR(VLOOKUP(UPPER(TRIM(R293)&amp;TRIM(S293)&amp;TRIM(T293)),City!K:L,2,FALSE),"NONE"),"")</f>
        <v/>
      </c>
      <c r="BK293" t="str">
        <f t="shared" si="77"/>
        <v/>
      </c>
      <c r="BL293" t="str">
        <f t="shared" si="78"/>
        <v/>
      </c>
      <c r="BM293" s="17" t="str">
        <f t="shared" ca="1" si="79"/>
        <v/>
      </c>
      <c r="BN293" s="17" t="str">
        <f t="shared" si="80"/>
        <v/>
      </c>
    </row>
    <row r="294" spans="1:66">
      <c r="A294" s="84">
        <v>285</v>
      </c>
      <c r="B294" s="20"/>
      <c r="C294" s="20"/>
      <c r="D294" s="20"/>
      <c r="E294" s="20"/>
      <c r="F294" s="46" t="str">
        <f t="shared" si="66"/>
        <v xml:space="preserve">,  </v>
      </c>
      <c r="G294" s="28"/>
      <c r="H294" s="21"/>
      <c r="I294" s="20"/>
      <c r="J294" s="20"/>
      <c r="K294" s="46" t="str">
        <f t="shared" si="67"/>
        <v xml:space="preserve"> </v>
      </c>
      <c r="L294" s="20"/>
      <c r="M294" s="22"/>
      <c r="N294" s="20"/>
      <c r="O294" s="20"/>
      <c r="P294" s="20"/>
      <c r="Q294" s="20"/>
      <c r="R294" s="24"/>
      <c r="S294" s="20"/>
      <c r="T294" s="24"/>
      <c r="U294" s="33" t="str">
        <f>IFERROR(VLOOKUP(UPPER(TRIM(R294)&amp;TRIM(S294)&amp;TRIM(T294)),City!K:L,2,FALSE),"")</f>
        <v/>
      </c>
      <c r="V294" s="46" t="str">
        <f t="shared" si="68"/>
        <v xml:space="preserve"> </v>
      </c>
      <c r="W294" s="46" t="str">
        <f t="shared" si="69"/>
        <v xml:space="preserve"> </v>
      </c>
      <c r="X294" s="46" t="str">
        <f t="shared" si="70"/>
        <v xml:space="preserve"> </v>
      </c>
      <c r="Y294" s="46" t="str">
        <f t="shared" si="71"/>
        <v xml:space="preserve"> </v>
      </c>
      <c r="Z294" s="46" t="str">
        <f t="shared" si="72"/>
        <v xml:space="preserve"> </v>
      </c>
      <c r="AA294" s="46" t="str">
        <f t="shared" si="73"/>
        <v xml:space="preserve"> </v>
      </c>
      <c r="AB294" s="46" t="str">
        <f t="shared" si="74"/>
        <v/>
      </c>
      <c r="AC294" s="20"/>
      <c r="AD294" s="47" t="str">
        <f t="shared" si="65"/>
        <v xml:space="preserve"> </v>
      </c>
      <c r="AE294" s="20"/>
      <c r="AF294" s="20"/>
      <c r="AG294" s="20"/>
      <c r="AH294" s="20"/>
      <c r="AI294" s="20"/>
      <c r="AJ294" s="20"/>
      <c r="AK294" s="24"/>
      <c r="AL294" s="20"/>
      <c r="AM294" s="20" t="str">
        <f>IFERROR(IF(AL294="Suggested Branch",VLOOKUP(AB294,'Branch Details'!F287:G598,2,FALSE),""),"")</f>
        <v/>
      </c>
      <c r="AN294" s="21"/>
      <c r="AO294" s="88"/>
      <c r="BH294" t="str">
        <f t="shared" si="75"/>
        <v/>
      </c>
      <c r="BI294" t="str">
        <f t="shared" si="76"/>
        <v/>
      </c>
      <c r="BJ294" t="str">
        <f>IF(OR(R294&lt;&gt;"",S294&lt;&gt;"",T294&lt;&gt;""),IFERROR(VLOOKUP(UPPER(TRIM(R294)&amp;TRIM(S294)&amp;TRIM(T294)),City!K:L,2,FALSE),"NONE"),"")</f>
        <v/>
      </c>
      <c r="BK294" t="str">
        <f t="shared" si="77"/>
        <v/>
      </c>
      <c r="BL294" t="str">
        <f t="shared" si="78"/>
        <v/>
      </c>
      <c r="BM294" s="17" t="str">
        <f t="shared" ca="1" si="79"/>
        <v/>
      </c>
      <c r="BN294" s="17" t="str">
        <f t="shared" si="80"/>
        <v/>
      </c>
    </row>
    <row r="295" spans="1:66">
      <c r="A295" s="84">
        <v>286</v>
      </c>
      <c r="B295" s="20"/>
      <c r="C295" s="20"/>
      <c r="D295" s="20"/>
      <c r="E295" s="20"/>
      <c r="F295" s="46" t="str">
        <f t="shared" si="66"/>
        <v xml:space="preserve">,  </v>
      </c>
      <c r="G295" s="28"/>
      <c r="H295" s="21"/>
      <c r="I295" s="20"/>
      <c r="J295" s="20"/>
      <c r="K295" s="46" t="str">
        <f t="shared" si="67"/>
        <v xml:space="preserve"> </v>
      </c>
      <c r="L295" s="20"/>
      <c r="M295" s="22"/>
      <c r="N295" s="20"/>
      <c r="O295" s="20"/>
      <c r="P295" s="20"/>
      <c r="Q295" s="20"/>
      <c r="R295" s="24"/>
      <c r="S295" s="20"/>
      <c r="T295" s="24"/>
      <c r="U295" s="33" t="str">
        <f>IFERROR(VLOOKUP(UPPER(TRIM(R295)&amp;TRIM(S295)&amp;TRIM(T295)),City!K:L,2,FALSE),"")</f>
        <v/>
      </c>
      <c r="V295" s="46" t="str">
        <f t="shared" si="68"/>
        <v xml:space="preserve"> </v>
      </c>
      <c r="W295" s="46" t="str">
        <f t="shared" si="69"/>
        <v xml:space="preserve"> </v>
      </c>
      <c r="X295" s="46" t="str">
        <f t="shared" si="70"/>
        <v xml:space="preserve"> </v>
      </c>
      <c r="Y295" s="46" t="str">
        <f t="shared" si="71"/>
        <v xml:space="preserve"> </v>
      </c>
      <c r="Z295" s="46" t="str">
        <f t="shared" si="72"/>
        <v xml:space="preserve"> </v>
      </c>
      <c r="AA295" s="46" t="str">
        <f t="shared" si="73"/>
        <v xml:space="preserve"> </v>
      </c>
      <c r="AB295" s="46" t="str">
        <f t="shared" si="74"/>
        <v/>
      </c>
      <c r="AC295" s="20"/>
      <c r="AD295" s="47" t="str">
        <f t="shared" si="65"/>
        <v xml:space="preserve"> </v>
      </c>
      <c r="AE295" s="20"/>
      <c r="AF295" s="20"/>
      <c r="AG295" s="20"/>
      <c r="AH295" s="20"/>
      <c r="AI295" s="20"/>
      <c r="AJ295" s="20"/>
      <c r="AK295" s="24"/>
      <c r="AL295" s="20"/>
      <c r="AM295" s="20" t="str">
        <f>IFERROR(IF(AL295="Suggested Branch",VLOOKUP(AB295,'Branch Details'!F288:G599,2,FALSE),""),"")</f>
        <v/>
      </c>
      <c r="AN295" s="21"/>
      <c r="AO295" s="88"/>
      <c r="BH295" t="str">
        <f t="shared" si="75"/>
        <v/>
      </c>
      <c r="BI295" t="str">
        <f t="shared" si="76"/>
        <v/>
      </c>
      <c r="BJ295" t="str">
        <f>IF(OR(R295&lt;&gt;"",S295&lt;&gt;"",T295&lt;&gt;""),IFERROR(VLOOKUP(UPPER(TRIM(R295)&amp;TRIM(S295)&amp;TRIM(T295)),City!K:L,2,FALSE),"NONE"),"")</f>
        <v/>
      </c>
      <c r="BK295" t="str">
        <f t="shared" si="77"/>
        <v/>
      </c>
      <c r="BL295" t="str">
        <f t="shared" si="78"/>
        <v/>
      </c>
      <c r="BM295" s="17" t="str">
        <f t="shared" ca="1" si="79"/>
        <v/>
      </c>
      <c r="BN295" s="17" t="str">
        <f t="shared" si="80"/>
        <v/>
      </c>
    </row>
    <row r="296" spans="1:66">
      <c r="A296" s="84">
        <v>287</v>
      </c>
      <c r="B296" s="20"/>
      <c r="C296" s="20"/>
      <c r="D296" s="20"/>
      <c r="E296" s="20"/>
      <c r="F296" s="46" t="str">
        <f t="shared" si="66"/>
        <v xml:space="preserve">,  </v>
      </c>
      <c r="G296" s="28"/>
      <c r="H296" s="21"/>
      <c r="I296" s="20"/>
      <c r="J296" s="20"/>
      <c r="K296" s="46" t="str">
        <f t="shared" si="67"/>
        <v xml:space="preserve"> </v>
      </c>
      <c r="L296" s="20"/>
      <c r="M296" s="22"/>
      <c r="N296" s="20"/>
      <c r="O296" s="20"/>
      <c r="P296" s="20"/>
      <c r="Q296" s="20"/>
      <c r="R296" s="24"/>
      <c r="S296" s="20"/>
      <c r="T296" s="24"/>
      <c r="U296" s="33" t="str">
        <f>IFERROR(VLOOKUP(UPPER(TRIM(R296)&amp;TRIM(S296)&amp;TRIM(T296)),City!K:L,2,FALSE),"")</f>
        <v/>
      </c>
      <c r="V296" s="46" t="str">
        <f t="shared" si="68"/>
        <v xml:space="preserve"> </v>
      </c>
      <c r="W296" s="46" t="str">
        <f t="shared" si="69"/>
        <v xml:space="preserve"> </v>
      </c>
      <c r="X296" s="46" t="str">
        <f t="shared" si="70"/>
        <v xml:space="preserve"> </v>
      </c>
      <c r="Y296" s="46" t="str">
        <f t="shared" si="71"/>
        <v xml:space="preserve"> </v>
      </c>
      <c r="Z296" s="46" t="str">
        <f t="shared" si="72"/>
        <v xml:space="preserve"> </v>
      </c>
      <c r="AA296" s="46" t="str">
        <f t="shared" si="73"/>
        <v xml:space="preserve"> </v>
      </c>
      <c r="AB296" s="46" t="str">
        <f t="shared" si="74"/>
        <v/>
      </c>
      <c r="AC296" s="20"/>
      <c r="AD296" s="47" t="str">
        <f t="shared" si="65"/>
        <v xml:space="preserve"> </v>
      </c>
      <c r="AE296" s="20"/>
      <c r="AF296" s="20"/>
      <c r="AG296" s="20"/>
      <c r="AH296" s="20"/>
      <c r="AI296" s="20"/>
      <c r="AJ296" s="20"/>
      <c r="AK296" s="24"/>
      <c r="AL296" s="20"/>
      <c r="AM296" s="20" t="str">
        <f>IFERROR(IF(AL296="Suggested Branch",VLOOKUP(AB296,'Branch Details'!F289:G600,2,FALSE),""),"")</f>
        <v/>
      </c>
      <c r="AN296" s="21"/>
      <c r="AO296" s="88"/>
      <c r="BH296" t="str">
        <f t="shared" si="75"/>
        <v/>
      </c>
      <c r="BI296" t="str">
        <f t="shared" si="76"/>
        <v/>
      </c>
      <c r="BJ296" t="str">
        <f>IF(OR(R296&lt;&gt;"",S296&lt;&gt;"",T296&lt;&gt;""),IFERROR(VLOOKUP(UPPER(TRIM(R296)&amp;TRIM(S296)&amp;TRIM(T296)),City!K:L,2,FALSE),"NONE"),"")</f>
        <v/>
      </c>
      <c r="BK296" t="str">
        <f t="shared" si="77"/>
        <v/>
      </c>
      <c r="BL296" t="str">
        <f t="shared" si="78"/>
        <v/>
      </c>
      <c r="BM296" s="17" t="str">
        <f t="shared" ca="1" si="79"/>
        <v/>
      </c>
      <c r="BN296" s="17" t="str">
        <f t="shared" si="80"/>
        <v/>
      </c>
    </row>
    <row r="297" spans="1:66">
      <c r="A297" s="84">
        <v>288</v>
      </c>
      <c r="B297" s="20"/>
      <c r="C297" s="20"/>
      <c r="D297" s="20"/>
      <c r="E297" s="20"/>
      <c r="F297" s="46" t="str">
        <f t="shared" si="66"/>
        <v xml:space="preserve">,  </v>
      </c>
      <c r="G297" s="28"/>
      <c r="H297" s="21"/>
      <c r="I297" s="20"/>
      <c r="J297" s="20"/>
      <c r="K297" s="46" t="str">
        <f t="shared" si="67"/>
        <v xml:space="preserve"> </v>
      </c>
      <c r="L297" s="20"/>
      <c r="M297" s="22"/>
      <c r="N297" s="20"/>
      <c r="O297" s="20"/>
      <c r="P297" s="20"/>
      <c r="Q297" s="20"/>
      <c r="R297" s="24"/>
      <c r="S297" s="20"/>
      <c r="T297" s="24"/>
      <c r="U297" s="33" t="str">
        <f>IFERROR(VLOOKUP(UPPER(TRIM(R297)&amp;TRIM(S297)&amp;TRIM(T297)),City!K:L,2,FALSE),"")</f>
        <v/>
      </c>
      <c r="V297" s="46" t="str">
        <f t="shared" si="68"/>
        <v xml:space="preserve"> </v>
      </c>
      <c r="W297" s="46" t="str">
        <f t="shared" si="69"/>
        <v xml:space="preserve"> </v>
      </c>
      <c r="X297" s="46" t="str">
        <f t="shared" si="70"/>
        <v xml:space="preserve"> </v>
      </c>
      <c r="Y297" s="46" t="str">
        <f t="shared" si="71"/>
        <v xml:space="preserve"> </v>
      </c>
      <c r="Z297" s="46" t="str">
        <f t="shared" si="72"/>
        <v xml:space="preserve"> </v>
      </c>
      <c r="AA297" s="46" t="str">
        <f t="shared" si="73"/>
        <v xml:space="preserve"> </v>
      </c>
      <c r="AB297" s="46" t="str">
        <f t="shared" si="74"/>
        <v/>
      </c>
      <c r="AC297" s="20"/>
      <c r="AD297" s="47" t="str">
        <f t="shared" si="65"/>
        <v xml:space="preserve"> </v>
      </c>
      <c r="AE297" s="20"/>
      <c r="AF297" s="20"/>
      <c r="AG297" s="20"/>
      <c r="AH297" s="20"/>
      <c r="AI297" s="20"/>
      <c r="AJ297" s="20"/>
      <c r="AK297" s="24"/>
      <c r="AL297" s="20"/>
      <c r="AM297" s="20" t="str">
        <f>IFERROR(IF(AL297="Suggested Branch",VLOOKUP(AB297,'Branch Details'!F290:G601,2,FALSE),""),"")</f>
        <v/>
      </c>
      <c r="AN297" s="21"/>
      <c r="AO297" s="88"/>
      <c r="BH297" t="str">
        <f t="shared" si="75"/>
        <v/>
      </c>
      <c r="BI297" t="str">
        <f t="shared" si="76"/>
        <v/>
      </c>
      <c r="BJ297" t="str">
        <f>IF(OR(R297&lt;&gt;"",S297&lt;&gt;"",T297&lt;&gt;""),IFERROR(VLOOKUP(UPPER(TRIM(R297)&amp;TRIM(S297)&amp;TRIM(T297)),City!K:L,2,FALSE),"NONE"),"")</f>
        <v/>
      </c>
      <c r="BK297" t="str">
        <f t="shared" si="77"/>
        <v/>
      </c>
      <c r="BL297" t="str">
        <f t="shared" si="78"/>
        <v/>
      </c>
      <c r="BM297" s="17" t="str">
        <f t="shared" ca="1" si="79"/>
        <v/>
      </c>
      <c r="BN297" s="17" t="str">
        <f t="shared" si="80"/>
        <v/>
      </c>
    </row>
    <row r="298" spans="1:66">
      <c r="A298" s="84">
        <v>289</v>
      </c>
      <c r="B298" s="20"/>
      <c r="C298" s="20"/>
      <c r="D298" s="20"/>
      <c r="E298" s="20"/>
      <c r="F298" s="46" t="str">
        <f t="shared" si="66"/>
        <v xml:space="preserve">,  </v>
      </c>
      <c r="G298" s="28"/>
      <c r="H298" s="21"/>
      <c r="I298" s="20"/>
      <c r="J298" s="20"/>
      <c r="K298" s="46" t="str">
        <f t="shared" si="67"/>
        <v xml:space="preserve"> </v>
      </c>
      <c r="L298" s="20"/>
      <c r="M298" s="22"/>
      <c r="N298" s="20"/>
      <c r="O298" s="20"/>
      <c r="P298" s="20"/>
      <c r="Q298" s="20"/>
      <c r="R298" s="24"/>
      <c r="S298" s="20"/>
      <c r="T298" s="24"/>
      <c r="U298" s="33" t="str">
        <f>IFERROR(VLOOKUP(UPPER(TRIM(R298)&amp;TRIM(S298)&amp;TRIM(T298)),City!K:L,2,FALSE),"")</f>
        <v/>
      </c>
      <c r="V298" s="46" t="str">
        <f t="shared" si="68"/>
        <v xml:space="preserve"> </v>
      </c>
      <c r="W298" s="46" t="str">
        <f t="shared" si="69"/>
        <v xml:space="preserve"> </v>
      </c>
      <c r="X298" s="46" t="str">
        <f t="shared" si="70"/>
        <v xml:space="preserve"> </v>
      </c>
      <c r="Y298" s="46" t="str">
        <f t="shared" si="71"/>
        <v xml:space="preserve"> </v>
      </c>
      <c r="Z298" s="46" t="str">
        <f t="shared" si="72"/>
        <v xml:space="preserve"> </v>
      </c>
      <c r="AA298" s="46" t="str">
        <f t="shared" si="73"/>
        <v xml:space="preserve"> </v>
      </c>
      <c r="AB298" s="46" t="str">
        <f t="shared" si="74"/>
        <v/>
      </c>
      <c r="AC298" s="20"/>
      <c r="AD298" s="47" t="str">
        <f t="shared" si="65"/>
        <v xml:space="preserve"> </v>
      </c>
      <c r="AE298" s="20"/>
      <c r="AF298" s="20"/>
      <c r="AG298" s="20"/>
      <c r="AH298" s="20"/>
      <c r="AI298" s="20"/>
      <c r="AJ298" s="20"/>
      <c r="AK298" s="24"/>
      <c r="AL298" s="20"/>
      <c r="AM298" s="20" t="str">
        <f>IFERROR(IF(AL298="Suggested Branch",VLOOKUP(AB298,'Branch Details'!F291:G602,2,FALSE),""),"")</f>
        <v/>
      </c>
      <c r="AN298" s="21"/>
      <c r="AO298" s="88"/>
      <c r="BH298" t="str">
        <f t="shared" si="75"/>
        <v/>
      </c>
      <c r="BI298" t="str">
        <f t="shared" si="76"/>
        <v/>
      </c>
      <c r="BJ298" t="str">
        <f>IF(OR(R298&lt;&gt;"",S298&lt;&gt;"",T298&lt;&gt;""),IFERROR(VLOOKUP(UPPER(TRIM(R298)&amp;TRIM(S298)&amp;TRIM(T298)),City!K:L,2,FALSE),"NONE"),"")</f>
        <v/>
      </c>
      <c r="BK298" t="str">
        <f t="shared" si="77"/>
        <v/>
      </c>
      <c r="BL298" t="str">
        <f t="shared" si="78"/>
        <v/>
      </c>
      <c r="BM298" s="17" t="str">
        <f t="shared" ca="1" si="79"/>
        <v/>
      </c>
      <c r="BN298" s="17" t="str">
        <f t="shared" si="80"/>
        <v/>
      </c>
    </row>
    <row r="299" spans="1:66">
      <c r="A299" s="84">
        <v>290</v>
      </c>
      <c r="B299" s="20"/>
      <c r="C299" s="20"/>
      <c r="D299" s="20"/>
      <c r="E299" s="20"/>
      <c r="F299" s="46" t="str">
        <f t="shared" si="66"/>
        <v xml:space="preserve">,  </v>
      </c>
      <c r="G299" s="28"/>
      <c r="H299" s="21"/>
      <c r="I299" s="20"/>
      <c r="J299" s="20"/>
      <c r="K299" s="46" t="str">
        <f t="shared" si="67"/>
        <v xml:space="preserve"> </v>
      </c>
      <c r="L299" s="20"/>
      <c r="M299" s="22"/>
      <c r="N299" s="20"/>
      <c r="O299" s="20"/>
      <c r="P299" s="20"/>
      <c r="Q299" s="20"/>
      <c r="R299" s="24"/>
      <c r="S299" s="20"/>
      <c r="T299" s="24"/>
      <c r="U299" s="33" t="str">
        <f>IFERROR(VLOOKUP(UPPER(TRIM(R299)&amp;TRIM(S299)&amp;TRIM(T299)),City!K:L,2,FALSE),"")</f>
        <v/>
      </c>
      <c r="V299" s="46" t="str">
        <f t="shared" si="68"/>
        <v xml:space="preserve"> </v>
      </c>
      <c r="W299" s="46" t="str">
        <f t="shared" si="69"/>
        <v xml:space="preserve"> </v>
      </c>
      <c r="X299" s="46" t="str">
        <f t="shared" si="70"/>
        <v xml:space="preserve"> </v>
      </c>
      <c r="Y299" s="46" t="str">
        <f t="shared" si="71"/>
        <v xml:space="preserve"> </v>
      </c>
      <c r="Z299" s="46" t="str">
        <f t="shared" si="72"/>
        <v xml:space="preserve"> </v>
      </c>
      <c r="AA299" s="46" t="str">
        <f t="shared" si="73"/>
        <v xml:space="preserve"> </v>
      </c>
      <c r="AB299" s="46" t="str">
        <f t="shared" si="74"/>
        <v/>
      </c>
      <c r="AC299" s="20"/>
      <c r="AD299" s="47" t="str">
        <f t="shared" si="65"/>
        <v xml:space="preserve"> </v>
      </c>
      <c r="AE299" s="20"/>
      <c r="AF299" s="20"/>
      <c r="AG299" s="20"/>
      <c r="AH299" s="20"/>
      <c r="AI299" s="20"/>
      <c r="AJ299" s="20"/>
      <c r="AK299" s="24"/>
      <c r="AL299" s="20"/>
      <c r="AM299" s="20" t="str">
        <f>IFERROR(IF(AL299="Suggested Branch",VLOOKUP(AB299,'Branch Details'!F292:G603,2,FALSE),""),"")</f>
        <v/>
      </c>
      <c r="AN299" s="21"/>
      <c r="AO299" s="88"/>
      <c r="BH299" t="str">
        <f t="shared" si="75"/>
        <v/>
      </c>
      <c r="BI299" t="str">
        <f t="shared" si="76"/>
        <v/>
      </c>
      <c r="BJ299" t="str">
        <f>IF(OR(R299&lt;&gt;"",S299&lt;&gt;"",T299&lt;&gt;""),IFERROR(VLOOKUP(UPPER(TRIM(R299)&amp;TRIM(S299)&amp;TRIM(T299)),City!K:L,2,FALSE),"NONE"),"")</f>
        <v/>
      </c>
      <c r="BK299" t="str">
        <f t="shared" si="77"/>
        <v/>
      </c>
      <c r="BL299" t="str">
        <f t="shared" si="78"/>
        <v/>
      </c>
      <c r="BM299" s="17" t="str">
        <f t="shared" ca="1" si="79"/>
        <v/>
      </c>
      <c r="BN299" s="17" t="str">
        <f t="shared" si="80"/>
        <v/>
      </c>
    </row>
    <row r="300" spans="1:66">
      <c r="A300" s="84">
        <v>291</v>
      </c>
      <c r="B300" s="20"/>
      <c r="C300" s="20"/>
      <c r="D300" s="20"/>
      <c r="E300" s="20"/>
      <c r="F300" s="46" t="str">
        <f t="shared" si="66"/>
        <v xml:space="preserve">,  </v>
      </c>
      <c r="G300" s="28"/>
      <c r="H300" s="21"/>
      <c r="I300" s="20"/>
      <c r="J300" s="20"/>
      <c r="K300" s="46" t="str">
        <f t="shared" si="67"/>
        <v xml:space="preserve"> </v>
      </c>
      <c r="L300" s="20"/>
      <c r="M300" s="22"/>
      <c r="N300" s="20"/>
      <c r="O300" s="20"/>
      <c r="P300" s="20"/>
      <c r="Q300" s="20"/>
      <c r="R300" s="24"/>
      <c r="S300" s="20"/>
      <c r="T300" s="24"/>
      <c r="U300" s="33" t="str">
        <f>IFERROR(VLOOKUP(UPPER(TRIM(R300)&amp;TRIM(S300)&amp;TRIM(T300)),City!K:L,2,FALSE),"")</f>
        <v/>
      </c>
      <c r="V300" s="46" t="str">
        <f t="shared" si="68"/>
        <v xml:space="preserve"> </v>
      </c>
      <c r="W300" s="46" t="str">
        <f t="shared" si="69"/>
        <v xml:space="preserve"> </v>
      </c>
      <c r="X300" s="46" t="str">
        <f t="shared" si="70"/>
        <v xml:space="preserve"> </v>
      </c>
      <c r="Y300" s="46" t="str">
        <f t="shared" si="71"/>
        <v xml:space="preserve"> </v>
      </c>
      <c r="Z300" s="46" t="str">
        <f t="shared" si="72"/>
        <v xml:space="preserve"> </v>
      </c>
      <c r="AA300" s="46" t="str">
        <f t="shared" si="73"/>
        <v xml:space="preserve"> </v>
      </c>
      <c r="AB300" s="46" t="str">
        <f t="shared" si="74"/>
        <v/>
      </c>
      <c r="AC300" s="20"/>
      <c r="AD300" s="47" t="str">
        <f t="shared" si="65"/>
        <v xml:space="preserve"> </v>
      </c>
      <c r="AE300" s="20"/>
      <c r="AF300" s="20"/>
      <c r="AG300" s="20"/>
      <c r="AH300" s="20"/>
      <c r="AI300" s="20"/>
      <c r="AJ300" s="20"/>
      <c r="AK300" s="24"/>
      <c r="AL300" s="20"/>
      <c r="AM300" s="20" t="str">
        <f>IFERROR(IF(AL300="Suggested Branch",VLOOKUP(AB300,'Branch Details'!F293:G604,2,FALSE),""),"")</f>
        <v/>
      </c>
      <c r="AN300" s="21"/>
      <c r="AO300" s="88"/>
      <c r="BH300" t="str">
        <f t="shared" si="75"/>
        <v/>
      </c>
      <c r="BI300" t="str">
        <f t="shared" si="76"/>
        <v/>
      </c>
      <c r="BJ300" t="str">
        <f>IF(OR(R300&lt;&gt;"",S300&lt;&gt;"",T300&lt;&gt;""),IFERROR(VLOOKUP(UPPER(TRIM(R300)&amp;TRIM(S300)&amp;TRIM(T300)),City!K:L,2,FALSE),"NONE"),"")</f>
        <v/>
      </c>
      <c r="BK300" t="str">
        <f t="shared" si="77"/>
        <v/>
      </c>
      <c r="BL300" t="str">
        <f t="shared" si="78"/>
        <v/>
      </c>
      <c r="BM300" s="17" t="str">
        <f t="shared" ca="1" si="79"/>
        <v/>
      </c>
      <c r="BN300" s="17" t="str">
        <f t="shared" si="80"/>
        <v/>
      </c>
    </row>
    <row r="301" spans="1:66">
      <c r="A301" s="84">
        <v>292</v>
      </c>
      <c r="B301" s="20"/>
      <c r="C301" s="20"/>
      <c r="D301" s="20"/>
      <c r="E301" s="20"/>
      <c r="F301" s="46" t="str">
        <f t="shared" si="66"/>
        <v xml:space="preserve">,  </v>
      </c>
      <c r="G301" s="28"/>
      <c r="H301" s="21"/>
      <c r="I301" s="20"/>
      <c r="J301" s="20"/>
      <c r="K301" s="46" t="str">
        <f t="shared" si="67"/>
        <v xml:space="preserve"> </v>
      </c>
      <c r="L301" s="20"/>
      <c r="M301" s="22"/>
      <c r="N301" s="20"/>
      <c r="O301" s="20"/>
      <c r="P301" s="20"/>
      <c r="Q301" s="20"/>
      <c r="R301" s="24"/>
      <c r="S301" s="20"/>
      <c r="T301" s="24"/>
      <c r="U301" s="33" t="str">
        <f>IFERROR(VLOOKUP(UPPER(TRIM(R301)&amp;TRIM(S301)&amp;TRIM(T301)),City!K:L,2,FALSE),"")</f>
        <v/>
      </c>
      <c r="V301" s="46" t="str">
        <f t="shared" si="68"/>
        <v xml:space="preserve"> </v>
      </c>
      <c r="W301" s="46" t="str">
        <f t="shared" si="69"/>
        <v xml:space="preserve"> </v>
      </c>
      <c r="X301" s="46" t="str">
        <f t="shared" si="70"/>
        <v xml:space="preserve"> </v>
      </c>
      <c r="Y301" s="46" t="str">
        <f t="shared" si="71"/>
        <v xml:space="preserve"> </v>
      </c>
      <c r="Z301" s="46" t="str">
        <f t="shared" si="72"/>
        <v xml:space="preserve"> </v>
      </c>
      <c r="AA301" s="46" t="str">
        <f t="shared" si="73"/>
        <v xml:space="preserve"> </v>
      </c>
      <c r="AB301" s="46" t="str">
        <f t="shared" si="74"/>
        <v/>
      </c>
      <c r="AC301" s="20"/>
      <c r="AD301" s="47" t="str">
        <f t="shared" si="65"/>
        <v xml:space="preserve"> </v>
      </c>
      <c r="AE301" s="20"/>
      <c r="AF301" s="20"/>
      <c r="AG301" s="20"/>
      <c r="AH301" s="20"/>
      <c r="AI301" s="20"/>
      <c r="AJ301" s="20"/>
      <c r="AK301" s="24"/>
      <c r="AL301" s="20"/>
      <c r="AM301" s="20" t="str">
        <f>IFERROR(IF(AL301="Suggested Branch",VLOOKUP(AB301,'Branch Details'!F294:G605,2,FALSE),""),"")</f>
        <v/>
      </c>
      <c r="AN301" s="21"/>
      <c r="AO301" s="88"/>
      <c r="BH301" t="str">
        <f t="shared" si="75"/>
        <v/>
      </c>
      <c r="BI301" t="str">
        <f t="shared" si="76"/>
        <v/>
      </c>
      <c r="BJ301" t="str">
        <f>IF(OR(R301&lt;&gt;"",S301&lt;&gt;"",T301&lt;&gt;""),IFERROR(VLOOKUP(UPPER(TRIM(R301)&amp;TRIM(S301)&amp;TRIM(T301)),City!K:L,2,FALSE),"NONE"),"")</f>
        <v/>
      </c>
      <c r="BK301" t="str">
        <f t="shared" si="77"/>
        <v/>
      </c>
      <c r="BL301" t="str">
        <f t="shared" si="78"/>
        <v/>
      </c>
      <c r="BM301" s="17" t="str">
        <f t="shared" ca="1" si="79"/>
        <v/>
      </c>
      <c r="BN301" s="17" t="str">
        <f t="shared" si="80"/>
        <v/>
      </c>
    </row>
    <row r="302" spans="1:66">
      <c r="A302" s="84">
        <v>293</v>
      </c>
      <c r="B302" s="20"/>
      <c r="C302" s="20"/>
      <c r="D302" s="20"/>
      <c r="E302" s="20"/>
      <c r="F302" s="46" t="str">
        <f t="shared" si="66"/>
        <v xml:space="preserve">,  </v>
      </c>
      <c r="G302" s="28"/>
      <c r="H302" s="21"/>
      <c r="I302" s="20"/>
      <c r="J302" s="20"/>
      <c r="K302" s="46" t="str">
        <f t="shared" si="67"/>
        <v xml:space="preserve"> </v>
      </c>
      <c r="L302" s="20"/>
      <c r="M302" s="22"/>
      <c r="N302" s="20"/>
      <c r="O302" s="20"/>
      <c r="P302" s="20"/>
      <c r="Q302" s="20"/>
      <c r="R302" s="24"/>
      <c r="S302" s="20"/>
      <c r="T302" s="24"/>
      <c r="U302" s="33" t="str">
        <f>IFERROR(VLOOKUP(UPPER(TRIM(R302)&amp;TRIM(S302)&amp;TRIM(T302)),City!K:L,2,FALSE),"")</f>
        <v/>
      </c>
      <c r="V302" s="46" t="str">
        <f t="shared" si="68"/>
        <v xml:space="preserve"> </v>
      </c>
      <c r="W302" s="46" t="str">
        <f t="shared" si="69"/>
        <v xml:space="preserve"> </v>
      </c>
      <c r="X302" s="46" t="str">
        <f t="shared" si="70"/>
        <v xml:space="preserve"> </v>
      </c>
      <c r="Y302" s="46" t="str">
        <f t="shared" si="71"/>
        <v xml:space="preserve"> </v>
      </c>
      <c r="Z302" s="46" t="str">
        <f t="shared" si="72"/>
        <v xml:space="preserve"> </v>
      </c>
      <c r="AA302" s="46" t="str">
        <f t="shared" si="73"/>
        <v xml:space="preserve"> </v>
      </c>
      <c r="AB302" s="46" t="str">
        <f t="shared" si="74"/>
        <v/>
      </c>
      <c r="AC302" s="20"/>
      <c r="AD302" s="47" t="str">
        <f t="shared" si="65"/>
        <v xml:space="preserve"> </v>
      </c>
      <c r="AE302" s="20"/>
      <c r="AF302" s="20"/>
      <c r="AG302" s="20"/>
      <c r="AH302" s="20"/>
      <c r="AI302" s="20"/>
      <c r="AJ302" s="20"/>
      <c r="AK302" s="24"/>
      <c r="AL302" s="20"/>
      <c r="AM302" s="20" t="str">
        <f>IFERROR(IF(AL302="Suggested Branch",VLOOKUP(AB302,'Branch Details'!F295:G606,2,FALSE),""),"")</f>
        <v/>
      </c>
      <c r="AN302" s="21"/>
      <c r="AO302" s="88"/>
      <c r="BH302" t="str">
        <f t="shared" si="75"/>
        <v/>
      </c>
      <c r="BI302" t="str">
        <f t="shared" si="76"/>
        <v/>
      </c>
      <c r="BJ302" t="str">
        <f>IF(OR(R302&lt;&gt;"",S302&lt;&gt;"",T302&lt;&gt;""),IFERROR(VLOOKUP(UPPER(TRIM(R302)&amp;TRIM(S302)&amp;TRIM(T302)),City!K:L,2,FALSE),"NONE"),"")</f>
        <v/>
      </c>
      <c r="BK302" t="str">
        <f t="shared" si="77"/>
        <v/>
      </c>
      <c r="BL302" t="str">
        <f t="shared" si="78"/>
        <v/>
      </c>
      <c r="BM302" s="17" t="str">
        <f t="shared" ca="1" si="79"/>
        <v/>
      </c>
      <c r="BN302" s="17" t="str">
        <f t="shared" si="80"/>
        <v/>
      </c>
    </row>
    <row r="303" spans="1:66">
      <c r="A303" s="84">
        <v>294</v>
      </c>
      <c r="B303" s="20"/>
      <c r="C303" s="20"/>
      <c r="D303" s="20"/>
      <c r="E303" s="20"/>
      <c r="F303" s="46" t="str">
        <f t="shared" si="66"/>
        <v xml:space="preserve">,  </v>
      </c>
      <c r="G303" s="28"/>
      <c r="H303" s="21"/>
      <c r="I303" s="20"/>
      <c r="J303" s="20"/>
      <c r="K303" s="46" t="str">
        <f t="shared" si="67"/>
        <v xml:space="preserve"> </v>
      </c>
      <c r="L303" s="20"/>
      <c r="M303" s="22"/>
      <c r="N303" s="20"/>
      <c r="O303" s="20"/>
      <c r="P303" s="20"/>
      <c r="Q303" s="20"/>
      <c r="R303" s="24"/>
      <c r="S303" s="20"/>
      <c r="T303" s="24"/>
      <c r="U303" s="33" t="str">
        <f>IFERROR(VLOOKUP(UPPER(TRIM(R303)&amp;TRIM(S303)&amp;TRIM(T303)),City!K:L,2,FALSE),"")</f>
        <v/>
      </c>
      <c r="V303" s="46" t="str">
        <f t="shared" si="68"/>
        <v xml:space="preserve"> </v>
      </c>
      <c r="W303" s="46" t="str">
        <f t="shared" si="69"/>
        <v xml:space="preserve"> </v>
      </c>
      <c r="X303" s="46" t="str">
        <f t="shared" si="70"/>
        <v xml:space="preserve"> </v>
      </c>
      <c r="Y303" s="46" t="str">
        <f t="shared" si="71"/>
        <v xml:space="preserve"> </v>
      </c>
      <c r="Z303" s="46" t="str">
        <f t="shared" si="72"/>
        <v xml:space="preserve"> </v>
      </c>
      <c r="AA303" s="46" t="str">
        <f t="shared" si="73"/>
        <v xml:space="preserve"> </v>
      </c>
      <c r="AB303" s="46" t="str">
        <f t="shared" si="74"/>
        <v/>
      </c>
      <c r="AC303" s="20"/>
      <c r="AD303" s="47" t="str">
        <f t="shared" si="65"/>
        <v xml:space="preserve"> </v>
      </c>
      <c r="AE303" s="20"/>
      <c r="AF303" s="20"/>
      <c r="AG303" s="20"/>
      <c r="AH303" s="20"/>
      <c r="AI303" s="20"/>
      <c r="AJ303" s="20"/>
      <c r="AK303" s="24"/>
      <c r="AL303" s="20"/>
      <c r="AM303" s="20" t="str">
        <f>IFERROR(IF(AL303="Suggested Branch",VLOOKUP(AB303,'Branch Details'!F296:G607,2,FALSE),""),"")</f>
        <v/>
      </c>
      <c r="AN303" s="21"/>
      <c r="AO303" s="88"/>
      <c r="BH303" t="str">
        <f t="shared" si="75"/>
        <v/>
      </c>
      <c r="BI303" t="str">
        <f t="shared" si="76"/>
        <v/>
      </c>
      <c r="BJ303" t="str">
        <f>IF(OR(R303&lt;&gt;"",S303&lt;&gt;"",T303&lt;&gt;""),IFERROR(VLOOKUP(UPPER(TRIM(R303)&amp;TRIM(S303)&amp;TRIM(T303)),City!K:L,2,FALSE),"NONE"),"")</f>
        <v/>
      </c>
      <c r="BK303" t="str">
        <f t="shared" si="77"/>
        <v/>
      </c>
      <c r="BL303" t="str">
        <f t="shared" si="78"/>
        <v/>
      </c>
      <c r="BM303" s="17" t="str">
        <f t="shared" ca="1" si="79"/>
        <v/>
      </c>
      <c r="BN303" s="17" t="str">
        <f t="shared" si="80"/>
        <v/>
      </c>
    </row>
    <row r="304" spans="1:66">
      <c r="A304" s="84">
        <v>295</v>
      </c>
      <c r="B304" s="20"/>
      <c r="C304" s="20"/>
      <c r="D304" s="20"/>
      <c r="E304" s="20"/>
      <c r="F304" s="46" t="str">
        <f t="shared" si="66"/>
        <v xml:space="preserve">,  </v>
      </c>
      <c r="G304" s="28"/>
      <c r="H304" s="21"/>
      <c r="I304" s="20"/>
      <c r="J304" s="20"/>
      <c r="K304" s="46" t="str">
        <f t="shared" si="67"/>
        <v xml:space="preserve"> </v>
      </c>
      <c r="L304" s="20"/>
      <c r="M304" s="22"/>
      <c r="N304" s="20"/>
      <c r="O304" s="20"/>
      <c r="P304" s="20"/>
      <c r="Q304" s="20"/>
      <c r="R304" s="24"/>
      <c r="S304" s="20"/>
      <c r="T304" s="24"/>
      <c r="U304" s="33" t="str">
        <f>IFERROR(VLOOKUP(UPPER(TRIM(R304)&amp;TRIM(S304)&amp;TRIM(T304)),City!K:L,2,FALSE),"")</f>
        <v/>
      </c>
      <c r="V304" s="46" t="str">
        <f t="shared" si="68"/>
        <v xml:space="preserve"> </v>
      </c>
      <c r="W304" s="46" t="str">
        <f t="shared" si="69"/>
        <v xml:space="preserve"> </v>
      </c>
      <c r="X304" s="46" t="str">
        <f t="shared" si="70"/>
        <v xml:space="preserve"> </v>
      </c>
      <c r="Y304" s="46" t="str">
        <f t="shared" si="71"/>
        <v xml:space="preserve"> </v>
      </c>
      <c r="Z304" s="46" t="str">
        <f t="shared" si="72"/>
        <v xml:space="preserve"> </v>
      </c>
      <c r="AA304" s="46" t="str">
        <f t="shared" si="73"/>
        <v xml:space="preserve"> </v>
      </c>
      <c r="AB304" s="46" t="str">
        <f t="shared" si="74"/>
        <v/>
      </c>
      <c r="AC304" s="20"/>
      <c r="AD304" s="47" t="str">
        <f t="shared" si="65"/>
        <v xml:space="preserve"> </v>
      </c>
      <c r="AE304" s="20"/>
      <c r="AF304" s="20"/>
      <c r="AG304" s="20"/>
      <c r="AH304" s="20"/>
      <c r="AI304" s="20"/>
      <c r="AJ304" s="20"/>
      <c r="AK304" s="24"/>
      <c r="AL304" s="20"/>
      <c r="AM304" s="20" t="str">
        <f>IFERROR(IF(AL304="Suggested Branch",VLOOKUP(AB304,'Branch Details'!F297:G608,2,FALSE),""),"")</f>
        <v/>
      </c>
      <c r="AN304" s="21"/>
      <c r="AO304" s="88"/>
      <c r="BH304" t="str">
        <f t="shared" si="75"/>
        <v/>
      </c>
      <c r="BI304" t="str">
        <f t="shared" si="76"/>
        <v/>
      </c>
      <c r="BJ304" t="str">
        <f>IF(OR(R304&lt;&gt;"",S304&lt;&gt;"",T304&lt;&gt;""),IFERROR(VLOOKUP(UPPER(TRIM(R304)&amp;TRIM(S304)&amp;TRIM(T304)),City!K:L,2,FALSE),"NONE"),"")</f>
        <v/>
      </c>
      <c r="BK304" t="str">
        <f t="shared" si="77"/>
        <v/>
      </c>
      <c r="BL304" t="str">
        <f t="shared" si="78"/>
        <v/>
      </c>
      <c r="BM304" s="17" t="str">
        <f t="shared" ca="1" si="79"/>
        <v/>
      </c>
      <c r="BN304" s="17" t="str">
        <f t="shared" si="80"/>
        <v/>
      </c>
    </row>
    <row r="305" spans="1:66">
      <c r="A305" s="84">
        <v>296</v>
      </c>
      <c r="B305" s="20"/>
      <c r="C305" s="20"/>
      <c r="D305" s="20"/>
      <c r="E305" s="20"/>
      <c r="F305" s="46" t="str">
        <f t="shared" si="66"/>
        <v xml:space="preserve">,  </v>
      </c>
      <c r="G305" s="28"/>
      <c r="H305" s="21"/>
      <c r="I305" s="20"/>
      <c r="J305" s="20"/>
      <c r="K305" s="46" t="str">
        <f t="shared" si="67"/>
        <v xml:space="preserve"> </v>
      </c>
      <c r="L305" s="20"/>
      <c r="M305" s="22"/>
      <c r="N305" s="20"/>
      <c r="O305" s="20"/>
      <c r="P305" s="20"/>
      <c r="Q305" s="20"/>
      <c r="R305" s="24"/>
      <c r="S305" s="20"/>
      <c r="T305" s="24"/>
      <c r="U305" s="33" t="str">
        <f>IFERROR(VLOOKUP(UPPER(TRIM(R305)&amp;TRIM(S305)&amp;TRIM(T305)),City!K:L,2,FALSE),"")</f>
        <v/>
      </c>
      <c r="V305" s="46" t="str">
        <f t="shared" si="68"/>
        <v xml:space="preserve"> </v>
      </c>
      <c r="W305" s="46" t="str">
        <f t="shared" si="69"/>
        <v xml:space="preserve"> </v>
      </c>
      <c r="X305" s="46" t="str">
        <f t="shared" si="70"/>
        <v xml:space="preserve"> </v>
      </c>
      <c r="Y305" s="46" t="str">
        <f t="shared" si="71"/>
        <v xml:space="preserve"> </v>
      </c>
      <c r="Z305" s="46" t="str">
        <f t="shared" si="72"/>
        <v xml:space="preserve"> </v>
      </c>
      <c r="AA305" s="46" t="str">
        <f t="shared" si="73"/>
        <v xml:space="preserve"> </v>
      </c>
      <c r="AB305" s="46" t="str">
        <f t="shared" si="74"/>
        <v/>
      </c>
      <c r="AC305" s="20"/>
      <c r="AD305" s="47" t="str">
        <f t="shared" si="65"/>
        <v xml:space="preserve"> </v>
      </c>
      <c r="AE305" s="20"/>
      <c r="AF305" s="20"/>
      <c r="AG305" s="20"/>
      <c r="AH305" s="20"/>
      <c r="AI305" s="20"/>
      <c r="AJ305" s="20"/>
      <c r="AK305" s="24"/>
      <c r="AL305" s="20"/>
      <c r="AM305" s="20" t="str">
        <f>IFERROR(IF(AL305="Suggested Branch",VLOOKUP(AB305,'Branch Details'!F298:G609,2,FALSE),""),"")</f>
        <v/>
      </c>
      <c r="AN305" s="21"/>
      <c r="AO305" s="88"/>
      <c r="BH305" t="str">
        <f t="shared" si="75"/>
        <v/>
      </c>
      <c r="BI305" t="str">
        <f t="shared" si="76"/>
        <v/>
      </c>
      <c r="BJ305" t="str">
        <f>IF(OR(R305&lt;&gt;"",S305&lt;&gt;"",T305&lt;&gt;""),IFERROR(VLOOKUP(UPPER(TRIM(R305)&amp;TRIM(S305)&amp;TRIM(T305)),City!K:L,2,FALSE),"NONE"),"")</f>
        <v/>
      </c>
      <c r="BK305" t="str">
        <f t="shared" si="77"/>
        <v/>
      </c>
      <c r="BL305" t="str">
        <f t="shared" si="78"/>
        <v/>
      </c>
      <c r="BM305" s="17" t="str">
        <f t="shared" ca="1" si="79"/>
        <v/>
      </c>
      <c r="BN305" s="17" t="str">
        <f t="shared" si="80"/>
        <v/>
      </c>
    </row>
    <row r="306" spans="1:66">
      <c r="A306" s="84">
        <v>297</v>
      </c>
      <c r="B306" s="20"/>
      <c r="C306" s="20"/>
      <c r="D306" s="20"/>
      <c r="E306" s="20"/>
      <c r="F306" s="46" t="str">
        <f t="shared" si="66"/>
        <v xml:space="preserve">,  </v>
      </c>
      <c r="G306" s="28"/>
      <c r="H306" s="21"/>
      <c r="I306" s="20"/>
      <c r="J306" s="20"/>
      <c r="K306" s="46" t="str">
        <f t="shared" si="67"/>
        <v xml:space="preserve"> </v>
      </c>
      <c r="L306" s="20"/>
      <c r="M306" s="22"/>
      <c r="N306" s="20"/>
      <c r="O306" s="20"/>
      <c r="P306" s="20"/>
      <c r="Q306" s="20"/>
      <c r="R306" s="24"/>
      <c r="S306" s="20"/>
      <c r="T306" s="24"/>
      <c r="U306" s="33" t="str">
        <f>IFERROR(VLOOKUP(UPPER(TRIM(R306)&amp;TRIM(S306)&amp;TRIM(T306)),City!K:L,2,FALSE),"")</f>
        <v/>
      </c>
      <c r="V306" s="46" t="str">
        <f t="shared" si="68"/>
        <v xml:space="preserve"> </v>
      </c>
      <c r="W306" s="46" t="str">
        <f t="shared" si="69"/>
        <v xml:space="preserve"> </v>
      </c>
      <c r="X306" s="46" t="str">
        <f t="shared" si="70"/>
        <v xml:space="preserve"> </v>
      </c>
      <c r="Y306" s="46" t="str">
        <f t="shared" si="71"/>
        <v xml:space="preserve"> </v>
      </c>
      <c r="Z306" s="46" t="str">
        <f t="shared" si="72"/>
        <v xml:space="preserve"> </v>
      </c>
      <c r="AA306" s="46" t="str">
        <f t="shared" si="73"/>
        <v xml:space="preserve"> </v>
      </c>
      <c r="AB306" s="46" t="str">
        <f t="shared" si="74"/>
        <v/>
      </c>
      <c r="AC306" s="20"/>
      <c r="AD306" s="47" t="str">
        <f t="shared" si="65"/>
        <v xml:space="preserve"> </v>
      </c>
      <c r="AE306" s="20"/>
      <c r="AF306" s="20"/>
      <c r="AG306" s="20"/>
      <c r="AH306" s="20"/>
      <c r="AI306" s="20"/>
      <c r="AJ306" s="20"/>
      <c r="AK306" s="24"/>
      <c r="AL306" s="20"/>
      <c r="AM306" s="20" t="str">
        <f>IFERROR(IF(AL306="Suggested Branch",VLOOKUP(AB306,'Branch Details'!F299:G610,2,FALSE),""),"")</f>
        <v/>
      </c>
      <c r="AN306" s="21"/>
      <c r="AO306" s="88"/>
      <c r="BH306" t="str">
        <f t="shared" si="75"/>
        <v/>
      </c>
      <c r="BI306" t="str">
        <f t="shared" si="76"/>
        <v/>
      </c>
      <c r="BJ306" t="str">
        <f>IF(OR(R306&lt;&gt;"",S306&lt;&gt;"",T306&lt;&gt;""),IFERROR(VLOOKUP(UPPER(TRIM(R306)&amp;TRIM(S306)&amp;TRIM(T306)),City!K:L,2,FALSE),"NONE"),"")</f>
        <v/>
      </c>
      <c r="BK306" t="str">
        <f t="shared" si="77"/>
        <v/>
      </c>
      <c r="BL306" t="str">
        <f t="shared" si="78"/>
        <v/>
      </c>
      <c r="BM306" s="17" t="str">
        <f t="shared" ca="1" si="79"/>
        <v/>
      </c>
      <c r="BN306" s="17" t="str">
        <f t="shared" si="80"/>
        <v/>
      </c>
    </row>
    <row r="307" spans="1:66">
      <c r="A307" s="84">
        <v>298</v>
      </c>
      <c r="B307" s="20"/>
      <c r="C307" s="20"/>
      <c r="D307" s="20"/>
      <c r="E307" s="20"/>
      <c r="F307" s="46" t="str">
        <f t="shared" si="66"/>
        <v xml:space="preserve">,  </v>
      </c>
      <c r="G307" s="28"/>
      <c r="H307" s="21"/>
      <c r="I307" s="20"/>
      <c r="J307" s="20"/>
      <c r="K307" s="46" t="str">
        <f t="shared" si="67"/>
        <v xml:space="preserve"> </v>
      </c>
      <c r="L307" s="20"/>
      <c r="M307" s="22"/>
      <c r="N307" s="20"/>
      <c r="O307" s="20"/>
      <c r="P307" s="20"/>
      <c r="Q307" s="20"/>
      <c r="R307" s="24"/>
      <c r="S307" s="20"/>
      <c r="T307" s="24"/>
      <c r="U307" s="33" t="str">
        <f>IFERROR(VLOOKUP(UPPER(TRIM(R307)&amp;TRIM(S307)&amp;TRIM(T307)),City!K:L,2,FALSE),"")</f>
        <v/>
      </c>
      <c r="V307" s="46" t="str">
        <f t="shared" si="68"/>
        <v xml:space="preserve"> </v>
      </c>
      <c r="W307" s="46" t="str">
        <f t="shared" si="69"/>
        <v xml:space="preserve"> </v>
      </c>
      <c r="X307" s="46" t="str">
        <f t="shared" si="70"/>
        <v xml:space="preserve"> </v>
      </c>
      <c r="Y307" s="46" t="str">
        <f t="shared" si="71"/>
        <v xml:space="preserve"> </v>
      </c>
      <c r="Z307" s="46" t="str">
        <f t="shared" si="72"/>
        <v xml:space="preserve"> </v>
      </c>
      <c r="AA307" s="46" t="str">
        <f t="shared" si="73"/>
        <v xml:space="preserve"> </v>
      </c>
      <c r="AB307" s="46" t="str">
        <f t="shared" si="74"/>
        <v/>
      </c>
      <c r="AC307" s="20"/>
      <c r="AD307" s="47" t="str">
        <f t="shared" si="65"/>
        <v xml:space="preserve"> </v>
      </c>
      <c r="AE307" s="20"/>
      <c r="AF307" s="20"/>
      <c r="AG307" s="20"/>
      <c r="AH307" s="20"/>
      <c r="AI307" s="20"/>
      <c r="AJ307" s="20"/>
      <c r="AK307" s="24"/>
      <c r="AL307" s="20"/>
      <c r="AM307" s="20" t="str">
        <f>IFERROR(IF(AL307="Suggested Branch",VLOOKUP(AB307,'Branch Details'!F300:G611,2,FALSE),""),"")</f>
        <v/>
      </c>
      <c r="AN307" s="21"/>
      <c r="AO307" s="88"/>
      <c r="BH307" t="str">
        <f t="shared" si="75"/>
        <v/>
      </c>
      <c r="BI307" t="str">
        <f t="shared" si="76"/>
        <v/>
      </c>
      <c r="BJ307" t="str">
        <f>IF(OR(R307&lt;&gt;"",S307&lt;&gt;"",T307&lt;&gt;""),IFERROR(VLOOKUP(UPPER(TRIM(R307)&amp;TRIM(S307)&amp;TRIM(T307)),City!K:L,2,FALSE),"NONE"),"")</f>
        <v/>
      </c>
      <c r="BK307" t="str">
        <f t="shared" si="77"/>
        <v/>
      </c>
      <c r="BL307" t="str">
        <f t="shared" si="78"/>
        <v/>
      </c>
      <c r="BM307" s="17" t="str">
        <f t="shared" ca="1" si="79"/>
        <v/>
      </c>
      <c r="BN307" s="17" t="str">
        <f t="shared" si="80"/>
        <v/>
      </c>
    </row>
    <row r="308" spans="1:66">
      <c r="A308" s="84">
        <v>299</v>
      </c>
      <c r="B308" s="20"/>
      <c r="C308" s="20"/>
      <c r="D308" s="20"/>
      <c r="E308" s="20"/>
      <c r="F308" s="46" t="str">
        <f t="shared" si="66"/>
        <v xml:space="preserve">,  </v>
      </c>
      <c r="G308" s="28"/>
      <c r="H308" s="21"/>
      <c r="I308" s="20"/>
      <c r="J308" s="20"/>
      <c r="K308" s="46" t="str">
        <f t="shared" si="67"/>
        <v xml:space="preserve"> </v>
      </c>
      <c r="L308" s="20"/>
      <c r="M308" s="22"/>
      <c r="N308" s="20"/>
      <c r="O308" s="20"/>
      <c r="P308" s="20"/>
      <c r="Q308" s="20"/>
      <c r="R308" s="24"/>
      <c r="S308" s="20"/>
      <c r="T308" s="24"/>
      <c r="U308" s="33" t="str">
        <f>IFERROR(VLOOKUP(UPPER(TRIM(R308)&amp;TRIM(S308)&amp;TRIM(T308)),City!K:L,2,FALSE),"")</f>
        <v/>
      </c>
      <c r="V308" s="46" t="str">
        <f t="shared" si="68"/>
        <v xml:space="preserve"> </v>
      </c>
      <c r="W308" s="46" t="str">
        <f t="shared" si="69"/>
        <v xml:space="preserve"> </v>
      </c>
      <c r="X308" s="46" t="str">
        <f t="shared" si="70"/>
        <v xml:space="preserve"> </v>
      </c>
      <c r="Y308" s="46" t="str">
        <f t="shared" si="71"/>
        <v xml:space="preserve"> </v>
      </c>
      <c r="Z308" s="46" t="str">
        <f t="shared" si="72"/>
        <v xml:space="preserve"> </v>
      </c>
      <c r="AA308" s="46" t="str">
        <f t="shared" si="73"/>
        <v xml:space="preserve"> </v>
      </c>
      <c r="AB308" s="46" t="str">
        <f t="shared" si="74"/>
        <v/>
      </c>
      <c r="AC308" s="20"/>
      <c r="AD308" s="47" t="str">
        <f t="shared" si="65"/>
        <v xml:space="preserve"> </v>
      </c>
      <c r="AE308" s="20"/>
      <c r="AF308" s="20"/>
      <c r="AG308" s="20"/>
      <c r="AH308" s="20"/>
      <c r="AI308" s="20"/>
      <c r="AJ308" s="20"/>
      <c r="AK308" s="24"/>
      <c r="AL308" s="20"/>
      <c r="AM308" s="20" t="str">
        <f>IFERROR(IF(AL308="Suggested Branch",VLOOKUP(AB308,'Branch Details'!F301:G612,2,FALSE),""),"")</f>
        <v/>
      </c>
      <c r="AN308" s="21"/>
      <c r="AO308" s="88"/>
      <c r="BH308" t="str">
        <f t="shared" si="75"/>
        <v/>
      </c>
      <c r="BI308" t="str">
        <f t="shared" si="76"/>
        <v/>
      </c>
      <c r="BJ308" t="str">
        <f>IF(OR(R308&lt;&gt;"",S308&lt;&gt;"",T308&lt;&gt;""),IFERROR(VLOOKUP(UPPER(TRIM(R308)&amp;TRIM(S308)&amp;TRIM(T308)),City!K:L,2,FALSE),"NONE"),"")</f>
        <v/>
      </c>
      <c r="BK308" t="str">
        <f t="shared" si="77"/>
        <v/>
      </c>
      <c r="BL308" t="str">
        <f t="shared" si="78"/>
        <v/>
      </c>
      <c r="BM308" s="17" t="str">
        <f t="shared" ca="1" si="79"/>
        <v/>
      </c>
      <c r="BN308" s="17" t="str">
        <f t="shared" si="80"/>
        <v/>
      </c>
    </row>
    <row r="309" spans="1:66">
      <c r="A309" s="84">
        <v>300</v>
      </c>
      <c r="B309" s="20"/>
      <c r="C309" s="20"/>
      <c r="D309" s="20"/>
      <c r="E309" s="20"/>
      <c r="F309" s="46" t="str">
        <f t="shared" si="66"/>
        <v xml:space="preserve">,  </v>
      </c>
      <c r="G309" s="28"/>
      <c r="H309" s="21"/>
      <c r="I309" s="20"/>
      <c r="J309" s="20"/>
      <c r="K309" s="46" t="str">
        <f t="shared" si="67"/>
        <v xml:space="preserve"> </v>
      </c>
      <c r="L309" s="20"/>
      <c r="M309" s="22"/>
      <c r="N309" s="20"/>
      <c r="O309" s="20"/>
      <c r="P309" s="20"/>
      <c r="Q309" s="20"/>
      <c r="R309" s="24"/>
      <c r="S309" s="20"/>
      <c r="T309" s="24"/>
      <c r="U309" s="33" t="str">
        <f>IFERROR(VLOOKUP(UPPER(TRIM(R309)&amp;TRIM(S309)&amp;TRIM(T309)),City!K:L,2,FALSE),"")</f>
        <v/>
      </c>
      <c r="V309" s="46" t="str">
        <f t="shared" si="68"/>
        <v xml:space="preserve"> </v>
      </c>
      <c r="W309" s="46" t="str">
        <f t="shared" si="69"/>
        <v xml:space="preserve"> </v>
      </c>
      <c r="X309" s="46" t="str">
        <f t="shared" si="70"/>
        <v xml:space="preserve"> </v>
      </c>
      <c r="Y309" s="46" t="str">
        <f t="shared" si="71"/>
        <v xml:space="preserve"> </v>
      </c>
      <c r="Z309" s="46" t="str">
        <f t="shared" si="72"/>
        <v xml:space="preserve"> </v>
      </c>
      <c r="AA309" s="46" t="str">
        <f t="shared" si="73"/>
        <v xml:space="preserve"> </v>
      </c>
      <c r="AB309" s="46" t="str">
        <f t="shared" si="74"/>
        <v/>
      </c>
      <c r="AC309" s="20"/>
      <c r="AD309" s="47" t="str">
        <f t="shared" si="65"/>
        <v xml:space="preserve"> </v>
      </c>
      <c r="AE309" s="20"/>
      <c r="AF309" s="20"/>
      <c r="AG309" s="20"/>
      <c r="AH309" s="20"/>
      <c r="AI309" s="20"/>
      <c r="AJ309" s="20"/>
      <c r="AK309" s="24"/>
      <c r="AL309" s="20"/>
      <c r="AM309" s="20" t="str">
        <f>IFERROR(IF(AL309="Suggested Branch",VLOOKUP(AB309,'Branch Details'!F302:G613,2,FALSE),""),"")</f>
        <v/>
      </c>
      <c r="AN309" s="21"/>
      <c r="AO309" s="88"/>
      <c r="BH309" t="str">
        <f t="shared" si="75"/>
        <v/>
      </c>
      <c r="BI309" t="str">
        <f t="shared" si="76"/>
        <v/>
      </c>
      <c r="BJ309" t="str">
        <f>IF(OR(R309&lt;&gt;"",S309&lt;&gt;"",T309&lt;&gt;""),IFERROR(VLOOKUP(UPPER(TRIM(R309)&amp;TRIM(S309)&amp;TRIM(T309)),City!K:L,2,FALSE),"NONE"),"")</f>
        <v/>
      </c>
      <c r="BK309" t="str">
        <f t="shared" si="77"/>
        <v/>
      </c>
      <c r="BL309" t="str">
        <f t="shared" si="78"/>
        <v/>
      </c>
      <c r="BM309" s="17" t="str">
        <f t="shared" ca="1" si="79"/>
        <v/>
      </c>
      <c r="BN309" s="17" t="str">
        <f t="shared" si="80"/>
        <v/>
      </c>
    </row>
    <row r="310" spans="1:66">
      <c r="A310" s="84">
        <v>301</v>
      </c>
      <c r="B310" s="20"/>
      <c r="C310" s="20"/>
      <c r="D310" s="20"/>
      <c r="E310" s="20"/>
      <c r="F310" s="46" t="str">
        <f t="shared" si="66"/>
        <v xml:space="preserve">,  </v>
      </c>
      <c r="G310" s="28"/>
      <c r="H310" s="21"/>
      <c r="I310" s="20"/>
      <c r="J310" s="20"/>
      <c r="K310" s="46" t="str">
        <f t="shared" si="67"/>
        <v xml:space="preserve"> </v>
      </c>
      <c r="L310" s="20"/>
      <c r="M310" s="22"/>
      <c r="N310" s="20"/>
      <c r="O310" s="20"/>
      <c r="P310" s="20"/>
      <c r="Q310" s="20"/>
      <c r="R310" s="24"/>
      <c r="S310" s="20"/>
      <c r="T310" s="24"/>
      <c r="U310" s="33" t="str">
        <f>IFERROR(VLOOKUP(UPPER(TRIM(R310)&amp;TRIM(S310)&amp;TRIM(T310)),City!K:L,2,FALSE),"")</f>
        <v/>
      </c>
      <c r="V310" s="46" t="str">
        <f t="shared" si="68"/>
        <v xml:space="preserve"> </v>
      </c>
      <c r="W310" s="46" t="str">
        <f t="shared" si="69"/>
        <v xml:space="preserve"> </v>
      </c>
      <c r="X310" s="46" t="str">
        <f t="shared" si="70"/>
        <v xml:space="preserve"> </v>
      </c>
      <c r="Y310" s="46" t="str">
        <f t="shared" si="71"/>
        <v xml:space="preserve"> </v>
      </c>
      <c r="Z310" s="46" t="str">
        <f t="shared" si="72"/>
        <v xml:space="preserve"> </v>
      </c>
      <c r="AA310" s="46" t="str">
        <f t="shared" si="73"/>
        <v xml:space="preserve"> </v>
      </c>
      <c r="AB310" s="46" t="str">
        <f t="shared" si="74"/>
        <v/>
      </c>
      <c r="AC310" s="20"/>
      <c r="AD310" s="47" t="str">
        <f t="shared" si="65"/>
        <v xml:space="preserve"> </v>
      </c>
      <c r="AE310" s="20"/>
      <c r="AF310" s="20"/>
      <c r="AG310" s="20"/>
      <c r="AH310" s="20"/>
      <c r="AI310" s="20"/>
      <c r="AJ310" s="20"/>
      <c r="AK310" s="24"/>
      <c r="AL310" s="20"/>
      <c r="AM310" s="20" t="str">
        <f>IFERROR(IF(AL310="Suggested Branch",VLOOKUP(AB310,'Branch Details'!F303:G614,2,FALSE),""),"")</f>
        <v/>
      </c>
      <c r="AN310" s="21"/>
      <c r="AO310" s="88"/>
      <c r="BH310" t="str">
        <f t="shared" si="75"/>
        <v/>
      </c>
      <c r="BI310" t="str">
        <f t="shared" si="76"/>
        <v/>
      </c>
      <c r="BJ310" t="str">
        <f>IF(OR(R310&lt;&gt;"",S310&lt;&gt;"",T310&lt;&gt;""),IFERROR(VLOOKUP(UPPER(TRIM(R310)&amp;TRIM(S310)&amp;TRIM(T310)),City!K:L,2,FALSE),"NONE"),"")</f>
        <v/>
      </c>
      <c r="BK310" t="str">
        <f t="shared" si="77"/>
        <v/>
      </c>
      <c r="BL310" t="str">
        <f t="shared" si="78"/>
        <v/>
      </c>
      <c r="BM310" s="17" t="str">
        <f t="shared" ca="1" si="79"/>
        <v/>
      </c>
      <c r="BN310" s="17" t="str">
        <f t="shared" si="80"/>
        <v/>
      </c>
    </row>
    <row r="311" spans="1:66">
      <c r="A311" s="84">
        <v>302</v>
      </c>
      <c r="B311" s="20"/>
      <c r="C311" s="20"/>
      <c r="D311" s="20"/>
      <c r="E311" s="20"/>
      <c r="F311" s="46" t="str">
        <f t="shared" si="66"/>
        <v xml:space="preserve">,  </v>
      </c>
      <c r="G311" s="28"/>
      <c r="H311" s="21"/>
      <c r="I311" s="20"/>
      <c r="J311" s="20"/>
      <c r="K311" s="46" t="str">
        <f t="shared" si="67"/>
        <v xml:space="preserve"> </v>
      </c>
      <c r="L311" s="20"/>
      <c r="M311" s="22"/>
      <c r="N311" s="20"/>
      <c r="O311" s="20"/>
      <c r="P311" s="20"/>
      <c r="Q311" s="20"/>
      <c r="R311" s="24"/>
      <c r="S311" s="20"/>
      <c r="T311" s="24"/>
      <c r="U311" s="33" t="str">
        <f>IFERROR(VLOOKUP(UPPER(TRIM(R311)&amp;TRIM(S311)&amp;TRIM(T311)),City!K:L,2,FALSE),"")</f>
        <v/>
      </c>
      <c r="V311" s="46" t="str">
        <f t="shared" si="68"/>
        <v xml:space="preserve"> </v>
      </c>
      <c r="W311" s="46" t="str">
        <f t="shared" si="69"/>
        <v xml:space="preserve"> </v>
      </c>
      <c r="X311" s="46" t="str">
        <f t="shared" si="70"/>
        <v xml:space="preserve"> </v>
      </c>
      <c r="Y311" s="46" t="str">
        <f t="shared" si="71"/>
        <v xml:space="preserve"> </v>
      </c>
      <c r="Z311" s="46" t="str">
        <f t="shared" si="72"/>
        <v xml:space="preserve"> </v>
      </c>
      <c r="AA311" s="46" t="str">
        <f t="shared" si="73"/>
        <v xml:space="preserve"> </v>
      </c>
      <c r="AB311" s="46" t="str">
        <f t="shared" si="74"/>
        <v/>
      </c>
      <c r="AC311" s="20"/>
      <c r="AD311" s="47" t="str">
        <f t="shared" si="65"/>
        <v xml:space="preserve"> </v>
      </c>
      <c r="AE311" s="20"/>
      <c r="AF311" s="20"/>
      <c r="AG311" s="20"/>
      <c r="AH311" s="20"/>
      <c r="AI311" s="20"/>
      <c r="AJ311" s="20"/>
      <c r="AK311" s="24"/>
      <c r="AL311" s="20"/>
      <c r="AM311" s="20" t="str">
        <f>IFERROR(IF(AL311="Suggested Branch",VLOOKUP(AB311,'Branch Details'!F304:G615,2,FALSE),""),"")</f>
        <v/>
      </c>
      <c r="AN311" s="21"/>
      <c r="AO311" s="88"/>
      <c r="BH311" t="str">
        <f t="shared" si="75"/>
        <v/>
      </c>
      <c r="BI311" t="str">
        <f t="shared" si="76"/>
        <v/>
      </c>
      <c r="BJ311" t="str">
        <f>IF(OR(R311&lt;&gt;"",S311&lt;&gt;"",T311&lt;&gt;""),IFERROR(VLOOKUP(UPPER(TRIM(R311)&amp;TRIM(S311)&amp;TRIM(T311)),City!K:L,2,FALSE),"NONE"),"")</f>
        <v/>
      </c>
      <c r="BK311" t="str">
        <f t="shared" si="77"/>
        <v/>
      </c>
      <c r="BL311" t="str">
        <f t="shared" si="78"/>
        <v/>
      </c>
      <c r="BM311" s="17" t="str">
        <f t="shared" ca="1" si="79"/>
        <v/>
      </c>
      <c r="BN311" s="17" t="str">
        <f t="shared" si="80"/>
        <v/>
      </c>
    </row>
    <row r="312" spans="1:66">
      <c r="A312" s="84">
        <v>303</v>
      </c>
      <c r="B312" s="20"/>
      <c r="C312" s="20"/>
      <c r="D312" s="20"/>
      <c r="E312" s="20"/>
      <c r="F312" s="46" t="str">
        <f t="shared" si="66"/>
        <v xml:space="preserve">,  </v>
      </c>
      <c r="G312" s="28"/>
      <c r="H312" s="21"/>
      <c r="I312" s="20"/>
      <c r="J312" s="20"/>
      <c r="K312" s="46" t="str">
        <f t="shared" si="67"/>
        <v xml:space="preserve"> </v>
      </c>
      <c r="L312" s="20"/>
      <c r="M312" s="22"/>
      <c r="N312" s="20"/>
      <c r="O312" s="20"/>
      <c r="P312" s="20"/>
      <c r="Q312" s="20"/>
      <c r="R312" s="24"/>
      <c r="S312" s="20"/>
      <c r="T312" s="24"/>
      <c r="U312" s="33" t="str">
        <f>IFERROR(VLOOKUP(UPPER(TRIM(R312)&amp;TRIM(S312)&amp;TRIM(T312)),City!K:L,2,FALSE),"")</f>
        <v/>
      </c>
      <c r="V312" s="46" t="str">
        <f t="shared" si="68"/>
        <v xml:space="preserve"> </v>
      </c>
      <c r="W312" s="46" t="str">
        <f t="shared" si="69"/>
        <v xml:space="preserve"> </v>
      </c>
      <c r="X312" s="46" t="str">
        <f t="shared" si="70"/>
        <v xml:space="preserve"> </v>
      </c>
      <c r="Y312" s="46" t="str">
        <f t="shared" si="71"/>
        <v xml:space="preserve"> </v>
      </c>
      <c r="Z312" s="46" t="str">
        <f t="shared" si="72"/>
        <v xml:space="preserve"> </v>
      </c>
      <c r="AA312" s="46" t="str">
        <f t="shared" si="73"/>
        <v xml:space="preserve"> </v>
      </c>
      <c r="AB312" s="46" t="str">
        <f t="shared" si="74"/>
        <v/>
      </c>
      <c r="AC312" s="20"/>
      <c r="AD312" s="47" t="str">
        <f t="shared" si="65"/>
        <v xml:space="preserve"> </v>
      </c>
      <c r="AE312" s="20"/>
      <c r="AF312" s="20"/>
      <c r="AG312" s="20"/>
      <c r="AH312" s="20"/>
      <c r="AI312" s="20"/>
      <c r="AJ312" s="20"/>
      <c r="AK312" s="24"/>
      <c r="AL312" s="20"/>
      <c r="AM312" s="20" t="str">
        <f>IFERROR(IF(AL312="Suggested Branch",VLOOKUP(AB312,'Branch Details'!F305:G616,2,FALSE),""),"")</f>
        <v/>
      </c>
      <c r="AN312" s="21"/>
      <c r="AO312" s="88"/>
      <c r="BH312" t="str">
        <f t="shared" si="75"/>
        <v/>
      </c>
      <c r="BI312" t="str">
        <f t="shared" si="76"/>
        <v/>
      </c>
      <c r="BJ312" t="str">
        <f>IF(OR(R312&lt;&gt;"",S312&lt;&gt;"",T312&lt;&gt;""),IFERROR(VLOOKUP(UPPER(TRIM(R312)&amp;TRIM(S312)&amp;TRIM(T312)),City!K:L,2,FALSE),"NONE"),"")</f>
        <v/>
      </c>
      <c r="BK312" t="str">
        <f t="shared" si="77"/>
        <v/>
      </c>
      <c r="BL312" t="str">
        <f t="shared" si="78"/>
        <v/>
      </c>
      <c r="BM312" s="17" t="str">
        <f t="shared" ca="1" si="79"/>
        <v/>
      </c>
      <c r="BN312" s="17" t="str">
        <f t="shared" si="80"/>
        <v/>
      </c>
    </row>
    <row r="313" spans="1:66">
      <c r="A313" s="84">
        <v>304</v>
      </c>
      <c r="B313" s="20"/>
      <c r="C313" s="20"/>
      <c r="D313" s="20"/>
      <c r="E313" s="20"/>
      <c r="F313" s="46" t="str">
        <f t="shared" si="66"/>
        <v xml:space="preserve">,  </v>
      </c>
      <c r="G313" s="28"/>
      <c r="H313" s="21"/>
      <c r="I313" s="20"/>
      <c r="J313" s="20"/>
      <c r="K313" s="46" t="str">
        <f t="shared" si="67"/>
        <v xml:space="preserve"> </v>
      </c>
      <c r="L313" s="20"/>
      <c r="M313" s="22"/>
      <c r="N313" s="20"/>
      <c r="O313" s="20"/>
      <c r="P313" s="20"/>
      <c r="Q313" s="20"/>
      <c r="R313" s="24"/>
      <c r="S313" s="20"/>
      <c r="T313" s="24"/>
      <c r="U313" s="33" t="str">
        <f>IFERROR(VLOOKUP(UPPER(TRIM(R313)&amp;TRIM(S313)&amp;TRIM(T313)),City!K:L,2,FALSE),"")</f>
        <v/>
      </c>
      <c r="V313" s="46" t="str">
        <f t="shared" si="68"/>
        <v xml:space="preserve"> </v>
      </c>
      <c r="W313" s="46" t="str">
        <f t="shared" si="69"/>
        <v xml:space="preserve"> </v>
      </c>
      <c r="X313" s="46" t="str">
        <f t="shared" si="70"/>
        <v xml:space="preserve"> </v>
      </c>
      <c r="Y313" s="46" t="str">
        <f t="shared" si="71"/>
        <v xml:space="preserve"> </v>
      </c>
      <c r="Z313" s="46" t="str">
        <f t="shared" si="72"/>
        <v xml:space="preserve"> </v>
      </c>
      <c r="AA313" s="46" t="str">
        <f t="shared" si="73"/>
        <v xml:space="preserve"> </v>
      </c>
      <c r="AB313" s="46" t="str">
        <f t="shared" si="74"/>
        <v/>
      </c>
      <c r="AC313" s="20"/>
      <c r="AD313" s="47" t="str">
        <f t="shared" si="65"/>
        <v xml:space="preserve"> </v>
      </c>
      <c r="AE313" s="20"/>
      <c r="AF313" s="20"/>
      <c r="AG313" s="20"/>
      <c r="AH313" s="20"/>
      <c r="AI313" s="20"/>
      <c r="AJ313" s="20"/>
      <c r="AK313" s="24"/>
      <c r="AL313" s="20"/>
      <c r="AM313" s="20" t="str">
        <f>IFERROR(IF(AL313="Suggested Branch",VLOOKUP(AB313,'Branch Details'!F306:G617,2,FALSE),""),"")</f>
        <v/>
      </c>
      <c r="AN313" s="21"/>
      <c r="AO313" s="88"/>
      <c r="BH313" t="str">
        <f t="shared" si="75"/>
        <v/>
      </c>
      <c r="BI313" t="str">
        <f t="shared" si="76"/>
        <v/>
      </c>
      <c r="BJ313" t="str">
        <f>IF(OR(R313&lt;&gt;"",S313&lt;&gt;"",T313&lt;&gt;""),IFERROR(VLOOKUP(UPPER(TRIM(R313)&amp;TRIM(S313)&amp;TRIM(T313)),City!K:L,2,FALSE),"NONE"),"")</f>
        <v/>
      </c>
      <c r="BK313" t="str">
        <f t="shared" si="77"/>
        <v/>
      </c>
      <c r="BL313" t="str">
        <f t="shared" si="78"/>
        <v/>
      </c>
      <c r="BM313" s="17" t="str">
        <f t="shared" ca="1" si="79"/>
        <v/>
      </c>
      <c r="BN313" s="17" t="str">
        <f t="shared" si="80"/>
        <v/>
      </c>
    </row>
    <row r="314" spans="1:66">
      <c r="A314" s="84">
        <v>305</v>
      </c>
      <c r="B314" s="20"/>
      <c r="C314" s="20"/>
      <c r="D314" s="20"/>
      <c r="E314" s="20"/>
      <c r="F314" s="46" t="str">
        <f t="shared" si="66"/>
        <v xml:space="preserve">,  </v>
      </c>
      <c r="G314" s="28"/>
      <c r="H314" s="21"/>
      <c r="I314" s="20"/>
      <c r="J314" s="20"/>
      <c r="K314" s="46" t="str">
        <f t="shared" si="67"/>
        <v xml:space="preserve"> </v>
      </c>
      <c r="L314" s="20"/>
      <c r="M314" s="22"/>
      <c r="N314" s="20"/>
      <c r="O314" s="20"/>
      <c r="P314" s="20"/>
      <c r="Q314" s="20"/>
      <c r="R314" s="24"/>
      <c r="S314" s="20"/>
      <c r="T314" s="24"/>
      <c r="U314" s="33" t="str">
        <f>IFERROR(VLOOKUP(UPPER(TRIM(R314)&amp;TRIM(S314)&amp;TRIM(T314)),City!K:L,2,FALSE),"")</f>
        <v/>
      </c>
      <c r="V314" s="46" t="str">
        <f t="shared" si="68"/>
        <v xml:space="preserve"> </v>
      </c>
      <c r="W314" s="46" t="str">
        <f t="shared" si="69"/>
        <v xml:space="preserve"> </v>
      </c>
      <c r="X314" s="46" t="str">
        <f t="shared" si="70"/>
        <v xml:space="preserve"> </v>
      </c>
      <c r="Y314" s="46" t="str">
        <f t="shared" si="71"/>
        <v xml:space="preserve"> </v>
      </c>
      <c r="Z314" s="46" t="str">
        <f t="shared" si="72"/>
        <v xml:space="preserve"> </v>
      </c>
      <c r="AA314" s="46" t="str">
        <f t="shared" si="73"/>
        <v xml:space="preserve"> </v>
      </c>
      <c r="AB314" s="46" t="str">
        <f t="shared" si="74"/>
        <v/>
      </c>
      <c r="AC314" s="20"/>
      <c r="AD314" s="47" t="str">
        <f t="shared" si="65"/>
        <v xml:space="preserve"> </v>
      </c>
      <c r="AE314" s="20"/>
      <c r="AF314" s="20"/>
      <c r="AG314" s="20"/>
      <c r="AH314" s="20"/>
      <c r="AI314" s="20"/>
      <c r="AJ314" s="20"/>
      <c r="AK314" s="24"/>
      <c r="AL314" s="20"/>
      <c r="AM314" s="20" t="str">
        <f>IFERROR(IF(AL314="Suggested Branch",VLOOKUP(AB314,'Branch Details'!F307:G618,2,FALSE),""),"")</f>
        <v/>
      </c>
      <c r="AN314" s="21"/>
      <c r="AO314" s="88"/>
      <c r="BH314" t="str">
        <f t="shared" si="75"/>
        <v/>
      </c>
      <c r="BI314" t="str">
        <f t="shared" si="76"/>
        <v/>
      </c>
      <c r="BJ314" t="str">
        <f>IF(OR(R314&lt;&gt;"",S314&lt;&gt;"",T314&lt;&gt;""),IFERROR(VLOOKUP(UPPER(TRIM(R314)&amp;TRIM(S314)&amp;TRIM(T314)),City!K:L,2,FALSE),"NONE"),"")</f>
        <v/>
      </c>
      <c r="BK314" t="str">
        <f t="shared" si="77"/>
        <v/>
      </c>
      <c r="BL314" t="str">
        <f t="shared" si="78"/>
        <v/>
      </c>
      <c r="BM314" s="17" t="str">
        <f t="shared" ca="1" si="79"/>
        <v/>
      </c>
      <c r="BN314" s="17" t="str">
        <f t="shared" si="80"/>
        <v/>
      </c>
    </row>
    <row r="315" spans="1:66">
      <c r="A315" s="84">
        <v>306</v>
      </c>
      <c r="B315" s="20"/>
      <c r="C315" s="20"/>
      <c r="D315" s="20"/>
      <c r="E315" s="20"/>
      <c r="F315" s="46" t="str">
        <f t="shared" si="66"/>
        <v xml:space="preserve">,  </v>
      </c>
      <c r="G315" s="28"/>
      <c r="H315" s="21"/>
      <c r="I315" s="20"/>
      <c r="J315" s="20"/>
      <c r="K315" s="46" t="str">
        <f t="shared" si="67"/>
        <v xml:space="preserve"> </v>
      </c>
      <c r="L315" s="20"/>
      <c r="M315" s="22"/>
      <c r="N315" s="20"/>
      <c r="O315" s="20"/>
      <c r="P315" s="20"/>
      <c r="Q315" s="20"/>
      <c r="R315" s="24"/>
      <c r="S315" s="20"/>
      <c r="T315" s="24"/>
      <c r="U315" s="33" t="str">
        <f>IFERROR(VLOOKUP(UPPER(TRIM(R315)&amp;TRIM(S315)&amp;TRIM(T315)),City!K:L,2,FALSE),"")</f>
        <v/>
      </c>
      <c r="V315" s="46" t="str">
        <f t="shared" si="68"/>
        <v xml:space="preserve"> </v>
      </c>
      <c r="W315" s="46" t="str">
        <f t="shared" si="69"/>
        <v xml:space="preserve"> </v>
      </c>
      <c r="X315" s="46" t="str">
        <f t="shared" si="70"/>
        <v xml:space="preserve"> </v>
      </c>
      <c r="Y315" s="46" t="str">
        <f t="shared" si="71"/>
        <v xml:space="preserve"> </v>
      </c>
      <c r="Z315" s="46" t="str">
        <f t="shared" si="72"/>
        <v xml:space="preserve"> </v>
      </c>
      <c r="AA315" s="46" t="str">
        <f t="shared" si="73"/>
        <v xml:space="preserve"> </v>
      </c>
      <c r="AB315" s="46" t="str">
        <f t="shared" si="74"/>
        <v/>
      </c>
      <c r="AC315" s="20"/>
      <c r="AD315" s="47" t="str">
        <f t="shared" si="65"/>
        <v xml:space="preserve"> </v>
      </c>
      <c r="AE315" s="20"/>
      <c r="AF315" s="20"/>
      <c r="AG315" s="20"/>
      <c r="AH315" s="20"/>
      <c r="AI315" s="20"/>
      <c r="AJ315" s="20"/>
      <c r="AK315" s="24"/>
      <c r="AL315" s="20"/>
      <c r="AM315" s="20" t="str">
        <f>IFERROR(IF(AL315="Suggested Branch",VLOOKUP(AB315,'Branch Details'!F308:G619,2,FALSE),""),"")</f>
        <v/>
      </c>
      <c r="AN315" s="21"/>
      <c r="AO315" s="88"/>
      <c r="BH315" t="str">
        <f t="shared" si="75"/>
        <v/>
      </c>
      <c r="BI315" t="str">
        <f t="shared" si="76"/>
        <v/>
      </c>
      <c r="BJ315" t="str">
        <f>IF(OR(R315&lt;&gt;"",S315&lt;&gt;"",T315&lt;&gt;""),IFERROR(VLOOKUP(UPPER(TRIM(R315)&amp;TRIM(S315)&amp;TRIM(T315)),City!K:L,2,FALSE),"NONE"),"")</f>
        <v/>
      </c>
      <c r="BK315" t="str">
        <f t="shared" si="77"/>
        <v/>
      </c>
      <c r="BL315" t="str">
        <f t="shared" si="78"/>
        <v/>
      </c>
      <c r="BM315" s="17" t="str">
        <f t="shared" ca="1" si="79"/>
        <v/>
      </c>
      <c r="BN315" s="17" t="str">
        <f t="shared" si="80"/>
        <v/>
      </c>
    </row>
    <row r="316" spans="1:66">
      <c r="A316" s="84">
        <v>307</v>
      </c>
      <c r="B316" s="20"/>
      <c r="C316" s="20"/>
      <c r="D316" s="20"/>
      <c r="E316" s="20"/>
      <c r="F316" s="46" t="str">
        <f t="shared" si="66"/>
        <v xml:space="preserve">,  </v>
      </c>
      <c r="G316" s="28"/>
      <c r="H316" s="21"/>
      <c r="I316" s="20"/>
      <c r="J316" s="20"/>
      <c r="K316" s="46" t="str">
        <f t="shared" si="67"/>
        <v xml:space="preserve"> </v>
      </c>
      <c r="L316" s="20"/>
      <c r="M316" s="22"/>
      <c r="N316" s="20"/>
      <c r="O316" s="20"/>
      <c r="P316" s="20"/>
      <c r="Q316" s="20"/>
      <c r="R316" s="24"/>
      <c r="S316" s="20"/>
      <c r="T316" s="24"/>
      <c r="U316" s="33" t="str">
        <f>IFERROR(VLOOKUP(UPPER(TRIM(R316)&amp;TRIM(S316)&amp;TRIM(T316)),City!K:L,2,FALSE),"")</f>
        <v/>
      </c>
      <c r="V316" s="46" t="str">
        <f t="shared" si="68"/>
        <v xml:space="preserve"> </v>
      </c>
      <c r="W316" s="46" t="str">
        <f t="shared" si="69"/>
        <v xml:space="preserve"> </v>
      </c>
      <c r="X316" s="46" t="str">
        <f t="shared" si="70"/>
        <v xml:space="preserve"> </v>
      </c>
      <c r="Y316" s="46" t="str">
        <f t="shared" si="71"/>
        <v xml:space="preserve"> </v>
      </c>
      <c r="Z316" s="46" t="str">
        <f t="shared" si="72"/>
        <v xml:space="preserve"> </v>
      </c>
      <c r="AA316" s="46" t="str">
        <f t="shared" si="73"/>
        <v xml:space="preserve"> </v>
      </c>
      <c r="AB316" s="46" t="str">
        <f t="shared" si="74"/>
        <v/>
      </c>
      <c r="AC316" s="20"/>
      <c r="AD316" s="47" t="str">
        <f t="shared" si="65"/>
        <v xml:space="preserve"> </v>
      </c>
      <c r="AE316" s="20"/>
      <c r="AF316" s="20"/>
      <c r="AG316" s="20"/>
      <c r="AH316" s="20"/>
      <c r="AI316" s="20"/>
      <c r="AJ316" s="20"/>
      <c r="AK316" s="24"/>
      <c r="AL316" s="20"/>
      <c r="AM316" s="20" t="str">
        <f>IFERROR(IF(AL316="Suggested Branch",VLOOKUP(AB316,'Branch Details'!F309:G620,2,FALSE),""),"")</f>
        <v/>
      </c>
      <c r="AN316" s="21"/>
      <c r="AO316" s="88"/>
      <c r="BH316" t="str">
        <f t="shared" si="75"/>
        <v/>
      </c>
      <c r="BI316" t="str">
        <f t="shared" si="76"/>
        <v/>
      </c>
      <c r="BJ316" t="str">
        <f>IF(OR(R316&lt;&gt;"",S316&lt;&gt;"",T316&lt;&gt;""),IFERROR(VLOOKUP(UPPER(TRIM(R316)&amp;TRIM(S316)&amp;TRIM(T316)),City!K:L,2,FALSE),"NONE"),"")</f>
        <v/>
      </c>
      <c r="BK316" t="str">
        <f t="shared" si="77"/>
        <v/>
      </c>
      <c r="BL316" t="str">
        <f t="shared" si="78"/>
        <v/>
      </c>
      <c r="BM316" s="17" t="str">
        <f t="shared" ca="1" si="79"/>
        <v/>
      </c>
      <c r="BN316" s="17" t="str">
        <f t="shared" si="80"/>
        <v/>
      </c>
    </row>
    <row r="317" spans="1:66">
      <c r="A317" s="84">
        <v>308</v>
      </c>
      <c r="B317" s="20"/>
      <c r="C317" s="20"/>
      <c r="D317" s="20"/>
      <c r="E317" s="20"/>
      <c r="F317" s="46" t="str">
        <f t="shared" si="66"/>
        <v xml:space="preserve">,  </v>
      </c>
      <c r="G317" s="28"/>
      <c r="H317" s="21"/>
      <c r="I317" s="20"/>
      <c r="J317" s="20"/>
      <c r="K317" s="46" t="str">
        <f t="shared" si="67"/>
        <v xml:space="preserve"> </v>
      </c>
      <c r="L317" s="20"/>
      <c r="M317" s="22"/>
      <c r="N317" s="20"/>
      <c r="O317" s="20"/>
      <c r="P317" s="20"/>
      <c r="Q317" s="20"/>
      <c r="R317" s="24"/>
      <c r="S317" s="20"/>
      <c r="T317" s="24"/>
      <c r="U317" s="33" t="str">
        <f>IFERROR(VLOOKUP(UPPER(TRIM(R317)&amp;TRIM(S317)&amp;TRIM(T317)),City!K:L,2,FALSE),"")</f>
        <v/>
      </c>
      <c r="V317" s="46" t="str">
        <f t="shared" si="68"/>
        <v xml:space="preserve"> </v>
      </c>
      <c r="W317" s="46" t="str">
        <f t="shared" si="69"/>
        <v xml:space="preserve"> </v>
      </c>
      <c r="X317" s="46" t="str">
        <f t="shared" si="70"/>
        <v xml:space="preserve"> </v>
      </c>
      <c r="Y317" s="46" t="str">
        <f t="shared" si="71"/>
        <v xml:space="preserve"> </v>
      </c>
      <c r="Z317" s="46" t="str">
        <f t="shared" si="72"/>
        <v xml:space="preserve"> </v>
      </c>
      <c r="AA317" s="46" t="str">
        <f t="shared" si="73"/>
        <v xml:space="preserve"> </v>
      </c>
      <c r="AB317" s="46" t="str">
        <f t="shared" si="74"/>
        <v/>
      </c>
      <c r="AC317" s="20"/>
      <c r="AD317" s="47" t="str">
        <f t="shared" si="65"/>
        <v xml:space="preserve"> </v>
      </c>
      <c r="AE317" s="20"/>
      <c r="AF317" s="20"/>
      <c r="AG317" s="20"/>
      <c r="AH317" s="20"/>
      <c r="AI317" s="20"/>
      <c r="AJ317" s="20"/>
      <c r="AK317" s="24"/>
      <c r="AL317" s="20"/>
      <c r="AM317" s="20" t="str">
        <f>IFERROR(IF(AL317="Suggested Branch",VLOOKUP(AB317,'Branch Details'!F310:G621,2,FALSE),""),"")</f>
        <v/>
      </c>
      <c r="AN317" s="21"/>
      <c r="AO317" s="88"/>
      <c r="BH317" t="str">
        <f t="shared" si="75"/>
        <v/>
      </c>
      <c r="BI317" t="str">
        <f t="shared" si="76"/>
        <v/>
      </c>
      <c r="BJ317" t="str">
        <f>IF(OR(R317&lt;&gt;"",S317&lt;&gt;"",T317&lt;&gt;""),IFERROR(VLOOKUP(UPPER(TRIM(R317)&amp;TRIM(S317)&amp;TRIM(T317)),City!K:L,2,FALSE),"NONE"),"")</f>
        <v/>
      </c>
      <c r="BK317" t="str">
        <f t="shared" si="77"/>
        <v/>
      </c>
      <c r="BL317" t="str">
        <f t="shared" si="78"/>
        <v/>
      </c>
      <c r="BM317" s="17" t="str">
        <f t="shared" ca="1" si="79"/>
        <v/>
      </c>
      <c r="BN317" s="17" t="str">
        <f t="shared" si="80"/>
        <v/>
      </c>
    </row>
    <row r="318" spans="1:66">
      <c r="A318" s="84">
        <v>309</v>
      </c>
      <c r="B318" s="20"/>
      <c r="C318" s="20"/>
      <c r="D318" s="20"/>
      <c r="E318" s="20"/>
      <c r="F318" s="46" t="str">
        <f t="shared" si="66"/>
        <v xml:space="preserve">,  </v>
      </c>
      <c r="G318" s="28"/>
      <c r="H318" s="21"/>
      <c r="I318" s="20"/>
      <c r="J318" s="20"/>
      <c r="K318" s="46" t="str">
        <f t="shared" si="67"/>
        <v xml:space="preserve"> </v>
      </c>
      <c r="L318" s="20"/>
      <c r="M318" s="22"/>
      <c r="N318" s="20"/>
      <c r="O318" s="20"/>
      <c r="P318" s="20"/>
      <c r="Q318" s="20"/>
      <c r="R318" s="24"/>
      <c r="S318" s="20"/>
      <c r="T318" s="24"/>
      <c r="U318" s="33" t="str">
        <f>IFERROR(VLOOKUP(UPPER(TRIM(R318)&amp;TRIM(S318)&amp;TRIM(T318)),City!K:L,2,FALSE),"")</f>
        <v/>
      </c>
      <c r="V318" s="46" t="str">
        <f t="shared" si="68"/>
        <v xml:space="preserve"> </v>
      </c>
      <c r="W318" s="46" t="str">
        <f t="shared" si="69"/>
        <v xml:space="preserve"> </v>
      </c>
      <c r="X318" s="46" t="str">
        <f t="shared" si="70"/>
        <v xml:space="preserve"> </v>
      </c>
      <c r="Y318" s="46" t="str">
        <f t="shared" si="71"/>
        <v xml:space="preserve"> </v>
      </c>
      <c r="Z318" s="46" t="str">
        <f t="shared" si="72"/>
        <v xml:space="preserve"> </v>
      </c>
      <c r="AA318" s="46" t="str">
        <f t="shared" si="73"/>
        <v xml:space="preserve"> </v>
      </c>
      <c r="AB318" s="46" t="str">
        <f t="shared" si="74"/>
        <v/>
      </c>
      <c r="AC318" s="20"/>
      <c r="AD318" s="47" t="str">
        <f t="shared" si="65"/>
        <v xml:space="preserve"> </v>
      </c>
      <c r="AE318" s="20"/>
      <c r="AF318" s="20"/>
      <c r="AG318" s="20"/>
      <c r="AH318" s="20"/>
      <c r="AI318" s="20"/>
      <c r="AJ318" s="20"/>
      <c r="AK318" s="24"/>
      <c r="AL318" s="20"/>
      <c r="AM318" s="20" t="str">
        <f>IFERROR(IF(AL318="Suggested Branch",VLOOKUP(AB318,'Branch Details'!F311:G622,2,FALSE),""),"")</f>
        <v/>
      </c>
      <c r="AN318" s="21"/>
      <c r="AO318" s="88"/>
      <c r="BH318" t="str">
        <f t="shared" si="75"/>
        <v/>
      </c>
      <c r="BI318" t="str">
        <f t="shared" si="76"/>
        <v/>
      </c>
      <c r="BJ318" t="str">
        <f>IF(OR(R318&lt;&gt;"",S318&lt;&gt;"",T318&lt;&gt;""),IFERROR(VLOOKUP(UPPER(TRIM(R318)&amp;TRIM(S318)&amp;TRIM(T318)),City!K:L,2,FALSE),"NONE"),"")</f>
        <v/>
      </c>
      <c r="BK318" t="str">
        <f t="shared" si="77"/>
        <v/>
      </c>
      <c r="BL318" t="str">
        <f t="shared" si="78"/>
        <v/>
      </c>
      <c r="BM318" s="17" t="str">
        <f t="shared" ca="1" si="79"/>
        <v/>
      </c>
      <c r="BN318" s="17" t="str">
        <f t="shared" si="80"/>
        <v/>
      </c>
    </row>
    <row r="319" spans="1:66">
      <c r="A319" s="84">
        <v>310</v>
      </c>
      <c r="B319" s="20"/>
      <c r="C319" s="20"/>
      <c r="D319" s="20"/>
      <c r="E319" s="20"/>
      <c r="F319" s="46" t="str">
        <f t="shared" si="66"/>
        <v xml:space="preserve">,  </v>
      </c>
      <c r="G319" s="28"/>
      <c r="H319" s="21"/>
      <c r="I319" s="20"/>
      <c r="J319" s="20"/>
      <c r="K319" s="46" t="str">
        <f t="shared" si="67"/>
        <v xml:space="preserve"> </v>
      </c>
      <c r="L319" s="20"/>
      <c r="M319" s="22"/>
      <c r="N319" s="20"/>
      <c r="O319" s="20"/>
      <c r="P319" s="20"/>
      <c r="Q319" s="20"/>
      <c r="R319" s="24"/>
      <c r="S319" s="20"/>
      <c r="T319" s="24"/>
      <c r="U319" s="33" t="str">
        <f>IFERROR(VLOOKUP(UPPER(TRIM(R319)&amp;TRIM(S319)&amp;TRIM(T319)),City!K:L,2,FALSE),"")</f>
        <v/>
      </c>
      <c r="V319" s="46" t="str">
        <f t="shared" si="68"/>
        <v xml:space="preserve"> </v>
      </c>
      <c r="W319" s="46" t="str">
        <f t="shared" si="69"/>
        <v xml:space="preserve"> </v>
      </c>
      <c r="X319" s="46" t="str">
        <f t="shared" si="70"/>
        <v xml:space="preserve"> </v>
      </c>
      <c r="Y319" s="46" t="str">
        <f t="shared" si="71"/>
        <v xml:space="preserve"> </v>
      </c>
      <c r="Z319" s="46" t="str">
        <f t="shared" si="72"/>
        <v xml:space="preserve"> </v>
      </c>
      <c r="AA319" s="46" t="str">
        <f t="shared" si="73"/>
        <v xml:space="preserve"> </v>
      </c>
      <c r="AB319" s="46" t="str">
        <f t="shared" si="74"/>
        <v/>
      </c>
      <c r="AC319" s="20"/>
      <c r="AD319" s="47" t="str">
        <f t="shared" si="65"/>
        <v xml:space="preserve"> </v>
      </c>
      <c r="AE319" s="20"/>
      <c r="AF319" s="20"/>
      <c r="AG319" s="20"/>
      <c r="AH319" s="20"/>
      <c r="AI319" s="20"/>
      <c r="AJ319" s="20"/>
      <c r="AK319" s="24"/>
      <c r="AL319" s="20"/>
      <c r="AM319" s="20" t="str">
        <f>IFERROR(IF(AL319="Suggested Branch",VLOOKUP(AB319,'Branch Details'!F312:G623,2,FALSE),""),"")</f>
        <v/>
      </c>
      <c r="AN319" s="21"/>
      <c r="AO319" s="88"/>
      <c r="BH319" t="str">
        <f t="shared" si="75"/>
        <v/>
      </c>
      <c r="BI319" t="str">
        <f t="shared" si="76"/>
        <v/>
      </c>
      <c r="BJ319" t="str">
        <f>IF(OR(R319&lt;&gt;"",S319&lt;&gt;"",T319&lt;&gt;""),IFERROR(VLOOKUP(UPPER(TRIM(R319)&amp;TRIM(S319)&amp;TRIM(T319)),City!K:L,2,FALSE),"NONE"),"")</f>
        <v/>
      </c>
      <c r="BK319" t="str">
        <f t="shared" si="77"/>
        <v/>
      </c>
      <c r="BL319" t="str">
        <f t="shared" si="78"/>
        <v/>
      </c>
      <c r="BM319" s="17" t="str">
        <f t="shared" ca="1" si="79"/>
        <v/>
      </c>
      <c r="BN319" s="17" t="str">
        <f t="shared" si="80"/>
        <v/>
      </c>
    </row>
    <row r="320" spans="1:66">
      <c r="A320" s="84">
        <v>311</v>
      </c>
      <c r="B320" s="20"/>
      <c r="C320" s="20"/>
      <c r="D320" s="20"/>
      <c r="E320" s="20"/>
      <c r="F320" s="46" t="str">
        <f t="shared" si="66"/>
        <v xml:space="preserve">,  </v>
      </c>
      <c r="G320" s="28"/>
      <c r="H320" s="21"/>
      <c r="I320" s="20"/>
      <c r="J320" s="20"/>
      <c r="K320" s="46" t="str">
        <f t="shared" si="67"/>
        <v xml:space="preserve"> </v>
      </c>
      <c r="L320" s="20"/>
      <c r="M320" s="22"/>
      <c r="N320" s="20"/>
      <c r="O320" s="20"/>
      <c r="P320" s="20"/>
      <c r="Q320" s="20"/>
      <c r="R320" s="24"/>
      <c r="S320" s="20"/>
      <c r="T320" s="24"/>
      <c r="U320" s="33" t="str">
        <f>IFERROR(VLOOKUP(UPPER(TRIM(R320)&amp;TRIM(S320)&amp;TRIM(T320)),City!K:L,2,FALSE),"")</f>
        <v/>
      </c>
      <c r="V320" s="46" t="str">
        <f t="shared" si="68"/>
        <v xml:space="preserve"> </v>
      </c>
      <c r="W320" s="46" t="str">
        <f t="shared" si="69"/>
        <v xml:space="preserve"> </v>
      </c>
      <c r="X320" s="46" t="str">
        <f t="shared" si="70"/>
        <v xml:space="preserve"> </v>
      </c>
      <c r="Y320" s="46" t="str">
        <f t="shared" si="71"/>
        <v xml:space="preserve"> </v>
      </c>
      <c r="Z320" s="46" t="str">
        <f t="shared" si="72"/>
        <v xml:space="preserve"> </v>
      </c>
      <c r="AA320" s="46" t="str">
        <f t="shared" si="73"/>
        <v xml:space="preserve"> </v>
      </c>
      <c r="AB320" s="46" t="str">
        <f t="shared" si="74"/>
        <v/>
      </c>
      <c r="AC320" s="20"/>
      <c r="AD320" s="47" t="str">
        <f t="shared" si="65"/>
        <v xml:space="preserve"> </v>
      </c>
      <c r="AE320" s="20"/>
      <c r="AF320" s="20"/>
      <c r="AG320" s="20"/>
      <c r="AH320" s="20"/>
      <c r="AI320" s="20"/>
      <c r="AJ320" s="20"/>
      <c r="AK320" s="24"/>
      <c r="AL320" s="20"/>
      <c r="AM320" s="20" t="str">
        <f>IFERROR(IF(AL320="Suggested Branch",VLOOKUP(AB320,'Branch Details'!F313:G624,2,FALSE),""),"")</f>
        <v/>
      </c>
      <c r="AN320" s="21"/>
      <c r="AO320" s="88"/>
      <c r="BH320" t="str">
        <f t="shared" si="75"/>
        <v/>
      </c>
      <c r="BI320" t="str">
        <f t="shared" si="76"/>
        <v/>
      </c>
      <c r="BJ320" t="str">
        <f>IF(OR(R320&lt;&gt;"",S320&lt;&gt;"",T320&lt;&gt;""),IFERROR(VLOOKUP(UPPER(TRIM(R320)&amp;TRIM(S320)&amp;TRIM(T320)),City!K:L,2,FALSE),"NONE"),"")</f>
        <v/>
      </c>
      <c r="BK320" t="str">
        <f t="shared" si="77"/>
        <v/>
      </c>
      <c r="BL320" t="str">
        <f t="shared" si="78"/>
        <v/>
      </c>
      <c r="BM320" s="17" t="str">
        <f t="shared" ca="1" si="79"/>
        <v/>
      </c>
      <c r="BN320" s="17" t="str">
        <f t="shared" si="80"/>
        <v/>
      </c>
    </row>
    <row r="321" spans="1:66">
      <c r="A321" s="84">
        <v>312</v>
      </c>
      <c r="B321" s="20"/>
      <c r="C321" s="20"/>
      <c r="D321" s="20"/>
      <c r="E321" s="20"/>
      <c r="F321" s="46" t="str">
        <f t="shared" si="66"/>
        <v xml:space="preserve">,  </v>
      </c>
      <c r="G321" s="28"/>
      <c r="H321" s="21"/>
      <c r="I321" s="20"/>
      <c r="J321" s="20"/>
      <c r="K321" s="46" t="str">
        <f t="shared" si="67"/>
        <v xml:space="preserve"> </v>
      </c>
      <c r="L321" s="20"/>
      <c r="M321" s="22"/>
      <c r="N321" s="20"/>
      <c r="O321" s="20"/>
      <c r="P321" s="20"/>
      <c r="Q321" s="20"/>
      <c r="R321" s="24"/>
      <c r="S321" s="20"/>
      <c r="T321" s="24"/>
      <c r="U321" s="33" t="str">
        <f>IFERROR(VLOOKUP(UPPER(TRIM(R321)&amp;TRIM(S321)&amp;TRIM(T321)),City!K:L,2,FALSE),"")</f>
        <v/>
      </c>
      <c r="V321" s="46" t="str">
        <f t="shared" si="68"/>
        <v xml:space="preserve"> </v>
      </c>
      <c r="W321" s="46" t="str">
        <f t="shared" si="69"/>
        <v xml:space="preserve"> </v>
      </c>
      <c r="X321" s="46" t="str">
        <f t="shared" si="70"/>
        <v xml:space="preserve"> </v>
      </c>
      <c r="Y321" s="46" t="str">
        <f t="shared" si="71"/>
        <v xml:space="preserve"> </v>
      </c>
      <c r="Z321" s="46" t="str">
        <f t="shared" si="72"/>
        <v xml:space="preserve"> </v>
      </c>
      <c r="AA321" s="46" t="str">
        <f t="shared" si="73"/>
        <v xml:space="preserve"> </v>
      </c>
      <c r="AB321" s="46" t="str">
        <f t="shared" si="74"/>
        <v/>
      </c>
      <c r="AC321" s="20"/>
      <c r="AD321" s="47" t="str">
        <f t="shared" si="65"/>
        <v xml:space="preserve"> </v>
      </c>
      <c r="AE321" s="20"/>
      <c r="AF321" s="20"/>
      <c r="AG321" s="20"/>
      <c r="AH321" s="20"/>
      <c r="AI321" s="20"/>
      <c r="AJ321" s="20"/>
      <c r="AK321" s="24"/>
      <c r="AL321" s="20"/>
      <c r="AM321" s="20" t="str">
        <f>IFERROR(IF(AL321="Suggested Branch",VLOOKUP(AB321,'Branch Details'!F314:G625,2,FALSE),""),"")</f>
        <v/>
      </c>
      <c r="AN321" s="21"/>
      <c r="AO321" s="88"/>
      <c r="BH321" t="str">
        <f t="shared" si="75"/>
        <v/>
      </c>
      <c r="BI321" t="str">
        <f t="shared" si="76"/>
        <v/>
      </c>
      <c r="BJ321" t="str">
        <f>IF(OR(R321&lt;&gt;"",S321&lt;&gt;"",T321&lt;&gt;""),IFERROR(VLOOKUP(UPPER(TRIM(R321)&amp;TRIM(S321)&amp;TRIM(T321)),City!K:L,2,FALSE),"NONE"),"")</f>
        <v/>
      </c>
      <c r="BK321" t="str">
        <f t="shared" si="77"/>
        <v/>
      </c>
      <c r="BL321" t="str">
        <f t="shared" si="78"/>
        <v/>
      </c>
      <c r="BM321" s="17" t="str">
        <f t="shared" ca="1" si="79"/>
        <v/>
      </c>
      <c r="BN321" s="17" t="str">
        <f t="shared" si="80"/>
        <v/>
      </c>
    </row>
    <row r="322" spans="1:66">
      <c r="A322" s="84">
        <v>313</v>
      </c>
      <c r="B322" s="20"/>
      <c r="C322" s="20"/>
      <c r="D322" s="20"/>
      <c r="E322" s="20"/>
      <c r="F322" s="46" t="str">
        <f t="shared" si="66"/>
        <v xml:space="preserve">,  </v>
      </c>
      <c r="G322" s="28"/>
      <c r="H322" s="21"/>
      <c r="I322" s="20"/>
      <c r="J322" s="20"/>
      <c r="K322" s="46" t="str">
        <f t="shared" si="67"/>
        <v xml:space="preserve"> </v>
      </c>
      <c r="L322" s="20"/>
      <c r="M322" s="22"/>
      <c r="N322" s="20"/>
      <c r="O322" s="20"/>
      <c r="P322" s="20"/>
      <c r="Q322" s="20"/>
      <c r="R322" s="24"/>
      <c r="S322" s="20"/>
      <c r="T322" s="24"/>
      <c r="U322" s="33" t="str">
        <f>IFERROR(VLOOKUP(UPPER(TRIM(R322)&amp;TRIM(S322)&amp;TRIM(T322)),City!K:L,2,FALSE),"")</f>
        <v/>
      </c>
      <c r="V322" s="46" t="str">
        <f t="shared" si="68"/>
        <v xml:space="preserve"> </v>
      </c>
      <c r="W322" s="46" t="str">
        <f t="shared" si="69"/>
        <v xml:space="preserve"> </v>
      </c>
      <c r="X322" s="46" t="str">
        <f t="shared" si="70"/>
        <v xml:space="preserve"> </v>
      </c>
      <c r="Y322" s="46" t="str">
        <f t="shared" si="71"/>
        <v xml:space="preserve"> </v>
      </c>
      <c r="Z322" s="46" t="str">
        <f t="shared" si="72"/>
        <v xml:space="preserve"> </v>
      </c>
      <c r="AA322" s="46" t="str">
        <f t="shared" si="73"/>
        <v xml:space="preserve"> </v>
      </c>
      <c r="AB322" s="46" t="str">
        <f t="shared" si="74"/>
        <v/>
      </c>
      <c r="AC322" s="20"/>
      <c r="AD322" s="47" t="str">
        <f t="shared" si="65"/>
        <v xml:space="preserve"> </v>
      </c>
      <c r="AE322" s="20"/>
      <c r="AF322" s="20"/>
      <c r="AG322" s="20"/>
      <c r="AH322" s="20"/>
      <c r="AI322" s="20"/>
      <c r="AJ322" s="20"/>
      <c r="AK322" s="24"/>
      <c r="AL322" s="20"/>
      <c r="AM322" s="20" t="str">
        <f>IFERROR(IF(AL322="Suggested Branch",VLOOKUP(AB322,'Branch Details'!F315:G626,2,FALSE),""),"")</f>
        <v/>
      </c>
      <c r="AN322" s="21"/>
      <c r="AO322" s="88"/>
      <c r="BH322" t="str">
        <f t="shared" si="75"/>
        <v/>
      </c>
      <c r="BI322" t="str">
        <f t="shared" si="76"/>
        <v/>
      </c>
      <c r="BJ322" t="str">
        <f>IF(OR(R322&lt;&gt;"",S322&lt;&gt;"",T322&lt;&gt;""),IFERROR(VLOOKUP(UPPER(TRIM(R322)&amp;TRIM(S322)&amp;TRIM(T322)),City!K:L,2,FALSE),"NONE"),"")</f>
        <v/>
      </c>
      <c r="BK322" t="str">
        <f t="shared" si="77"/>
        <v/>
      </c>
      <c r="BL322" t="str">
        <f t="shared" si="78"/>
        <v/>
      </c>
      <c r="BM322" s="17" t="str">
        <f t="shared" ca="1" si="79"/>
        <v/>
      </c>
      <c r="BN322" s="17" t="str">
        <f t="shared" si="80"/>
        <v/>
      </c>
    </row>
    <row r="323" spans="1:66">
      <c r="A323" s="84">
        <v>314</v>
      </c>
      <c r="B323" s="20"/>
      <c r="C323" s="20"/>
      <c r="D323" s="20"/>
      <c r="E323" s="20"/>
      <c r="F323" s="46" t="str">
        <f t="shared" si="66"/>
        <v xml:space="preserve">,  </v>
      </c>
      <c r="G323" s="28"/>
      <c r="H323" s="21"/>
      <c r="I323" s="20"/>
      <c r="J323" s="20"/>
      <c r="K323" s="46" t="str">
        <f t="shared" si="67"/>
        <v xml:space="preserve"> </v>
      </c>
      <c r="L323" s="20"/>
      <c r="M323" s="22"/>
      <c r="N323" s="20"/>
      <c r="O323" s="20"/>
      <c r="P323" s="20"/>
      <c r="Q323" s="20"/>
      <c r="R323" s="24"/>
      <c r="S323" s="20"/>
      <c r="T323" s="24"/>
      <c r="U323" s="33" t="str">
        <f>IFERROR(VLOOKUP(UPPER(TRIM(R323)&amp;TRIM(S323)&amp;TRIM(T323)),City!K:L,2,FALSE),"")</f>
        <v/>
      </c>
      <c r="V323" s="46" t="str">
        <f t="shared" si="68"/>
        <v xml:space="preserve"> </v>
      </c>
      <c r="W323" s="46" t="str">
        <f t="shared" si="69"/>
        <v xml:space="preserve"> </v>
      </c>
      <c r="X323" s="46" t="str">
        <f t="shared" si="70"/>
        <v xml:space="preserve"> </v>
      </c>
      <c r="Y323" s="46" t="str">
        <f t="shared" si="71"/>
        <v xml:space="preserve"> </v>
      </c>
      <c r="Z323" s="46" t="str">
        <f t="shared" si="72"/>
        <v xml:space="preserve"> </v>
      </c>
      <c r="AA323" s="46" t="str">
        <f t="shared" si="73"/>
        <v xml:space="preserve"> </v>
      </c>
      <c r="AB323" s="46" t="str">
        <f t="shared" si="74"/>
        <v/>
      </c>
      <c r="AC323" s="20"/>
      <c r="AD323" s="47" t="str">
        <f t="shared" si="65"/>
        <v xml:space="preserve"> </v>
      </c>
      <c r="AE323" s="20"/>
      <c r="AF323" s="20"/>
      <c r="AG323" s="20"/>
      <c r="AH323" s="20"/>
      <c r="AI323" s="20"/>
      <c r="AJ323" s="20"/>
      <c r="AK323" s="24"/>
      <c r="AL323" s="20"/>
      <c r="AM323" s="20" t="str">
        <f>IFERROR(IF(AL323="Suggested Branch",VLOOKUP(AB323,'Branch Details'!F122:G627,2,FALSE),""),"")</f>
        <v/>
      </c>
      <c r="AN323" s="21"/>
      <c r="AO323" s="88"/>
      <c r="BH323" t="str">
        <f t="shared" si="75"/>
        <v/>
      </c>
      <c r="BI323" t="str">
        <f t="shared" si="76"/>
        <v/>
      </c>
      <c r="BJ323" t="str">
        <f>IF(OR(R323&lt;&gt;"",S323&lt;&gt;"",T323&lt;&gt;""),IFERROR(VLOOKUP(UPPER(TRIM(R323)&amp;TRIM(S323)&amp;TRIM(T323)),City!K:L,2,FALSE),"NONE"),"")</f>
        <v/>
      </c>
      <c r="BK323" t="str">
        <f t="shared" si="77"/>
        <v/>
      </c>
      <c r="BL323" t="str">
        <f t="shared" si="78"/>
        <v/>
      </c>
      <c r="BM323" s="17" t="str">
        <f t="shared" ca="1" si="79"/>
        <v/>
      </c>
      <c r="BN323" s="17" t="str">
        <f t="shared" si="80"/>
        <v/>
      </c>
    </row>
    <row r="324" spans="1:66">
      <c r="A324" s="84">
        <v>315</v>
      </c>
      <c r="B324" s="20"/>
      <c r="C324" s="20"/>
      <c r="D324" s="20"/>
      <c r="E324" s="20"/>
      <c r="F324" s="46" t="str">
        <f t="shared" si="66"/>
        <v xml:space="preserve">,  </v>
      </c>
      <c r="G324" s="28"/>
      <c r="H324" s="21"/>
      <c r="I324" s="20"/>
      <c r="J324" s="20"/>
      <c r="K324" s="46" t="str">
        <f t="shared" si="67"/>
        <v xml:space="preserve"> </v>
      </c>
      <c r="L324" s="20"/>
      <c r="M324" s="22"/>
      <c r="N324" s="20"/>
      <c r="O324" s="20"/>
      <c r="P324" s="20"/>
      <c r="Q324" s="20"/>
      <c r="R324" s="24"/>
      <c r="S324" s="20"/>
      <c r="T324" s="24"/>
      <c r="U324" s="33" t="str">
        <f>IFERROR(VLOOKUP(UPPER(TRIM(R324)&amp;TRIM(S324)&amp;TRIM(T324)),City!K:L,2,FALSE),"")</f>
        <v/>
      </c>
      <c r="V324" s="46" t="str">
        <f t="shared" si="68"/>
        <v xml:space="preserve"> </v>
      </c>
      <c r="W324" s="46" t="str">
        <f t="shared" si="69"/>
        <v xml:space="preserve"> </v>
      </c>
      <c r="X324" s="46" t="str">
        <f t="shared" si="70"/>
        <v xml:space="preserve"> </v>
      </c>
      <c r="Y324" s="46" t="str">
        <f t="shared" si="71"/>
        <v xml:space="preserve"> </v>
      </c>
      <c r="Z324" s="46" t="str">
        <f t="shared" si="72"/>
        <v xml:space="preserve"> </v>
      </c>
      <c r="AA324" s="46" t="str">
        <f t="shared" si="73"/>
        <v xml:space="preserve"> </v>
      </c>
      <c r="AB324" s="46" t="str">
        <f t="shared" si="74"/>
        <v/>
      </c>
      <c r="AC324" s="20"/>
      <c r="AD324" s="47" t="str">
        <f t="shared" si="65"/>
        <v xml:space="preserve"> </v>
      </c>
      <c r="AE324" s="20"/>
      <c r="AF324" s="20"/>
      <c r="AG324" s="20"/>
      <c r="AH324" s="20"/>
      <c r="AI324" s="20"/>
      <c r="AJ324" s="20"/>
      <c r="AK324" s="24"/>
      <c r="AL324" s="20"/>
      <c r="AM324" s="20" t="str">
        <f>IFERROR(IF(AL324="Suggested Branch",VLOOKUP(AB324,'Branch Details'!F316:G628,2,FALSE),""),"")</f>
        <v/>
      </c>
      <c r="AN324" s="21"/>
      <c r="AO324" s="88"/>
      <c r="BH324" t="str">
        <f t="shared" si="75"/>
        <v/>
      </c>
      <c r="BI324" t="str">
        <f t="shared" si="76"/>
        <v/>
      </c>
      <c r="BJ324" t="str">
        <f>IF(OR(R324&lt;&gt;"",S324&lt;&gt;"",T324&lt;&gt;""),IFERROR(VLOOKUP(UPPER(TRIM(R324)&amp;TRIM(S324)&amp;TRIM(T324)),City!K:L,2,FALSE),"NONE"),"")</f>
        <v/>
      </c>
      <c r="BK324" t="str">
        <f t="shared" si="77"/>
        <v/>
      </c>
      <c r="BL324" t="str">
        <f t="shared" si="78"/>
        <v/>
      </c>
      <c r="BM324" s="17" t="str">
        <f t="shared" ca="1" si="79"/>
        <v/>
      </c>
      <c r="BN324" s="17" t="str">
        <f t="shared" si="80"/>
        <v/>
      </c>
    </row>
    <row r="325" spans="1:66">
      <c r="A325" s="84">
        <v>316</v>
      </c>
      <c r="B325" s="20"/>
      <c r="C325" s="20"/>
      <c r="D325" s="20"/>
      <c r="E325" s="20"/>
      <c r="F325" s="46" t="str">
        <f t="shared" si="66"/>
        <v xml:space="preserve">,  </v>
      </c>
      <c r="G325" s="28"/>
      <c r="H325" s="21"/>
      <c r="I325" s="20"/>
      <c r="J325" s="20"/>
      <c r="K325" s="46" t="str">
        <f t="shared" si="67"/>
        <v xml:space="preserve"> </v>
      </c>
      <c r="L325" s="20"/>
      <c r="M325" s="22"/>
      <c r="N325" s="20"/>
      <c r="O325" s="20"/>
      <c r="P325" s="20"/>
      <c r="Q325" s="20"/>
      <c r="R325" s="24"/>
      <c r="S325" s="20"/>
      <c r="T325" s="24"/>
      <c r="U325" s="33" t="str">
        <f>IFERROR(VLOOKUP(UPPER(TRIM(R325)&amp;TRIM(S325)&amp;TRIM(T325)),City!K:L,2,FALSE),"")</f>
        <v/>
      </c>
      <c r="V325" s="46" t="str">
        <f t="shared" si="68"/>
        <v xml:space="preserve"> </v>
      </c>
      <c r="W325" s="46" t="str">
        <f t="shared" si="69"/>
        <v xml:space="preserve"> </v>
      </c>
      <c r="X325" s="46" t="str">
        <f t="shared" si="70"/>
        <v xml:space="preserve"> </v>
      </c>
      <c r="Y325" s="46" t="str">
        <f t="shared" si="71"/>
        <v xml:space="preserve"> </v>
      </c>
      <c r="Z325" s="46" t="str">
        <f t="shared" si="72"/>
        <v xml:space="preserve"> </v>
      </c>
      <c r="AA325" s="46" t="str">
        <f t="shared" si="73"/>
        <v xml:space="preserve"> </v>
      </c>
      <c r="AB325" s="46" t="str">
        <f t="shared" si="74"/>
        <v/>
      </c>
      <c r="AC325" s="20"/>
      <c r="AD325" s="47" t="str">
        <f t="shared" si="65"/>
        <v xml:space="preserve"> </v>
      </c>
      <c r="AE325" s="20"/>
      <c r="AF325" s="20"/>
      <c r="AG325" s="20"/>
      <c r="AH325" s="20"/>
      <c r="AI325" s="20"/>
      <c r="AJ325" s="20"/>
      <c r="AK325" s="24"/>
      <c r="AL325" s="20"/>
      <c r="AM325" s="20" t="str">
        <f>IFERROR(IF(AL325="Suggested Branch",VLOOKUP(AB325,'Branch Details'!F317:G629,2,FALSE),""),"")</f>
        <v/>
      </c>
      <c r="AN325" s="21"/>
      <c r="AO325" s="88"/>
      <c r="BH325" t="str">
        <f t="shared" si="75"/>
        <v/>
      </c>
      <c r="BI325" t="str">
        <f t="shared" si="76"/>
        <v/>
      </c>
      <c r="BJ325" t="str">
        <f>IF(OR(R325&lt;&gt;"",S325&lt;&gt;"",T325&lt;&gt;""),IFERROR(VLOOKUP(UPPER(TRIM(R325)&amp;TRIM(S325)&amp;TRIM(T325)),City!K:L,2,FALSE),"NONE"),"")</f>
        <v/>
      </c>
      <c r="BK325" t="str">
        <f t="shared" si="77"/>
        <v/>
      </c>
      <c r="BL325" t="str">
        <f t="shared" si="78"/>
        <v/>
      </c>
      <c r="BM325" s="17" t="str">
        <f t="shared" ca="1" si="79"/>
        <v/>
      </c>
      <c r="BN325" s="17" t="str">
        <f t="shared" si="80"/>
        <v/>
      </c>
    </row>
    <row r="326" spans="1:66">
      <c r="A326" s="84">
        <v>317</v>
      </c>
      <c r="B326" s="20"/>
      <c r="C326" s="20"/>
      <c r="D326" s="20"/>
      <c r="E326" s="20"/>
      <c r="F326" s="46" t="str">
        <f t="shared" si="66"/>
        <v xml:space="preserve">,  </v>
      </c>
      <c r="G326" s="28"/>
      <c r="H326" s="21"/>
      <c r="I326" s="20"/>
      <c r="J326" s="20"/>
      <c r="K326" s="46" t="str">
        <f t="shared" si="67"/>
        <v xml:space="preserve"> </v>
      </c>
      <c r="L326" s="20"/>
      <c r="M326" s="22"/>
      <c r="N326" s="20"/>
      <c r="O326" s="20"/>
      <c r="P326" s="20"/>
      <c r="Q326" s="20"/>
      <c r="R326" s="24"/>
      <c r="S326" s="20"/>
      <c r="T326" s="24"/>
      <c r="U326" s="33" t="str">
        <f>IFERROR(VLOOKUP(UPPER(TRIM(R326)&amp;TRIM(S326)&amp;TRIM(T326)),City!K:L,2,FALSE),"")</f>
        <v/>
      </c>
      <c r="V326" s="46" t="str">
        <f t="shared" si="68"/>
        <v xml:space="preserve"> </v>
      </c>
      <c r="W326" s="46" t="str">
        <f t="shared" si="69"/>
        <v xml:space="preserve"> </v>
      </c>
      <c r="X326" s="46" t="str">
        <f t="shared" si="70"/>
        <v xml:space="preserve"> </v>
      </c>
      <c r="Y326" s="46" t="str">
        <f t="shared" si="71"/>
        <v xml:space="preserve"> </v>
      </c>
      <c r="Z326" s="46" t="str">
        <f t="shared" si="72"/>
        <v xml:space="preserve"> </v>
      </c>
      <c r="AA326" s="46" t="str">
        <f t="shared" si="73"/>
        <v xml:space="preserve"> </v>
      </c>
      <c r="AB326" s="46" t="str">
        <f t="shared" si="74"/>
        <v/>
      </c>
      <c r="AC326" s="20"/>
      <c r="AD326" s="47" t="str">
        <f t="shared" si="65"/>
        <v xml:space="preserve"> </v>
      </c>
      <c r="AE326" s="20"/>
      <c r="AF326" s="20"/>
      <c r="AG326" s="20"/>
      <c r="AH326" s="20"/>
      <c r="AI326" s="20"/>
      <c r="AJ326" s="20"/>
      <c r="AK326" s="24"/>
      <c r="AL326" s="20"/>
      <c r="AM326" s="20" t="str">
        <f>IFERROR(IF(AL326="Suggested Branch",VLOOKUP(AB326,'Branch Details'!F318:G630,2,FALSE),""),"")</f>
        <v/>
      </c>
      <c r="AN326" s="21"/>
      <c r="AO326" s="88"/>
      <c r="BH326" t="str">
        <f t="shared" si="75"/>
        <v/>
      </c>
      <c r="BI326" t="str">
        <f t="shared" si="76"/>
        <v/>
      </c>
      <c r="BJ326" t="str">
        <f>IF(OR(R326&lt;&gt;"",S326&lt;&gt;"",T326&lt;&gt;""),IFERROR(VLOOKUP(UPPER(TRIM(R326)&amp;TRIM(S326)&amp;TRIM(T326)),City!K:L,2,FALSE),"NONE"),"")</f>
        <v/>
      </c>
      <c r="BK326" t="str">
        <f t="shared" si="77"/>
        <v/>
      </c>
      <c r="BL326" t="str">
        <f t="shared" si="78"/>
        <v/>
      </c>
      <c r="BM326" s="17" t="str">
        <f t="shared" ca="1" si="79"/>
        <v/>
      </c>
      <c r="BN326" s="17" t="str">
        <f t="shared" si="80"/>
        <v/>
      </c>
    </row>
    <row r="327" spans="1:66">
      <c r="A327" s="84">
        <v>318</v>
      </c>
      <c r="B327" s="20"/>
      <c r="C327" s="20"/>
      <c r="D327" s="20"/>
      <c r="E327" s="20"/>
      <c r="F327" s="46" t="str">
        <f t="shared" si="66"/>
        <v xml:space="preserve">,  </v>
      </c>
      <c r="G327" s="28"/>
      <c r="H327" s="21"/>
      <c r="I327" s="20"/>
      <c r="J327" s="20"/>
      <c r="K327" s="46" t="str">
        <f t="shared" si="67"/>
        <v xml:space="preserve"> </v>
      </c>
      <c r="L327" s="20"/>
      <c r="M327" s="22"/>
      <c r="N327" s="20"/>
      <c r="O327" s="20"/>
      <c r="P327" s="20"/>
      <c r="Q327" s="20"/>
      <c r="R327" s="24"/>
      <c r="S327" s="20"/>
      <c r="T327" s="24"/>
      <c r="U327" s="33" t="str">
        <f>IFERROR(VLOOKUP(UPPER(TRIM(R327)&amp;TRIM(S327)&amp;TRIM(T327)),City!K:L,2,FALSE),"")</f>
        <v/>
      </c>
      <c r="V327" s="46" t="str">
        <f t="shared" si="68"/>
        <v xml:space="preserve"> </v>
      </c>
      <c r="W327" s="46" t="str">
        <f t="shared" si="69"/>
        <v xml:space="preserve"> </v>
      </c>
      <c r="X327" s="46" t="str">
        <f t="shared" si="70"/>
        <v xml:space="preserve"> </v>
      </c>
      <c r="Y327" s="46" t="str">
        <f t="shared" si="71"/>
        <v xml:space="preserve"> </v>
      </c>
      <c r="Z327" s="46" t="str">
        <f t="shared" si="72"/>
        <v xml:space="preserve"> </v>
      </c>
      <c r="AA327" s="46" t="str">
        <f t="shared" si="73"/>
        <v xml:space="preserve"> </v>
      </c>
      <c r="AB327" s="46" t="str">
        <f t="shared" si="74"/>
        <v/>
      </c>
      <c r="AC327" s="20"/>
      <c r="AD327" s="47" t="str">
        <f t="shared" si="65"/>
        <v xml:space="preserve"> </v>
      </c>
      <c r="AE327" s="20"/>
      <c r="AF327" s="20"/>
      <c r="AG327" s="20"/>
      <c r="AH327" s="20"/>
      <c r="AI327" s="20"/>
      <c r="AJ327" s="20"/>
      <c r="AK327" s="24"/>
      <c r="AL327" s="20"/>
      <c r="AM327" s="20" t="str">
        <f>IFERROR(IF(AL327="Suggested Branch",VLOOKUP(AB327,'Branch Details'!F319:G631,2,FALSE),""),"")</f>
        <v/>
      </c>
      <c r="AN327" s="21"/>
      <c r="AO327" s="88"/>
      <c r="BH327" t="str">
        <f t="shared" si="75"/>
        <v/>
      </c>
      <c r="BI327" t="str">
        <f t="shared" si="76"/>
        <v/>
      </c>
      <c r="BJ327" t="str">
        <f>IF(OR(R327&lt;&gt;"",S327&lt;&gt;"",T327&lt;&gt;""),IFERROR(VLOOKUP(UPPER(TRIM(R327)&amp;TRIM(S327)&amp;TRIM(T327)),City!K:L,2,FALSE),"NONE"),"")</f>
        <v/>
      </c>
      <c r="BK327" t="str">
        <f t="shared" si="77"/>
        <v/>
      </c>
      <c r="BL327" t="str">
        <f t="shared" si="78"/>
        <v/>
      </c>
      <c r="BM327" s="17" t="str">
        <f t="shared" ca="1" si="79"/>
        <v/>
      </c>
      <c r="BN327" s="17" t="str">
        <f t="shared" si="80"/>
        <v/>
      </c>
    </row>
    <row r="328" spans="1:66">
      <c r="A328" s="84">
        <v>319</v>
      </c>
      <c r="B328" s="20"/>
      <c r="C328" s="20"/>
      <c r="D328" s="20"/>
      <c r="E328" s="20"/>
      <c r="F328" s="46" t="str">
        <f t="shared" si="66"/>
        <v xml:space="preserve">,  </v>
      </c>
      <c r="G328" s="28"/>
      <c r="H328" s="21"/>
      <c r="I328" s="20"/>
      <c r="J328" s="20"/>
      <c r="K328" s="46" t="str">
        <f t="shared" si="67"/>
        <v xml:space="preserve"> </v>
      </c>
      <c r="L328" s="20"/>
      <c r="M328" s="22"/>
      <c r="N328" s="20"/>
      <c r="O328" s="20"/>
      <c r="P328" s="20"/>
      <c r="Q328" s="20"/>
      <c r="R328" s="24"/>
      <c r="S328" s="20"/>
      <c r="T328" s="24"/>
      <c r="U328" s="33" t="str">
        <f>IFERROR(VLOOKUP(UPPER(TRIM(R328)&amp;TRIM(S328)&amp;TRIM(T328)),City!K:L,2,FALSE),"")</f>
        <v/>
      </c>
      <c r="V328" s="46" t="str">
        <f t="shared" si="68"/>
        <v xml:space="preserve"> </v>
      </c>
      <c r="W328" s="46" t="str">
        <f t="shared" si="69"/>
        <v xml:space="preserve"> </v>
      </c>
      <c r="X328" s="46" t="str">
        <f t="shared" si="70"/>
        <v xml:space="preserve"> </v>
      </c>
      <c r="Y328" s="46" t="str">
        <f t="shared" si="71"/>
        <v xml:space="preserve"> </v>
      </c>
      <c r="Z328" s="46" t="str">
        <f t="shared" si="72"/>
        <v xml:space="preserve"> </v>
      </c>
      <c r="AA328" s="46" t="str">
        <f t="shared" si="73"/>
        <v xml:space="preserve"> </v>
      </c>
      <c r="AB328" s="46" t="str">
        <f t="shared" si="74"/>
        <v/>
      </c>
      <c r="AC328" s="20"/>
      <c r="AD328" s="47" t="str">
        <f t="shared" si="65"/>
        <v xml:space="preserve"> </v>
      </c>
      <c r="AE328" s="20"/>
      <c r="AF328" s="20"/>
      <c r="AG328" s="20"/>
      <c r="AH328" s="20"/>
      <c r="AI328" s="20"/>
      <c r="AJ328" s="20"/>
      <c r="AK328" s="24"/>
      <c r="AL328" s="20"/>
      <c r="AM328" s="20" t="str">
        <f>IFERROR(IF(AL328="Suggested Branch",VLOOKUP(AB328,'Branch Details'!F320:G632,2,FALSE),""),"")</f>
        <v/>
      </c>
      <c r="AN328" s="21"/>
      <c r="AO328" s="88"/>
      <c r="BH328" t="str">
        <f t="shared" si="75"/>
        <v/>
      </c>
      <c r="BI328" t="str">
        <f t="shared" si="76"/>
        <v/>
      </c>
      <c r="BJ328" t="str">
        <f>IF(OR(R328&lt;&gt;"",S328&lt;&gt;"",T328&lt;&gt;""),IFERROR(VLOOKUP(UPPER(TRIM(R328)&amp;TRIM(S328)&amp;TRIM(T328)),City!K:L,2,FALSE),"NONE"),"")</f>
        <v/>
      </c>
      <c r="BK328" t="str">
        <f t="shared" si="77"/>
        <v/>
      </c>
      <c r="BL328" t="str">
        <f t="shared" si="78"/>
        <v/>
      </c>
      <c r="BM328" s="17" t="str">
        <f t="shared" ca="1" si="79"/>
        <v/>
      </c>
      <c r="BN328" s="17" t="str">
        <f t="shared" si="80"/>
        <v/>
      </c>
    </row>
    <row r="329" spans="1:66">
      <c r="A329" s="84">
        <v>320</v>
      </c>
      <c r="B329" s="20"/>
      <c r="C329" s="20"/>
      <c r="D329" s="20"/>
      <c r="E329" s="20"/>
      <c r="F329" s="46" t="str">
        <f t="shared" si="66"/>
        <v xml:space="preserve">,  </v>
      </c>
      <c r="G329" s="28"/>
      <c r="H329" s="21"/>
      <c r="I329" s="20"/>
      <c r="J329" s="20"/>
      <c r="K329" s="46" t="str">
        <f t="shared" si="67"/>
        <v xml:space="preserve"> </v>
      </c>
      <c r="L329" s="20"/>
      <c r="M329" s="22"/>
      <c r="N329" s="20"/>
      <c r="O329" s="20"/>
      <c r="P329" s="20"/>
      <c r="Q329" s="20"/>
      <c r="R329" s="24"/>
      <c r="S329" s="20"/>
      <c r="T329" s="24"/>
      <c r="U329" s="33" t="str">
        <f>IFERROR(VLOOKUP(UPPER(TRIM(R329)&amp;TRIM(S329)&amp;TRIM(T329)),City!K:L,2,FALSE),"")</f>
        <v/>
      </c>
      <c r="V329" s="46" t="str">
        <f t="shared" si="68"/>
        <v xml:space="preserve"> </v>
      </c>
      <c r="W329" s="46" t="str">
        <f t="shared" si="69"/>
        <v xml:space="preserve"> </v>
      </c>
      <c r="X329" s="46" t="str">
        <f t="shared" si="70"/>
        <v xml:space="preserve"> </v>
      </c>
      <c r="Y329" s="46" t="str">
        <f t="shared" si="71"/>
        <v xml:space="preserve"> </v>
      </c>
      <c r="Z329" s="46" t="str">
        <f t="shared" si="72"/>
        <v xml:space="preserve"> </v>
      </c>
      <c r="AA329" s="46" t="str">
        <f t="shared" si="73"/>
        <v xml:space="preserve"> </v>
      </c>
      <c r="AB329" s="46" t="str">
        <f t="shared" si="74"/>
        <v/>
      </c>
      <c r="AC329" s="20"/>
      <c r="AD329" s="47" t="str">
        <f t="shared" si="65"/>
        <v xml:space="preserve"> </v>
      </c>
      <c r="AE329" s="20"/>
      <c r="AF329" s="20"/>
      <c r="AG329" s="20"/>
      <c r="AH329" s="20"/>
      <c r="AI329" s="20"/>
      <c r="AJ329" s="20"/>
      <c r="AK329" s="24"/>
      <c r="AL329" s="20"/>
      <c r="AM329" s="20" t="str">
        <f>IFERROR(IF(AL329="Suggested Branch",VLOOKUP(AB329,'Branch Details'!F321:G633,2,FALSE),""),"")</f>
        <v/>
      </c>
      <c r="AN329" s="21"/>
      <c r="AO329" s="88"/>
      <c r="BH329" t="str">
        <f t="shared" si="75"/>
        <v/>
      </c>
      <c r="BI329" t="str">
        <f t="shared" si="76"/>
        <v/>
      </c>
      <c r="BJ329" t="str">
        <f>IF(OR(R329&lt;&gt;"",S329&lt;&gt;"",T329&lt;&gt;""),IFERROR(VLOOKUP(UPPER(TRIM(R329)&amp;TRIM(S329)&amp;TRIM(T329)),City!K:L,2,FALSE),"NONE"),"")</f>
        <v/>
      </c>
      <c r="BK329" t="str">
        <f t="shared" si="77"/>
        <v/>
      </c>
      <c r="BL329" t="str">
        <f t="shared" si="78"/>
        <v/>
      </c>
      <c r="BM329" s="17" t="str">
        <f t="shared" ca="1" si="79"/>
        <v/>
      </c>
      <c r="BN329" s="17" t="str">
        <f t="shared" si="80"/>
        <v/>
      </c>
    </row>
    <row r="330" spans="1:66">
      <c r="A330" s="84">
        <v>321</v>
      </c>
      <c r="B330" s="20"/>
      <c r="C330" s="20"/>
      <c r="D330" s="20"/>
      <c r="E330" s="20"/>
      <c r="F330" s="46" t="str">
        <f t="shared" si="66"/>
        <v xml:space="preserve">,  </v>
      </c>
      <c r="G330" s="28"/>
      <c r="H330" s="21"/>
      <c r="I330" s="20"/>
      <c r="J330" s="20"/>
      <c r="K330" s="46" t="str">
        <f t="shared" si="67"/>
        <v xml:space="preserve"> </v>
      </c>
      <c r="L330" s="20"/>
      <c r="M330" s="22"/>
      <c r="N330" s="20"/>
      <c r="O330" s="20"/>
      <c r="P330" s="20"/>
      <c r="Q330" s="20"/>
      <c r="R330" s="24"/>
      <c r="S330" s="20"/>
      <c r="T330" s="24"/>
      <c r="U330" s="33" t="str">
        <f>IFERROR(VLOOKUP(UPPER(TRIM(R330)&amp;TRIM(S330)&amp;TRIM(T330)),City!K:L,2,FALSE),"")</f>
        <v/>
      </c>
      <c r="V330" s="46" t="str">
        <f t="shared" si="68"/>
        <v xml:space="preserve"> </v>
      </c>
      <c r="W330" s="46" t="str">
        <f t="shared" si="69"/>
        <v xml:space="preserve"> </v>
      </c>
      <c r="X330" s="46" t="str">
        <f t="shared" si="70"/>
        <v xml:space="preserve"> </v>
      </c>
      <c r="Y330" s="46" t="str">
        <f t="shared" si="71"/>
        <v xml:space="preserve"> </v>
      </c>
      <c r="Z330" s="46" t="str">
        <f t="shared" si="72"/>
        <v xml:space="preserve"> </v>
      </c>
      <c r="AA330" s="46" t="str">
        <f t="shared" si="73"/>
        <v xml:space="preserve"> </v>
      </c>
      <c r="AB330" s="46" t="str">
        <f t="shared" si="74"/>
        <v/>
      </c>
      <c r="AC330" s="20"/>
      <c r="AD330" s="47" t="str">
        <f t="shared" ref="AD330:AD393" si="81">IF(ISBLANK(B330)," ",$C$3)</f>
        <v xml:space="preserve"> </v>
      </c>
      <c r="AE330" s="20"/>
      <c r="AF330" s="20"/>
      <c r="AG330" s="20"/>
      <c r="AH330" s="20"/>
      <c r="AI330" s="20"/>
      <c r="AJ330" s="20"/>
      <c r="AK330" s="24"/>
      <c r="AL330" s="20"/>
      <c r="AM330" s="20" t="str">
        <f>IFERROR(IF(AL330="Suggested Branch",VLOOKUP(AB330,'Branch Details'!F322:G634,2,FALSE),""),"")</f>
        <v/>
      </c>
      <c r="AN330" s="21"/>
      <c r="AO330" s="88"/>
      <c r="BH330" t="str">
        <f t="shared" si="75"/>
        <v/>
      </c>
      <c r="BI330" t="str">
        <f t="shared" si="76"/>
        <v/>
      </c>
      <c r="BJ330" t="str">
        <f>IF(OR(R330&lt;&gt;"",S330&lt;&gt;"",T330&lt;&gt;""),IFERROR(VLOOKUP(UPPER(TRIM(R330)&amp;TRIM(S330)&amp;TRIM(T330)),City!K:L,2,FALSE),"NONE"),"")</f>
        <v/>
      </c>
      <c r="BK330" t="str">
        <f t="shared" si="77"/>
        <v/>
      </c>
      <c r="BL330" t="str">
        <f t="shared" si="78"/>
        <v/>
      </c>
      <c r="BM330" s="17" t="str">
        <f t="shared" ca="1" si="79"/>
        <v/>
      </c>
      <c r="BN330" s="17" t="str">
        <f t="shared" si="80"/>
        <v/>
      </c>
    </row>
    <row r="331" spans="1:66">
      <c r="A331" s="84">
        <v>322</v>
      </c>
      <c r="B331" s="20"/>
      <c r="C331" s="20"/>
      <c r="D331" s="20"/>
      <c r="E331" s="20"/>
      <c r="F331" s="46" t="str">
        <f t="shared" ref="F331:F394" si="82">IF(LEN(TRIM(B331) &amp; ", " &amp;TRIM(C331) &amp; " " &amp;TRIM(D331)) &gt;26,LEFT(TRIM(B331) &amp; ", " &amp;TRIM(C331),26), TRIM(B331) &amp; ", " &amp;TRIM(C331) &amp; " "&amp;TRIM(D331) )</f>
        <v xml:space="preserve">,  </v>
      </c>
      <c r="G331" s="28"/>
      <c r="H331" s="21"/>
      <c r="I331" s="20"/>
      <c r="J331" s="20"/>
      <c r="K331" s="46" t="str">
        <f t="shared" ref="K331:K394" si="83">IF(ISBLANK(J331), " ",J331)</f>
        <v xml:space="preserve"> </v>
      </c>
      <c r="L331" s="20"/>
      <c r="M331" s="22"/>
      <c r="N331" s="20"/>
      <c r="O331" s="20"/>
      <c r="P331" s="20"/>
      <c r="Q331" s="20"/>
      <c r="R331" s="24"/>
      <c r="S331" s="20"/>
      <c r="T331" s="24"/>
      <c r="U331" s="33" t="str">
        <f>IFERROR(VLOOKUP(UPPER(TRIM(R331)&amp;TRIM(S331)&amp;TRIM(T331)),City!K:L,2,FALSE),"")</f>
        <v/>
      </c>
      <c r="V331" s="46" t="str">
        <f t="shared" ref="V331:V394" si="84">IF(ISBLANK(O331), " ",O331)</f>
        <v xml:space="preserve"> </v>
      </c>
      <c r="W331" s="46" t="str">
        <f t="shared" ref="W331:W394" si="85">IF(ISBLANK(P331), " ",P331)</f>
        <v xml:space="preserve"> </v>
      </c>
      <c r="X331" s="46" t="str">
        <f t="shared" ref="X331:X394" si="86">IF(ISBLANK(Q331), " ",Q331)</f>
        <v xml:space="preserve"> </v>
      </c>
      <c r="Y331" s="46" t="str">
        <f t="shared" ref="Y331:Y394" si="87">IF(ISBLANK(R331), " ",R331)</f>
        <v xml:space="preserve"> </v>
      </c>
      <c r="Z331" s="46" t="str">
        <f t="shared" ref="Z331:Z394" si="88">IF(ISBLANK(S331), " ",S331)</f>
        <v xml:space="preserve"> </v>
      </c>
      <c r="AA331" s="46" t="str">
        <f t="shared" ref="AA331:AA394" si="89">IF(ISBLANK(T331), " ",T331)</f>
        <v xml:space="preserve"> </v>
      </c>
      <c r="AB331" s="46" t="str">
        <f t="shared" ref="AB331:AB394" si="90">IF(ISBLANK(U331), " ",U331)</f>
        <v/>
      </c>
      <c r="AC331" s="20"/>
      <c r="AD331" s="47" t="str">
        <f t="shared" si="81"/>
        <v xml:space="preserve"> </v>
      </c>
      <c r="AE331" s="20"/>
      <c r="AF331" s="20"/>
      <c r="AG331" s="20"/>
      <c r="AH331" s="20"/>
      <c r="AI331" s="20"/>
      <c r="AJ331" s="20"/>
      <c r="AK331" s="24"/>
      <c r="AL331" s="20"/>
      <c r="AM331" s="20" t="str">
        <f>IFERROR(IF(AL331="Suggested Branch",VLOOKUP(AB331,'Branch Details'!F323:G635,2,FALSE),""),"")</f>
        <v/>
      </c>
      <c r="AN331" s="21"/>
      <c r="AO331" s="88"/>
      <c r="BH331" t="str">
        <f t="shared" ref="BH331:BH394" si="91">IF(COUNTIF($G$10:$G$509,G331)&gt;1, "DUPLICATE","")</f>
        <v/>
      </c>
      <c r="BI331" t="str">
        <f t="shared" ref="BI331:BI394" si="92">IF(COUNTIF($M$10:$M$509,M331)&gt;1, "DUPLICATE","")</f>
        <v/>
      </c>
      <c r="BJ331" t="str">
        <f>IF(OR(R331&lt;&gt;"",S331&lt;&gt;"",T331&lt;&gt;""),IFERROR(VLOOKUP(UPPER(TRIM(R331)&amp;TRIM(S331)&amp;TRIM(T331)),City!K:L,2,FALSE),"NONE"),"")</f>
        <v/>
      </c>
      <c r="BK331" t="str">
        <f t="shared" ref="BK331:BK394" si="93">UPPER(TRIM(B331) &amp; TRIM(C331) &amp; TRIM(D331))</f>
        <v/>
      </c>
      <c r="BL331" t="str">
        <f t="shared" ref="BL331:BL394" si="94">IF(BK331&lt;&gt;"", IF(COUNTIF($BK$10:$BK$509,BK331)&gt;1, "DUPLICATE",""),"")</f>
        <v/>
      </c>
      <c r="BM331" s="17" t="str">
        <f t="shared" ref="BM331:BM394" ca="1" si="95">IF(H331&lt;&gt;"",DATEDIF(H331,TODAY(),"Y"),"")</f>
        <v/>
      </c>
      <c r="BN331" s="17" t="str">
        <f t="shared" ref="BN331:BN394" si="96">IF(G331&lt;&gt;"",IF(OR(G331="123456789",G331="1234567890",G331="12345678901", G331="111111111",G331=123456789,G331=1234567890,G331=12345678901,G331=111111111, LEN(G331)&lt;10, LEN(G331)&gt;14, ISNUMBER(G331) =FALSE),"INVALID",""),"")</f>
        <v/>
      </c>
    </row>
    <row r="332" spans="1:66">
      <c r="A332" s="84">
        <v>323</v>
      </c>
      <c r="B332" s="20"/>
      <c r="C332" s="20"/>
      <c r="D332" s="20"/>
      <c r="E332" s="20"/>
      <c r="F332" s="46" t="str">
        <f t="shared" si="82"/>
        <v xml:space="preserve">,  </v>
      </c>
      <c r="G332" s="28"/>
      <c r="H332" s="21"/>
      <c r="I332" s="20"/>
      <c r="J332" s="20"/>
      <c r="K332" s="46" t="str">
        <f t="shared" si="83"/>
        <v xml:space="preserve"> </v>
      </c>
      <c r="L332" s="20"/>
      <c r="M332" s="22"/>
      <c r="N332" s="20"/>
      <c r="O332" s="20"/>
      <c r="P332" s="20"/>
      <c r="Q332" s="20"/>
      <c r="R332" s="24"/>
      <c r="S332" s="20"/>
      <c r="T332" s="24"/>
      <c r="U332" s="33" t="str">
        <f>IFERROR(VLOOKUP(UPPER(TRIM(R332)&amp;TRIM(S332)&amp;TRIM(T332)),City!K:L,2,FALSE),"")</f>
        <v/>
      </c>
      <c r="V332" s="46" t="str">
        <f t="shared" si="84"/>
        <v xml:space="preserve"> </v>
      </c>
      <c r="W332" s="46" t="str">
        <f t="shared" si="85"/>
        <v xml:space="preserve"> </v>
      </c>
      <c r="X332" s="46" t="str">
        <f t="shared" si="86"/>
        <v xml:space="preserve"> </v>
      </c>
      <c r="Y332" s="46" t="str">
        <f t="shared" si="87"/>
        <v xml:space="preserve"> </v>
      </c>
      <c r="Z332" s="46" t="str">
        <f t="shared" si="88"/>
        <v xml:space="preserve"> </v>
      </c>
      <c r="AA332" s="46" t="str">
        <f t="shared" si="89"/>
        <v xml:space="preserve"> </v>
      </c>
      <c r="AB332" s="46" t="str">
        <f t="shared" si="90"/>
        <v/>
      </c>
      <c r="AC332" s="20"/>
      <c r="AD332" s="47" t="str">
        <f t="shared" si="81"/>
        <v xml:space="preserve"> </v>
      </c>
      <c r="AE332" s="20"/>
      <c r="AF332" s="20"/>
      <c r="AG332" s="20"/>
      <c r="AH332" s="20"/>
      <c r="AI332" s="20"/>
      <c r="AJ332" s="20"/>
      <c r="AK332" s="24"/>
      <c r="AL332" s="20"/>
      <c r="AM332" s="20" t="str">
        <f>IFERROR(IF(AL332="Suggested Branch",VLOOKUP(AB332,'Branch Details'!F324:G636,2,FALSE),""),"")</f>
        <v/>
      </c>
      <c r="AN332" s="21"/>
      <c r="AO332" s="88"/>
      <c r="BH332" t="str">
        <f t="shared" si="91"/>
        <v/>
      </c>
      <c r="BI332" t="str">
        <f t="shared" si="92"/>
        <v/>
      </c>
      <c r="BJ332" t="str">
        <f>IF(OR(R332&lt;&gt;"",S332&lt;&gt;"",T332&lt;&gt;""),IFERROR(VLOOKUP(UPPER(TRIM(R332)&amp;TRIM(S332)&amp;TRIM(T332)),City!K:L,2,FALSE),"NONE"),"")</f>
        <v/>
      </c>
      <c r="BK332" t="str">
        <f t="shared" si="93"/>
        <v/>
      </c>
      <c r="BL332" t="str">
        <f t="shared" si="94"/>
        <v/>
      </c>
      <c r="BM332" s="17" t="str">
        <f t="shared" ca="1" si="95"/>
        <v/>
      </c>
      <c r="BN332" s="17" t="str">
        <f t="shared" si="96"/>
        <v/>
      </c>
    </row>
    <row r="333" spans="1:66">
      <c r="A333" s="84">
        <v>324</v>
      </c>
      <c r="B333" s="20"/>
      <c r="C333" s="20"/>
      <c r="D333" s="20"/>
      <c r="E333" s="20"/>
      <c r="F333" s="46" t="str">
        <f t="shared" si="82"/>
        <v xml:space="preserve">,  </v>
      </c>
      <c r="G333" s="28"/>
      <c r="H333" s="21"/>
      <c r="I333" s="20"/>
      <c r="J333" s="20"/>
      <c r="K333" s="46" t="str">
        <f t="shared" si="83"/>
        <v xml:space="preserve"> </v>
      </c>
      <c r="L333" s="20"/>
      <c r="M333" s="22"/>
      <c r="N333" s="20"/>
      <c r="O333" s="20"/>
      <c r="P333" s="20"/>
      <c r="Q333" s="20"/>
      <c r="R333" s="24"/>
      <c r="S333" s="20"/>
      <c r="T333" s="24"/>
      <c r="U333" s="33" t="str">
        <f>IFERROR(VLOOKUP(UPPER(TRIM(R333)&amp;TRIM(S333)&amp;TRIM(T333)),City!K:L,2,FALSE),"")</f>
        <v/>
      </c>
      <c r="V333" s="46" t="str">
        <f t="shared" si="84"/>
        <v xml:space="preserve"> </v>
      </c>
      <c r="W333" s="46" t="str">
        <f t="shared" si="85"/>
        <v xml:space="preserve"> </v>
      </c>
      <c r="X333" s="46" t="str">
        <f t="shared" si="86"/>
        <v xml:space="preserve"> </v>
      </c>
      <c r="Y333" s="46" t="str">
        <f t="shared" si="87"/>
        <v xml:space="preserve"> </v>
      </c>
      <c r="Z333" s="46" t="str">
        <f t="shared" si="88"/>
        <v xml:space="preserve"> </v>
      </c>
      <c r="AA333" s="46" t="str">
        <f t="shared" si="89"/>
        <v xml:space="preserve"> </v>
      </c>
      <c r="AB333" s="46" t="str">
        <f t="shared" si="90"/>
        <v/>
      </c>
      <c r="AC333" s="20"/>
      <c r="AD333" s="47" t="str">
        <f t="shared" si="81"/>
        <v xml:space="preserve"> </v>
      </c>
      <c r="AE333" s="20"/>
      <c r="AF333" s="20"/>
      <c r="AG333" s="20"/>
      <c r="AH333" s="20"/>
      <c r="AI333" s="20"/>
      <c r="AJ333" s="20"/>
      <c r="AK333" s="24"/>
      <c r="AL333" s="20"/>
      <c r="AM333" s="20" t="str">
        <f>IFERROR(IF(AL333="Suggested Branch",VLOOKUP(AB333,'Branch Details'!F325:G637,2,FALSE),""),"")</f>
        <v/>
      </c>
      <c r="AN333" s="21"/>
      <c r="AO333" s="88"/>
      <c r="BH333" t="str">
        <f t="shared" si="91"/>
        <v/>
      </c>
      <c r="BI333" t="str">
        <f t="shared" si="92"/>
        <v/>
      </c>
      <c r="BJ333" t="str">
        <f>IF(OR(R333&lt;&gt;"",S333&lt;&gt;"",T333&lt;&gt;""),IFERROR(VLOOKUP(UPPER(TRIM(R333)&amp;TRIM(S333)&amp;TRIM(T333)),City!K:L,2,FALSE),"NONE"),"")</f>
        <v/>
      </c>
      <c r="BK333" t="str">
        <f t="shared" si="93"/>
        <v/>
      </c>
      <c r="BL333" t="str">
        <f t="shared" si="94"/>
        <v/>
      </c>
      <c r="BM333" s="17" t="str">
        <f t="shared" ca="1" si="95"/>
        <v/>
      </c>
      <c r="BN333" s="17" t="str">
        <f t="shared" si="96"/>
        <v/>
      </c>
    </row>
    <row r="334" spans="1:66">
      <c r="A334" s="84">
        <v>325</v>
      </c>
      <c r="B334" s="20"/>
      <c r="C334" s="20"/>
      <c r="D334" s="20"/>
      <c r="E334" s="20"/>
      <c r="F334" s="46" t="str">
        <f t="shared" si="82"/>
        <v xml:space="preserve">,  </v>
      </c>
      <c r="G334" s="28"/>
      <c r="H334" s="21"/>
      <c r="I334" s="20"/>
      <c r="J334" s="20"/>
      <c r="K334" s="46" t="str">
        <f t="shared" si="83"/>
        <v xml:space="preserve"> </v>
      </c>
      <c r="L334" s="20"/>
      <c r="M334" s="22"/>
      <c r="N334" s="20"/>
      <c r="O334" s="20"/>
      <c r="P334" s="20"/>
      <c r="Q334" s="20"/>
      <c r="R334" s="24"/>
      <c r="S334" s="20"/>
      <c r="T334" s="24"/>
      <c r="U334" s="33" t="str">
        <f>IFERROR(VLOOKUP(UPPER(TRIM(R334)&amp;TRIM(S334)&amp;TRIM(T334)),City!K:L,2,FALSE),"")</f>
        <v/>
      </c>
      <c r="V334" s="46" t="str">
        <f t="shared" si="84"/>
        <v xml:space="preserve"> </v>
      </c>
      <c r="W334" s="46" t="str">
        <f t="shared" si="85"/>
        <v xml:space="preserve"> </v>
      </c>
      <c r="X334" s="46" t="str">
        <f t="shared" si="86"/>
        <v xml:space="preserve"> </v>
      </c>
      <c r="Y334" s="46" t="str">
        <f t="shared" si="87"/>
        <v xml:space="preserve"> </v>
      </c>
      <c r="Z334" s="46" t="str">
        <f t="shared" si="88"/>
        <v xml:space="preserve"> </v>
      </c>
      <c r="AA334" s="46" t="str">
        <f t="shared" si="89"/>
        <v xml:space="preserve"> </v>
      </c>
      <c r="AB334" s="46" t="str">
        <f t="shared" si="90"/>
        <v/>
      </c>
      <c r="AC334" s="20"/>
      <c r="AD334" s="47" t="str">
        <f t="shared" si="81"/>
        <v xml:space="preserve"> </v>
      </c>
      <c r="AE334" s="20"/>
      <c r="AF334" s="20"/>
      <c r="AG334" s="20"/>
      <c r="AH334" s="20"/>
      <c r="AI334" s="20"/>
      <c r="AJ334" s="20"/>
      <c r="AK334" s="24"/>
      <c r="AL334" s="20"/>
      <c r="AM334" s="20" t="str">
        <f>IFERROR(IF(AL334="Suggested Branch",VLOOKUP(AB334,'Branch Details'!F326:G638,2,FALSE),""),"")</f>
        <v/>
      </c>
      <c r="AN334" s="21"/>
      <c r="AO334" s="88"/>
      <c r="BH334" t="str">
        <f t="shared" si="91"/>
        <v/>
      </c>
      <c r="BI334" t="str">
        <f t="shared" si="92"/>
        <v/>
      </c>
      <c r="BJ334" t="str">
        <f>IF(OR(R334&lt;&gt;"",S334&lt;&gt;"",T334&lt;&gt;""),IFERROR(VLOOKUP(UPPER(TRIM(R334)&amp;TRIM(S334)&amp;TRIM(T334)),City!K:L,2,FALSE),"NONE"),"")</f>
        <v/>
      </c>
      <c r="BK334" t="str">
        <f t="shared" si="93"/>
        <v/>
      </c>
      <c r="BL334" t="str">
        <f t="shared" si="94"/>
        <v/>
      </c>
      <c r="BM334" s="17" t="str">
        <f t="shared" ca="1" si="95"/>
        <v/>
      </c>
      <c r="BN334" s="17" t="str">
        <f t="shared" si="96"/>
        <v/>
      </c>
    </row>
    <row r="335" spans="1:66">
      <c r="A335" s="84">
        <v>326</v>
      </c>
      <c r="B335" s="20"/>
      <c r="C335" s="20"/>
      <c r="D335" s="20"/>
      <c r="E335" s="20"/>
      <c r="F335" s="46" t="str">
        <f t="shared" si="82"/>
        <v xml:space="preserve">,  </v>
      </c>
      <c r="G335" s="28"/>
      <c r="H335" s="21"/>
      <c r="I335" s="20"/>
      <c r="J335" s="20"/>
      <c r="K335" s="46" t="str">
        <f t="shared" si="83"/>
        <v xml:space="preserve"> </v>
      </c>
      <c r="L335" s="20"/>
      <c r="M335" s="22"/>
      <c r="N335" s="20"/>
      <c r="O335" s="20"/>
      <c r="P335" s="20"/>
      <c r="Q335" s="20"/>
      <c r="R335" s="24"/>
      <c r="S335" s="20"/>
      <c r="T335" s="24"/>
      <c r="U335" s="33" t="str">
        <f>IFERROR(VLOOKUP(UPPER(TRIM(R335)&amp;TRIM(S335)&amp;TRIM(T335)),City!K:L,2,FALSE),"")</f>
        <v/>
      </c>
      <c r="V335" s="46" t="str">
        <f t="shared" si="84"/>
        <v xml:space="preserve"> </v>
      </c>
      <c r="W335" s="46" t="str">
        <f t="shared" si="85"/>
        <v xml:space="preserve"> </v>
      </c>
      <c r="X335" s="46" t="str">
        <f t="shared" si="86"/>
        <v xml:space="preserve"> </v>
      </c>
      <c r="Y335" s="46" t="str">
        <f t="shared" si="87"/>
        <v xml:space="preserve"> </v>
      </c>
      <c r="Z335" s="46" t="str">
        <f t="shared" si="88"/>
        <v xml:space="preserve"> </v>
      </c>
      <c r="AA335" s="46" t="str">
        <f t="shared" si="89"/>
        <v xml:space="preserve"> </v>
      </c>
      <c r="AB335" s="46" t="str">
        <f t="shared" si="90"/>
        <v/>
      </c>
      <c r="AC335" s="20"/>
      <c r="AD335" s="47" t="str">
        <f t="shared" si="81"/>
        <v xml:space="preserve"> </v>
      </c>
      <c r="AE335" s="20"/>
      <c r="AF335" s="20"/>
      <c r="AG335" s="20"/>
      <c r="AH335" s="20"/>
      <c r="AI335" s="20"/>
      <c r="AJ335" s="20"/>
      <c r="AK335" s="24"/>
      <c r="AL335" s="20"/>
      <c r="AM335" s="20" t="str">
        <f>IFERROR(IF(AL335="Suggested Branch",VLOOKUP(AB335,'Branch Details'!F327:G639,2,FALSE),""),"")</f>
        <v/>
      </c>
      <c r="AN335" s="21"/>
      <c r="AO335" s="88"/>
      <c r="BH335" t="str">
        <f t="shared" si="91"/>
        <v/>
      </c>
      <c r="BI335" t="str">
        <f t="shared" si="92"/>
        <v/>
      </c>
      <c r="BJ335" t="str">
        <f>IF(OR(R335&lt;&gt;"",S335&lt;&gt;"",T335&lt;&gt;""),IFERROR(VLOOKUP(UPPER(TRIM(R335)&amp;TRIM(S335)&amp;TRIM(T335)),City!K:L,2,FALSE),"NONE"),"")</f>
        <v/>
      </c>
      <c r="BK335" t="str">
        <f t="shared" si="93"/>
        <v/>
      </c>
      <c r="BL335" t="str">
        <f t="shared" si="94"/>
        <v/>
      </c>
      <c r="BM335" s="17" t="str">
        <f t="shared" ca="1" si="95"/>
        <v/>
      </c>
      <c r="BN335" s="17" t="str">
        <f t="shared" si="96"/>
        <v/>
      </c>
    </row>
    <row r="336" spans="1:66">
      <c r="A336" s="84">
        <v>327</v>
      </c>
      <c r="B336" s="20"/>
      <c r="C336" s="20"/>
      <c r="D336" s="20"/>
      <c r="E336" s="20"/>
      <c r="F336" s="46" t="str">
        <f t="shared" si="82"/>
        <v xml:space="preserve">,  </v>
      </c>
      <c r="G336" s="28"/>
      <c r="H336" s="21"/>
      <c r="I336" s="20"/>
      <c r="J336" s="20"/>
      <c r="K336" s="46" t="str">
        <f t="shared" si="83"/>
        <v xml:space="preserve"> </v>
      </c>
      <c r="L336" s="20"/>
      <c r="M336" s="22"/>
      <c r="N336" s="20"/>
      <c r="O336" s="20"/>
      <c r="P336" s="20"/>
      <c r="Q336" s="20"/>
      <c r="R336" s="24"/>
      <c r="S336" s="20"/>
      <c r="T336" s="24"/>
      <c r="U336" s="33" t="str">
        <f>IFERROR(VLOOKUP(UPPER(TRIM(R336)&amp;TRIM(S336)&amp;TRIM(T336)),City!K:L,2,FALSE),"")</f>
        <v/>
      </c>
      <c r="V336" s="46" t="str">
        <f t="shared" si="84"/>
        <v xml:space="preserve"> </v>
      </c>
      <c r="W336" s="46" t="str">
        <f t="shared" si="85"/>
        <v xml:space="preserve"> </v>
      </c>
      <c r="X336" s="46" t="str">
        <f t="shared" si="86"/>
        <v xml:space="preserve"> </v>
      </c>
      <c r="Y336" s="46" t="str">
        <f t="shared" si="87"/>
        <v xml:space="preserve"> </v>
      </c>
      <c r="Z336" s="46" t="str">
        <f t="shared" si="88"/>
        <v xml:space="preserve"> </v>
      </c>
      <c r="AA336" s="46" t="str">
        <f t="shared" si="89"/>
        <v xml:space="preserve"> </v>
      </c>
      <c r="AB336" s="46" t="str">
        <f t="shared" si="90"/>
        <v/>
      </c>
      <c r="AC336" s="20"/>
      <c r="AD336" s="47" t="str">
        <f t="shared" si="81"/>
        <v xml:space="preserve"> </v>
      </c>
      <c r="AE336" s="20"/>
      <c r="AF336" s="20"/>
      <c r="AG336" s="20"/>
      <c r="AH336" s="20"/>
      <c r="AI336" s="20"/>
      <c r="AJ336" s="20"/>
      <c r="AK336" s="24"/>
      <c r="AL336" s="20"/>
      <c r="AM336" s="20" t="str">
        <f>IFERROR(IF(AL336="Suggested Branch",VLOOKUP(AB336,'Branch Details'!F328:G640,2,FALSE),""),"")</f>
        <v/>
      </c>
      <c r="AN336" s="21"/>
      <c r="AO336" s="88"/>
      <c r="BH336" t="str">
        <f t="shared" si="91"/>
        <v/>
      </c>
      <c r="BI336" t="str">
        <f t="shared" si="92"/>
        <v/>
      </c>
      <c r="BJ336" t="str">
        <f>IF(OR(R336&lt;&gt;"",S336&lt;&gt;"",T336&lt;&gt;""),IFERROR(VLOOKUP(UPPER(TRIM(R336)&amp;TRIM(S336)&amp;TRIM(T336)),City!K:L,2,FALSE),"NONE"),"")</f>
        <v/>
      </c>
      <c r="BK336" t="str">
        <f t="shared" si="93"/>
        <v/>
      </c>
      <c r="BL336" t="str">
        <f t="shared" si="94"/>
        <v/>
      </c>
      <c r="BM336" s="17" t="str">
        <f t="shared" ca="1" si="95"/>
        <v/>
      </c>
      <c r="BN336" s="17" t="str">
        <f t="shared" si="96"/>
        <v/>
      </c>
    </row>
    <row r="337" spans="1:66">
      <c r="A337" s="84">
        <v>328</v>
      </c>
      <c r="B337" s="20"/>
      <c r="C337" s="20"/>
      <c r="D337" s="20"/>
      <c r="E337" s="20"/>
      <c r="F337" s="46" t="str">
        <f t="shared" si="82"/>
        <v xml:space="preserve">,  </v>
      </c>
      <c r="G337" s="28"/>
      <c r="H337" s="21"/>
      <c r="I337" s="20"/>
      <c r="J337" s="20"/>
      <c r="K337" s="46" t="str">
        <f t="shared" si="83"/>
        <v xml:space="preserve"> </v>
      </c>
      <c r="L337" s="20"/>
      <c r="M337" s="22"/>
      <c r="N337" s="20"/>
      <c r="O337" s="20"/>
      <c r="P337" s="20"/>
      <c r="Q337" s="20"/>
      <c r="R337" s="24"/>
      <c r="S337" s="20"/>
      <c r="T337" s="24"/>
      <c r="U337" s="33" t="str">
        <f>IFERROR(VLOOKUP(UPPER(TRIM(R337)&amp;TRIM(S337)&amp;TRIM(T337)),City!K:L,2,FALSE),"")</f>
        <v/>
      </c>
      <c r="V337" s="46" t="str">
        <f t="shared" si="84"/>
        <v xml:space="preserve"> </v>
      </c>
      <c r="W337" s="46" t="str">
        <f t="shared" si="85"/>
        <v xml:space="preserve"> </v>
      </c>
      <c r="X337" s="46" t="str">
        <f t="shared" si="86"/>
        <v xml:space="preserve"> </v>
      </c>
      <c r="Y337" s="46" t="str">
        <f t="shared" si="87"/>
        <v xml:space="preserve"> </v>
      </c>
      <c r="Z337" s="46" t="str">
        <f t="shared" si="88"/>
        <v xml:space="preserve"> </v>
      </c>
      <c r="AA337" s="46" t="str">
        <f t="shared" si="89"/>
        <v xml:space="preserve"> </v>
      </c>
      <c r="AB337" s="46" t="str">
        <f t="shared" si="90"/>
        <v/>
      </c>
      <c r="AC337" s="20"/>
      <c r="AD337" s="47" t="str">
        <f t="shared" si="81"/>
        <v xml:space="preserve"> </v>
      </c>
      <c r="AE337" s="20"/>
      <c r="AF337" s="20"/>
      <c r="AG337" s="20"/>
      <c r="AH337" s="20"/>
      <c r="AI337" s="20"/>
      <c r="AJ337" s="20"/>
      <c r="AK337" s="24"/>
      <c r="AL337" s="20"/>
      <c r="AM337" s="20" t="str">
        <f>IFERROR(IF(AL337="Suggested Branch",VLOOKUP(AB337,'Branch Details'!F329:G641,2,FALSE),""),"")</f>
        <v/>
      </c>
      <c r="AN337" s="21"/>
      <c r="AO337" s="88"/>
      <c r="BH337" t="str">
        <f t="shared" si="91"/>
        <v/>
      </c>
      <c r="BI337" t="str">
        <f t="shared" si="92"/>
        <v/>
      </c>
      <c r="BJ337" t="str">
        <f>IF(OR(R337&lt;&gt;"",S337&lt;&gt;"",T337&lt;&gt;""),IFERROR(VLOOKUP(UPPER(TRIM(R337)&amp;TRIM(S337)&amp;TRIM(T337)),City!K:L,2,FALSE),"NONE"),"")</f>
        <v/>
      </c>
      <c r="BK337" t="str">
        <f t="shared" si="93"/>
        <v/>
      </c>
      <c r="BL337" t="str">
        <f t="shared" si="94"/>
        <v/>
      </c>
      <c r="BM337" s="17" t="str">
        <f t="shared" ca="1" si="95"/>
        <v/>
      </c>
      <c r="BN337" s="17" t="str">
        <f t="shared" si="96"/>
        <v/>
      </c>
    </row>
    <row r="338" spans="1:66">
      <c r="A338" s="84">
        <v>329</v>
      </c>
      <c r="B338" s="20"/>
      <c r="C338" s="20"/>
      <c r="D338" s="20"/>
      <c r="E338" s="20"/>
      <c r="F338" s="46" t="str">
        <f t="shared" si="82"/>
        <v xml:space="preserve">,  </v>
      </c>
      <c r="G338" s="28"/>
      <c r="H338" s="21"/>
      <c r="I338" s="20"/>
      <c r="J338" s="20"/>
      <c r="K338" s="46" t="str">
        <f t="shared" si="83"/>
        <v xml:space="preserve"> </v>
      </c>
      <c r="L338" s="20"/>
      <c r="M338" s="22"/>
      <c r="N338" s="20"/>
      <c r="O338" s="20"/>
      <c r="P338" s="20"/>
      <c r="Q338" s="20"/>
      <c r="R338" s="24"/>
      <c r="S338" s="20"/>
      <c r="T338" s="24"/>
      <c r="U338" s="33" t="str">
        <f>IFERROR(VLOOKUP(UPPER(TRIM(R338)&amp;TRIM(S338)&amp;TRIM(T338)),City!K:L,2,FALSE),"")</f>
        <v/>
      </c>
      <c r="V338" s="46" t="str">
        <f t="shared" si="84"/>
        <v xml:space="preserve"> </v>
      </c>
      <c r="W338" s="46" t="str">
        <f t="shared" si="85"/>
        <v xml:space="preserve"> </v>
      </c>
      <c r="X338" s="46" t="str">
        <f t="shared" si="86"/>
        <v xml:space="preserve"> </v>
      </c>
      <c r="Y338" s="46" t="str">
        <f t="shared" si="87"/>
        <v xml:space="preserve"> </v>
      </c>
      <c r="Z338" s="46" t="str">
        <f t="shared" si="88"/>
        <v xml:space="preserve"> </v>
      </c>
      <c r="AA338" s="46" t="str">
        <f t="shared" si="89"/>
        <v xml:space="preserve"> </v>
      </c>
      <c r="AB338" s="46" t="str">
        <f t="shared" si="90"/>
        <v/>
      </c>
      <c r="AC338" s="20"/>
      <c r="AD338" s="47" t="str">
        <f t="shared" si="81"/>
        <v xml:space="preserve"> </v>
      </c>
      <c r="AE338" s="20"/>
      <c r="AF338" s="20"/>
      <c r="AG338" s="20"/>
      <c r="AH338" s="20"/>
      <c r="AI338" s="20"/>
      <c r="AJ338" s="20"/>
      <c r="AK338" s="24"/>
      <c r="AL338" s="20"/>
      <c r="AM338" s="20" t="str">
        <f>IFERROR(IF(AL338="Suggested Branch",VLOOKUP(AB338,'Branch Details'!F330:G642,2,FALSE),""),"")</f>
        <v/>
      </c>
      <c r="AN338" s="21"/>
      <c r="AO338" s="88"/>
      <c r="BH338" t="str">
        <f t="shared" si="91"/>
        <v/>
      </c>
      <c r="BI338" t="str">
        <f t="shared" si="92"/>
        <v/>
      </c>
      <c r="BJ338" t="str">
        <f>IF(OR(R338&lt;&gt;"",S338&lt;&gt;"",T338&lt;&gt;""),IFERROR(VLOOKUP(UPPER(TRIM(R338)&amp;TRIM(S338)&amp;TRIM(T338)),City!K:L,2,FALSE),"NONE"),"")</f>
        <v/>
      </c>
      <c r="BK338" t="str">
        <f t="shared" si="93"/>
        <v/>
      </c>
      <c r="BL338" t="str">
        <f t="shared" si="94"/>
        <v/>
      </c>
      <c r="BM338" s="17" t="str">
        <f t="shared" ca="1" si="95"/>
        <v/>
      </c>
      <c r="BN338" s="17" t="str">
        <f t="shared" si="96"/>
        <v/>
      </c>
    </row>
    <row r="339" spans="1:66">
      <c r="A339" s="84">
        <v>330</v>
      </c>
      <c r="B339" s="20"/>
      <c r="C339" s="20"/>
      <c r="D339" s="20"/>
      <c r="E339" s="20"/>
      <c r="F339" s="46" t="str">
        <f t="shared" si="82"/>
        <v xml:space="preserve">,  </v>
      </c>
      <c r="G339" s="28"/>
      <c r="H339" s="21"/>
      <c r="I339" s="20"/>
      <c r="J339" s="20"/>
      <c r="K339" s="46" t="str">
        <f t="shared" si="83"/>
        <v xml:space="preserve"> </v>
      </c>
      <c r="L339" s="20"/>
      <c r="M339" s="22"/>
      <c r="N339" s="20"/>
      <c r="O339" s="20"/>
      <c r="P339" s="20"/>
      <c r="Q339" s="20"/>
      <c r="R339" s="24"/>
      <c r="S339" s="20"/>
      <c r="T339" s="24"/>
      <c r="U339" s="33" t="str">
        <f>IFERROR(VLOOKUP(UPPER(TRIM(R339)&amp;TRIM(S339)&amp;TRIM(T339)),City!K:L,2,FALSE),"")</f>
        <v/>
      </c>
      <c r="V339" s="46" t="str">
        <f t="shared" si="84"/>
        <v xml:space="preserve"> </v>
      </c>
      <c r="W339" s="46" t="str">
        <f t="shared" si="85"/>
        <v xml:space="preserve"> </v>
      </c>
      <c r="X339" s="46" t="str">
        <f t="shared" si="86"/>
        <v xml:space="preserve"> </v>
      </c>
      <c r="Y339" s="46" t="str">
        <f t="shared" si="87"/>
        <v xml:space="preserve"> </v>
      </c>
      <c r="Z339" s="46" t="str">
        <f t="shared" si="88"/>
        <v xml:space="preserve"> </v>
      </c>
      <c r="AA339" s="46" t="str">
        <f t="shared" si="89"/>
        <v xml:space="preserve"> </v>
      </c>
      <c r="AB339" s="46" t="str">
        <f t="shared" si="90"/>
        <v/>
      </c>
      <c r="AC339" s="20"/>
      <c r="AD339" s="47" t="str">
        <f t="shared" si="81"/>
        <v xml:space="preserve"> </v>
      </c>
      <c r="AE339" s="20"/>
      <c r="AF339" s="20"/>
      <c r="AG339" s="20"/>
      <c r="AH339" s="20"/>
      <c r="AI339" s="20"/>
      <c r="AJ339" s="20"/>
      <c r="AK339" s="24"/>
      <c r="AL339" s="20"/>
      <c r="AM339" s="20" t="str">
        <f>IFERROR(IF(AL339="Suggested Branch",VLOOKUP(AB339,'Branch Details'!F331:G643,2,FALSE),""),"")</f>
        <v/>
      </c>
      <c r="AN339" s="21"/>
      <c r="AO339" s="88"/>
      <c r="BH339" t="str">
        <f t="shared" si="91"/>
        <v/>
      </c>
      <c r="BI339" t="str">
        <f t="shared" si="92"/>
        <v/>
      </c>
      <c r="BJ339" t="str">
        <f>IF(OR(R339&lt;&gt;"",S339&lt;&gt;"",T339&lt;&gt;""),IFERROR(VLOOKUP(UPPER(TRIM(R339)&amp;TRIM(S339)&amp;TRIM(T339)),City!K:L,2,FALSE),"NONE"),"")</f>
        <v/>
      </c>
      <c r="BK339" t="str">
        <f t="shared" si="93"/>
        <v/>
      </c>
      <c r="BL339" t="str">
        <f t="shared" si="94"/>
        <v/>
      </c>
      <c r="BM339" s="17" t="str">
        <f t="shared" ca="1" si="95"/>
        <v/>
      </c>
      <c r="BN339" s="17" t="str">
        <f t="shared" si="96"/>
        <v/>
      </c>
    </row>
    <row r="340" spans="1:66">
      <c r="A340" s="84">
        <v>331</v>
      </c>
      <c r="B340" s="20"/>
      <c r="C340" s="20"/>
      <c r="D340" s="20"/>
      <c r="E340" s="20"/>
      <c r="F340" s="46" t="str">
        <f t="shared" si="82"/>
        <v xml:space="preserve">,  </v>
      </c>
      <c r="G340" s="28"/>
      <c r="H340" s="21"/>
      <c r="I340" s="20"/>
      <c r="J340" s="20"/>
      <c r="K340" s="46" t="str">
        <f t="shared" si="83"/>
        <v xml:space="preserve"> </v>
      </c>
      <c r="L340" s="20"/>
      <c r="M340" s="22"/>
      <c r="N340" s="20"/>
      <c r="O340" s="20"/>
      <c r="P340" s="20"/>
      <c r="Q340" s="20"/>
      <c r="R340" s="24"/>
      <c r="S340" s="20"/>
      <c r="T340" s="24"/>
      <c r="U340" s="33" t="str">
        <f>IFERROR(VLOOKUP(UPPER(TRIM(R340)&amp;TRIM(S340)&amp;TRIM(T340)),City!K:L,2,FALSE),"")</f>
        <v/>
      </c>
      <c r="V340" s="46" t="str">
        <f t="shared" si="84"/>
        <v xml:space="preserve"> </v>
      </c>
      <c r="W340" s="46" t="str">
        <f t="shared" si="85"/>
        <v xml:space="preserve"> </v>
      </c>
      <c r="X340" s="46" t="str">
        <f t="shared" si="86"/>
        <v xml:space="preserve"> </v>
      </c>
      <c r="Y340" s="46" t="str">
        <f t="shared" si="87"/>
        <v xml:space="preserve"> </v>
      </c>
      <c r="Z340" s="46" t="str">
        <f t="shared" si="88"/>
        <v xml:space="preserve"> </v>
      </c>
      <c r="AA340" s="46" t="str">
        <f t="shared" si="89"/>
        <v xml:space="preserve"> </v>
      </c>
      <c r="AB340" s="46" t="str">
        <f t="shared" si="90"/>
        <v/>
      </c>
      <c r="AC340" s="20"/>
      <c r="AD340" s="47" t="str">
        <f t="shared" si="81"/>
        <v xml:space="preserve"> </v>
      </c>
      <c r="AE340" s="20"/>
      <c r="AF340" s="20"/>
      <c r="AG340" s="20"/>
      <c r="AH340" s="20"/>
      <c r="AI340" s="20"/>
      <c r="AJ340" s="20"/>
      <c r="AK340" s="24"/>
      <c r="AL340" s="20"/>
      <c r="AM340" s="20" t="str">
        <f>IFERROR(IF(AL340="Suggested Branch",VLOOKUP(AB340,'Branch Details'!F332:G644,2,FALSE),""),"")</f>
        <v/>
      </c>
      <c r="AN340" s="21"/>
      <c r="AO340" s="88"/>
      <c r="BH340" t="str">
        <f t="shared" si="91"/>
        <v/>
      </c>
      <c r="BI340" t="str">
        <f t="shared" si="92"/>
        <v/>
      </c>
      <c r="BJ340" t="str">
        <f>IF(OR(R340&lt;&gt;"",S340&lt;&gt;"",T340&lt;&gt;""),IFERROR(VLOOKUP(UPPER(TRIM(R340)&amp;TRIM(S340)&amp;TRIM(T340)),City!K:L,2,FALSE),"NONE"),"")</f>
        <v/>
      </c>
      <c r="BK340" t="str">
        <f t="shared" si="93"/>
        <v/>
      </c>
      <c r="BL340" t="str">
        <f t="shared" si="94"/>
        <v/>
      </c>
      <c r="BM340" s="17" t="str">
        <f t="shared" ca="1" si="95"/>
        <v/>
      </c>
      <c r="BN340" s="17" t="str">
        <f t="shared" si="96"/>
        <v/>
      </c>
    </row>
    <row r="341" spans="1:66">
      <c r="A341" s="84">
        <v>332</v>
      </c>
      <c r="B341" s="20"/>
      <c r="C341" s="20"/>
      <c r="D341" s="20"/>
      <c r="E341" s="20"/>
      <c r="F341" s="46" t="str">
        <f t="shared" si="82"/>
        <v xml:space="preserve">,  </v>
      </c>
      <c r="G341" s="28"/>
      <c r="H341" s="21"/>
      <c r="I341" s="20"/>
      <c r="J341" s="20"/>
      <c r="K341" s="46" t="str">
        <f t="shared" si="83"/>
        <v xml:space="preserve"> </v>
      </c>
      <c r="L341" s="20"/>
      <c r="M341" s="22"/>
      <c r="N341" s="20"/>
      <c r="O341" s="20"/>
      <c r="P341" s="20"/>
      <c r="Q341" s="20"/>
      <c r="R341" s="24"/>
      <c r="S341" s="20"/>
      <c r="T341" s="24"/>
      <c r="U341" s="33" t="str">
        <f>IFERROR(VLOOKUP(UPPER(TRIM(R341)&amp;TRIM(S341)&amp;TRIM(T341)),City!K:L,2,FALSE),"")</f>
        <v/>
      </c>
      <c r="V341" s="46" t="str">
        <f t="shared" si="84"/>
        <v xml:space="preserve"> </v>
      </c>
      <c r="W341" s="46" t="str">
        <f t="shared" si="85"/>
        <v xml:space="preserve"> </v>
      </c>
      <c r="X341" s="46" t="str">
        <f t="shared" si="86"/>
        <v xml:space="preserve"> </v>
      </c>
      <c r="Y341" s="46" t="str">
        <f t="shared" si="87"/>
        <v xml:space="preserve"> </v>
      </c>
      <c r="Z341" s="46" t="str">
        <f t="shared" si="88"/>
        <v xml:space="preserve"> </v>
      </c>
      <c r="AA341" s="46" t="str">
        <f t="shared" si="89"/>
        <v xml:space="preserve"> </v>
      </c>
      <c r="AB341" s="46" t="str">
        <f t="shared" si="90"/>
        <v/>
      </c>
      <c r="AC341" s="20"/>
      <c r="AD341" s="47" t="str">
        <f t="shared" si="81"/>
        <v xml:space="preserve"> </v>
      </c>
      <c r="AE341" s="20"/>
      <c r="AF341" s="20"/>
      <c r="AG341" s="20"/>
      <c r="AH341" s="20"/>
      <c r="AI341" s="20"/>
      <c r="AJ341" s="20"/>
      <c r="AK341" s="24"/>
      <c r="AL341" s="20"/>
      <c r="AM341" s="20" t="str">
        <f>IFERROR(IF(AL341="Suggested Branch",VLOOKUP(AB341,'Branch Details'!F333:G645,2,FALSE),""),"")</f>
        <v/>
      </c>
      <c r="AN341" s="21"/>
      <c r="AO341" s="88"/>
      <c r="BH341" t="str">
        <f t="shared" si="91"/>
        <v/>
      </c>
      <c r="BI341" t="str">
        <f t="shared" si="92"/>
        <v/>
      </c>
      <c r="BJ341" t="str">
        <f>IF(OR(R341&lt;&gt;"",S341&lt;&gt;"",T341&lt;&gt;""),IFERROR(VLOOKUP(UPPER(TRIM(R341)&amp;TRIM(S341)&amp;TRIM(T341)),City!K:L,2,FALSE),"NONE"),"")</f>
        <v/>
      </c>
      <c r="BK341" t="str">
        <f t="shared" si="93"/>
        <v/>
      </c>
      <c r="BL341" t="str">
        <f t="shared" si="94"/>
        <v/>
      </c>
      <c r="BM341" s="17" t="str">
        <f t="shared" ca="1" si="95"/>
        <v/>
      </c>
      <c r="BN341" s="17" t="str">
        <f t="shared" si="96"/>
        <v/>
      </c>
    </row>
    <row r="342" spans="1:66">
      <c r="A342" s="84">
        <v>333</v>
      </c>
      <c r="B342" s="20"/>
      <c r="C342" s="20"/>
      <c r="D342" s="20"/>
      <c r="E342" s="20"/>
      <c r="F342" s="46" t="str">
        <f t="shared" si="82"/>
        <v xml:space="preserve">,  </v>
      </c>
      <c r="G342" s="28"/>
      <c r="H342" s="21"/>
      <c r="I342" s="20"/>
      <c r="J342" s="20"/>
      <c r="K342" s="46" t="str">
        <f t="shared" si="83"/>
        <v xml:space="preserve"> </v>
      </c>
      <c r="L342" s="20"/>
      <c r="M342" s="22"/>
      <c r="N342" s="20"/>
      <c r="O342" s="20"/>
      <c r="P342" s="20"/>
      <c r="Q342" s="20"/>
      <c r="R342" s="24"/>
      <c r="S342" s="20"/>
      <c r="T342" s="24"/>
      <c r="U342" s="33" t="str">
        <f>IFERROR(VLOOKUP(UPPER(TRIM(R342)&amp;TRIM(S342)&amp;TRIM(T342)),City!K:L,2,FALSE),"")</f>
        <v/>
      </c>
      <c r="V342" s="46" t="str">
        <f t="shared" si="84"/>
        <v xml:space="preserve"> </v>
      </c>
      <c r="W342" s="46" t="str">
        <f t="shared" si="85"/>
        <v xml:space="preserve"> </v>
      </c>
      <c r="X342" s="46" t="str">
        <f t="shared" si="86"/>
        <v xml:space="preserve"> </v>
      </c>
      <c r="Y342" s="46" t="str">
        <f t="shared" si="87"/>
        <v xml:space="preserve"> </v>
      </c>
      <c r="Z342" s="46" t="str">
        <f t="shared" si="88"/>
        <v xml:space="preserve"> </v>
      </c>
      <c r="AA342" s="46" t="str">
        <f t="shared" si="89"/>
        <v xml:space="preserve"> </v>
      </c>
      <c r="AB342" s="46" t="str">
        <f t="shared" si="90"/>
        <v/>
      </c>
      <c r="AC342" s="20"/>
      <c r="AD342" s="47" t="str">
        <f t="shared" si="81"/>
        <v xml:space="preserve"> </v>
      </c>
      <c r="AE342" s="20"/>
      <c r="AF342" s="20"/>
      <c r="AG342" s="20"/>
      <c r="AH342" s="20"/>
      <c r="AI342" s="20"/>
      <c r="AJ342" s="20"/>
      <c r="AK342" s="24"/>
      <c r="AL342" s="20"/>
      <c r="AM342" s="20" t="str">
        <f>IFERROR(IF(AL342="Suggested Branch",VLOOKUP(AB342,'Branch Details'!F334:G646,2,FALSE),""),"")</f>
        <v/>
      </c>
      <c r="AN342" s="21"/>
      <c r="AO342" s="88"/>
      <c r="BH342" t="str">
        <f t="shared" si="91"/>
        <v/>
      </c>
      <c r="BI342" t="str">
        <f t="shared" si="92"/>
        <v/>
      </c>
      <c r="BJ342" t="str">
        <f>IF(OR(R342&lt;&gt;"",S342&lt;&gt;"",T342&lt;&gt;""),IFERROR(VLOOKUP(UPPER(TRIM(R342)&amp;TRIM(S342)&amp;TRIM(T342)),City!K:L,2,FALSE),"NONE"),"")</f>
        <v/>
      </c>
      <c r="BK342" t="str">
        <f t="shared" si="93"/>
        <v/>
      </c>
      <c r="BL342" t="str">
        <f t="shared" si="94"/>
        <v/>
      </c>
      <c r="BM342" s="17" t="str">
        <f t="shared" ca="1" si="95"/>
        <v/>
      </c>
      <c r="BN342" s="17" t="str">
        <f t="shared" si="96"/>
        <v/>
      </c>
    </row>
    <row r="343" spans="1:66">
      <c r="A343" s="84">
        <v>334</v>
      </c>
      <c r="B343" s="20"/>
      <c r="C343" s="20"/>
      <c r="D343" s="20"/>
      <c r="E343" s="20"/>
      <c r="F343" s="46" t="str">
        <f t="shared" si="82"/>
        <v xml:space="preserve">,  </v>
      </c>
      <c r="G343" s="28"/>
      <c r="H343" s="21"/>
      <c r="I343" s="20"/>
      <c r="J343" s="20"/>
      <c r="K343" s="46" t="str">
        <f t="shared" si="83"/>
        <v xml:space="preserve"> </v>
      </c>
      <c r="L343" s="20"/>
      <c r="M343" s="22"/>
      <c r="N343" s="20"/>
      <c r="O343" s="20"/>
      <c r="P343" s="20"/>
      <c r="Q343" s="20"/>
      <c r="R343" s="24"/>
      <c r="S343" s="20"/>
      <c r="T343" s="24"/>
      <c r="U343" s="33" t="str">
        <f>IFERROR(VLOOKUP(UPPER(TRIM(R343)&amp;TRIM(S343)&amp;TRIM(T343)),City!K:L,2,FALSE),"")</f>
        <v/>
      </c>
      <c r="V343" s="46" t="str">
        <f t="shared" si="84"/>
        <v xml:space="preserve"> </v>
      </c>
      <c r="W343" s="46" t="str">
        <f t="shared" si="85"/>
        <v xml:space="preserve"> </v>
      </c>
      <c r="X343" s="46" t="str">
        <f t="shared" si="86"/>
        <v xml:space="preserve"> </v>
      </c>
      <c r="Y343" s="46" t="str">
        <f t="shared" si="87"/>
        <v xml:space="preserve"> </v>
      </c>
      <c r="Z343" s="46" t="str">
        <f t="shared" si="88"/>
        <v xml:space="preserve"> </v>
      </c>
      <c r="AA343" s="46" t="str">
        <f t="shared" si="89"/>
        <v xml:space="preserve"> </v>
      </c>
      <c r="AB343" s="46" t="str">
        <f t="shared" si="90"/>
        <v/>
      </c>
      <c r="AC343" s="20"/>
      <c r="AD343" s="47" t="str">
        <f t="shared" si="81"/>
        <v xml:space="preserve"> </v>
      </c>
      <c r="AE343" s="20"/>
      <c r="AF343" s="20"/>
      <c r="AG343" s="20"/>
      <c r="AH343" s="20"/>
      <c r="AI343" s="20"/>
      <c r="AJ343" s="20"/>
      <c r="AK343" s="24"/>
      <c r="AL343" s="20"/>
      <c r="AM343" s="20" t="str">
        <f>IFERROR(IF(AL343="Suggested Branch",VLOOKUP(AB343,'Branch Details'!F335:G647,2,FALSE),""),"")</f>
        <v/>
      </c>
      <c r="AN343" s="21"/>
      <c r="AO343" s="88"/>
      <c r="BH343" t="str">
        <f t="shared" si="91"/>
        <v/>
      </c>
      <c r="BI343" t="str">
        <f t="shared" si="92"/>
        <v/>
      </c>
      <c r="BJ343" t="str">
        <f>IF(OR(R343&lt;&gt;"",S343&lt;&gt;"",T343&lt;&gt;""),IFERROR(VLOOKUP(UPPER(TRIM(R343)&amp;TRIM(S343)&amp;TRIM(T343)),City!K:L,2,FALSE),"NONE"),"")</f>
        <v/>
      </c>
      <c r="BK343" t="str">
        <f t="shared" si="93"/>
        <v/>
      </c>
      <c r="BL343" t="str">
        <f t="shared" si="94"/>
        <v/>
      </c>
      <c r="BM343" s="17" t="str">
        <f t="shared" ca="1" si="95"/>
        <v/>
      </c>
      <c r="BN343" s="17" t="str">
        <f t="shared" si="96"/>
        <v/>
      </c>
    </row>
    <row r="344" spans="1:66">
      <c r="A344" s="84">
        <v>335</v>
      </c>
      <c r="B344" s="20"/>
      <c r="C344" s="20"/>
      <c r="D344" s="20"/>
      <c r="E344" s="20"/>
      <c r="F344" s="46" t="str">
        <f t="shared" si="82"/>
        <v xml:space="preserve">,  </v>
      </c>
      <c r="G344" s="28"/>
      <c r="H344" s="21"/>
      <c r="I344" s="20"/>
      <c r="J344" s="20"/>
      <c r="K344" s="46" t="str">
        <f t="shared" si="83"/>
        <v xml:space="preserve"> </v>
      </c>
      <c r="L344" s="20"/>
      <c r="M344" s="22"/>
      <c r="N344" s="20"/>
      <c r="O344" s="20"/>
      <c r="P344" s="20"/>
      <c r="Q344" s="20"/>
      <c r="R344" s="24"/>
      <c r="S344" s="20"/>
      <c r="T344" s="24"/>
      <c r="U344" s="33" t="str">
        <f>IFERROR(VLOOKUP(UPPER(TRIM(R344)&amp;TRIM(S344)&amp;TRIM(T344)),City!K:L,2,FALSE),"")</f>
        <v/>
      </c>
      <c r="V344" s="46" t="str">
        <f t="shared" si="84"/>
        <v xml:space="preserve"> </v>
      </c>
      <c r="W344" s="46" t="str">
        <f t="shared" si="85"/>
        <v xml:space="preserve"> </v>
      </c>
      <c r="X344" s="46" t="str">
        <f t="shared" si="86"/>
        <v xml:space="preserve"> </v>
      </c>
      <c r="Y344" s="46" t="str">
        <f t="shared" si="87"/>
        <v xml:space="preserve"> </v>
      </c>
      <c r="Z344" s="46" t="str">
        <f t="shared" si="88"/>
        <v xml:space="preserve"> </v>
      </c>
      <c r="AA344" s="46" t="str">
        <f t="shared" si="89"/>
        <v xml:space="preserve"> </v>
      </c>
      <c r="AB344" s="46" t="str">
        <f t="shared" si="90"/>
        <v/>
      </c>
      <c r="AC344" s="20"/>
      <c r="AD344" s="47" t="str">
        <f t="shared" si="81"/>
        <v xml:space="preserve"> </v>
      </c>
      <c r="AE344" s="20"/>
      <c r="AF344" s="20"/>
      <c r="AG344" s="20"/>
      <c r="AH344" s="20"/>
      <c r="AI344" s="20"/>
      <c r="AJ344" s="20"/>
      <c r="AK344" s="24"/>
      <c r="AL344" s="20"/>
      <c r="AM344" s="20" t="str">
        <f>IFERROR(IF(AL344="Suggested Branch",VLOOKUP(AB344,'Branch Details'!F336:G648,2,FALSE),""),"")</f>
        <v/>
      </c>
      <c r="AN344" s="21"/>
      <c r="AO344" s="88"/>
      <c r="BH344" t="str">
        <f t="shared" si="91"/>
        <v/>
      </c>
      <c r="BI344" t="str">
        <f t="shared" si="92"/>
        <v/>
      </c>
      <c r="BJ344" t="str">
        <f>IF(OR(R344&lt;&gt;"",S344&lt;&gt;"",T344&lt;&gt;""),IFERROR(VLOOKUP(UPPER(TRIM(R344)&amp;TRIM(S344)&amp;TRIM(T344)),City!K:L,2,FALSE),"NONE"),"")</f>
        <v/>
      </c>
      <c r="BK344" t="str">
        <f t="shared" si="93"/>
        <v/>
      </c>
      <c r="BL344" t="str">
        <f t="shared" si="94"/>
        <v/>
      </c>
      <c r="BM344" s="17" t="str">
        <f t="shared" ca="1" si="95"/>
        <v/>
      </c>
      <c r="BN344" s="17" t="str">
        <f t="shared" si="96"/>
        <v/>
      </c>
    </row>
    <row r="345" spans="1:66">
      <c r="A345" s="84">
        <v>336</v>
      </c>
      <c r="B345" s="20"/>
      <c r="C345" s="20"/>
      <c r="D345" s="20"/>
      <c r="E345" s="20"/>
      <c r="F345" s="46" t="str">
        <f t="shared" si="82"/>
        <v xml:space="preserve">,  </v>
      </c>
      <c r="G345" s="28"/>
      <c r="H345" s="21"/>
      <c r="I345" s="20"/>
      <c r="J345" s="20"/>
      <c r="K345" s="46" t="str">
        <f t="shared" si="83"/>
        <v xml:space="preserve"> </v>
      </c>
      <c r="L345" s="20"/>
      <c r="M345" s="22"/>
      <c r="N345" s="20"/>
      <c r="O345" s="20"/>
      <c r="P345" s="20"/>
      <c r="Q345" s="20"/>
      <c r="R345" s="24"/>
      <c r="S345" s="20"/>
      <c r="T345" s="24"/>
      <c r="U345" s="33" t="str">
        <f>IFERROR(VLOOKUP(UPPER(TRIM(R345)&amp;TRIM(S345)&amp;TRIM(T345)),City!K:L,2,FALSE),"")</f>
        <v/>
      </c>
      <c r="V345" s="46" t="str">
        <f t="shared" si="84"/>
        <v xml:space="preserve"> </v>
      </c>
      <c r="W345" s="46" t="str">
        <f t="shared" si="85"/>
        <v xml:space="preserve"> </v>
      </c>
      <c r="X345" s="46" t="str">
        <f t="shared" si="86"/>
        <v xml:space="preserve"> </v>
      </c>
      <c r="Y345" s="46" t="str">
        <f t="shared" si="87"/>
        <v xml:space="preserve"> </v>
      </c>
      <c r="Z345" s="46" t="str">
        <f t="shared" si="88"/>
        <v xml:space="preserve"> </v>
      </c>
      <c r="AA345" s="46" t="str">
        <f t="shared" si="89"/>
        <v xml:space="preserve"> </v>
      </c>
      <c r="AB345" s="46" t="str">
        <f t="shared" si="90"/>
        <v/>
      </c>
      <c r="AC345" s="20"/>
      <c r="AD345" s="47" t="str">
        <f t="shared" si="81"/>
        <v xml:space="preserve"> </v>
      </c>
      <c r="AE345" s="20"/>
      <c r="AF345" s="20"/>
      <c r="AG345" s="20"/>
      <c r="AH345" s="20"/>
      <c r="AI345" s="20"/>
      <c r="AJ345" s="20"/>
      <c r="AK345" s="24"/>
      <c r="AL345" s="20"/>
      <c r="AM345" s="20" t="str">
        <f>IFERROR(IF(AL345="Suggested Branch",VLOOKUP(AB345,'Branch Details'!F337:G649,2,FALSE),""),"")</f>
        <v/>
      </c>
      <c r="AN345" s="21"/>
      <c r="AO345" s="88"/>
      <c r="BH345" t="str">
        <f t="shared" si="91"/>
        <v/>
      </c>
      <c r="BI345" t="str">
        <f t="shared" si="92"/>
        <v/>
      </c>
      <c r="BJ345" t="str">
        <f>IF(OR(R345&lt;&gt;"",S345&lt;&gt;"",T345&lt;&gt;""),IFERROR(VLOOKUP(UPPER(TRIM(R345)&amp;TRIM(S345)&amp;TRIM(T345)),City!K:L,2,FALSE),"NONE"),"")</f>
        <v/>
      </c>
      <c r="BK345" t="str">
        <f t="shared" si="93"/>
        <v/>
      </c>
      <c r="BL345" t="str">
        <f t="shared" si="94"/>
        <v/>
      </c>
      <c r="BM345" s="17" t="str">
        <f t="shared" ca="1" si="95"/>
        <v/>
      </c>
      <c r="BN345" s="17" t="str">
        <f t="shared" si="96"/>
        <v/>
      </c>
    </row>
    <row r="346" spans="1:66">
      <c r="A346" s="84">
        <v>337</v>
      </c>
      <c r="B346" s="20"/>
      <c r="C346" s="20"/>
      <c r="D346" s="20"/>
      <c r="E346" s="20"/>
      <c r="F346" s="46" t="str">
        <f t="shared" si="82"/>
        <v xml:space="preserve">,  </v>
      </c>
      <c r="G346" s="28"/>
      <c r="H346" s="21"/>
      <c r="I346" s="20"/>
      <c r="J346" s="20"/>
      <c r="K346" s="46" t="str">
        <f t="shared" si="83"/>
        <v xml:space="preserve"> </v>
      </c>
      <c r="L346" s="20"/>
      <c r="M346" s="22"/>
      <c r="N346" s="20"/>
      <c r="O346" s="20"/>
      <c r="P346" s="20"/>
      <c r="Q346" s="20"/>
      <c r="R346" s="24"/>
      <c r="S346" s="20"/>
      <c r="T346" s="24"/>
      <c r="U346" s="33" t="str">
        <f>IFERROR(VLOOKUP(UPPER(TRIM(R346)&amp;TRIM(S346)&amp;TRIM(T346)),City!K:L,2,FALSE),"")</f>
        <v/>
      </c>
      <c r="V346" s="46" t="str">
        <f t="shared" si="84"/>
        <v xml:space="preserve"> </v>
      </c>
      <c r="W346" s="46" t="str">
        <f t="shared" si="85"/>
        <v xml:space="preserve"> </v>
      </c>
      <c r="X346" s="46" t="str">
        <f t="shared" si="86"/>
        <v xml:space="preserve"> </v>
      </c>
      <c r="Y346" s="46" t="str">
        <f t="shared" si="87"/>
        <v xml:space="preserve"> </v>
      </c>
      <c r="Z346" s="46" t="str">
        <f t="shared" si="88"/>
        <v xml:space="preserve"> </v>
      </c>
      <c r="AA346" s="46" t="str">
        <f t="shared" si="89"/>
        <v xml:space="preserve"> </v>
      </c>
      <c r="AB346" s="46" t="str">
        <f t="shared" si="90"/>
        <v/>
      </c>
      <c r="AC346" s="20"/>
      <c r="AD346" s="47" t="str">
        <f t="shared" si="81"/>
        <v xml:space="preserve"> </v>
      </c>
      <c r="AE346" s="20"/>
      <c r="AF346" s="20"/>
      <c r="AG346" s="20"/>
      <c r="AH346" s="20"/>
      <c r="AI346" s="20"/>
      <c r="AJ346" s="20"/>
      <c r="AK346" s="24"/>
      <c r="AL346" s="20"/>
      <c r="AM346" s="20" t="str">
        <f>IFERROR(IF(AL346="Suggested Branch",VLOOKUP(AB346,'Branch Details'!F338:G650,2,FALSE),""),"")</f>
        <v/>
      </c>
      <c r="AN346" s="21"/>
      <c r="AO346" s="88"/>
      <c r="BH346" t="str">
        <f t="shared" si="91"/>
        <v/>
      </c>
      <c r="BI346" t="str">
        <f t="shared" si="92"/>
        <v/>
      </c>
      <c r="BJ346" t="str">
        <f>IF(OR(R346&lt;&gt;"",S346&lt;&gt;"",T346&lt;&gt;""),IFERROR(VLOOKUP(UPPER(TRIM(R346)&amp;TRIM(S346)&amp;TRIM(T346)),City!K:L,2,FALSE),"NONE"),"")</f>
        <v/>
      </c>
      <c r="BK346" t="str">
        <f t="shared" si="93"/>
        <v/>
      </c>
      <c r="BL346" t="str">
        <f t="shared" si="94"/>
        <v/>
      </c>
      <c r="BM346" s="17" t="str">
        <f t="shared" ca="1" si="95"/>
        <v/>
      </c>
      <c r="BN346" s="17" t="str">
        <f t="shared" si="96"/>
        <v/>
      </c>
    </row>
    <row r="347" spans="1:66">
      <c r="A347" s="84">
        <v>338</v>
      </c>
      <c r="B347" s="20"/>
      <c r="C347" s="20"/>
      <c r="D347" s="20"/>
      <c r="E347" s="20"/>
      <c r="F347" s="46" t="str">
        <f t="shared" si="82"/>
        <v xml:space="preserve">,  </v>
      </c>
      <c r="G347" s="28"/>
      <c r="H347" s="21"/>
      <c r="I347" s="20"/>
      <c r="J347" s="20"/>
      <c r="K347" s="46" t="str">
        <f t="shared" si="83"/>
        <v xml:space="preserve"> </v>
      </c>
      <c r="L347" s="20"/>
      <c r="M347" s="22"/>
      <c r="N347" s="20"/>
      <c r="O347" s="20"/>
      <c r="P347" s="20"/>
      <c r="Q347" s="20"/>
      <c r="R347" s="24"/>
      <c r="S347" s="20"/>
      <c r="T347" s="24"/>
      <c r="U347" s="33" t="str">
        <f>IFERROR(VLOOKUP(UPPER(TRIM(R347)&amp;TRIM(S347)&amp;TRIM(T347)),City!K:L,2,FALSE),"")</f>
        <v/>
      </c>
      <c r="V347" s="46" t="str">
        <f t="shared" si="84"/>
        <v xml:space="preserve"> </v>
      </c>
      <c r="W347" s="46" t="str">
        <f t="shared" si="85"/>
        <v xml:space="preserve"> </v>
      </c>
      <c r="X347" s="46" t="str">
        <f t="shared" si="86"/>
        <v xml:space="preserve"> </v>
      </c>
      <c r="Y347" s="46" t="str">
        <f t="shared" si="87"/>
        <v xml:space="preserve"> </v>
      </c>
      <c r="Z347" s="46" t="str">
        <f t="shared" si="88"/>
        <v xml:space="preserve"> </v>
      </c>
      <c r="AA347" s="46" t="str">
        <f t="shared" si="89"/>
        <v xml:space="preserve"> </v>
      </c>
      <c r="AB347" s="46" t="str">
        <f t="shared" si="90"/>
        <v/>
      </c>
      <c r="AC347" s="20"/>
      <c r="AD347" s="47" t="str">
        <f t="shared" si="81"/>
        <v xml:space="preserve"> </v>
      </c>
      <c r="AE347" s="20"/>
      <c r="AF347" s="20"/>
      <c r="AG347" s="20"/>
      <c r="AH347" s="20"/>
      <c r="AI347" s="20"/>
      <c r="AJ347" s="20"/>
      <c r="AK347" s="24"/>
      <c r="AL347" s="20"/>
      <c r="AM347" s="20" t="str">
        <f>IFERROR(IF(AL347="Suggested Branch",VLOOKUP(AB347,'Branch Details'!F339:G651,2,FALSE),""),"")</f>
        <v/>
      </c>
      <c r="AN347" s="21"/>
      <c r="AO347" s="88"/>
      <c r="BH347" t="str">
        <f t="shared" si="91"/>
        <v/>
      </c>
      <c r="BI347" t="str">
        <f t="shared" si="92"/>
        <v/>
      </c>
      <c r="BJ347" t="str">
        <f>IF(OR(R347&lt;&gt;"",S347&lt;&gt;"",T347&lt;&gt;""),IFERROR(VLOOKUP(UPPER(TRIM(R347)&amp;TRIM(S347)&amp;TRIM(T347)),City!K:L,2,FALSE),"NONE"),"")</f>
        <v/>
      </c>
      <c r="BK347" t="str">
        <f t="shared" si="93"/>
        <v/>
      </c>
      <c r="BL347" t="str">
        <f t="shared" si="94"/>
        <v/>
      </c>
      <c r="BM347" s="17" t="str">
        <f t="shared" ca="1" si="95"/>
        <v/>
      </c>
      <c r="BN347" s="17" t="str">
        <f t="shared" si="96"/>
        <v/>
      </c>
    </row>
    <row r="348" spans="1:66">
      <c r="A348" s="84">
        <v>339</v>
      </c>
      <c r="B348" s="20"/>
      <c r="C348" s="20"/>
      <c r="D348" s="20"/>
      <c r="E348" s="20"/>
      <c r="F348" s="46" t="str">
        <f t="shared" si="82"/>
        <v xml:space="preserve">,  </v>
      </c>
      <c r="G348" s="28"/>
      <c r="H348" s="21"/>
      <c r="I348" s="20"/>
      <c r="J348" s="20"/>
      <c r="K348" s="46" t="str">
        <f t="shared" si="83"/>
        <v xml:space="preserve"> </v>
      </c>
      <c r="L348" s="20"/>
      <c r="M348" s="22"/>
      <c r="N348" s="20"/>
      <c r="O348" s="20"/>
      <c r="P348" s="20"/>
      <c r="Q348" s="20"/>
      <c r="R348" s="24"/>
      <c r="S348" s="20"/>
      <c r="T348" s="24"/>
      <c r="U348" s="33" t="str">
        <f>IFERROR(VLOOKUP(UPPER(TRIM(R348)&amp;TRIM(S348)&amp;TRIM(T348)),City!K:L,2,FALSE),"")</f>
        <v/>
      </c>
      <c r="V348" s="46" t="str">
        <f t="shared" si="84"/>
        <v xml:space="preserve"> </v>
      </c>
      <c r="W348" s="46" t="str">
        <f t="shared" si="85"/>
        <v xml:space="preserve"> </v>
      </c>
      <c r="X348" s="46" t="str">
        <f t="shared" si="86"/>
        <v xml:space="preserve"> </v>
      </c>
      <c r="Y348" s="46" t="str">
        <f t="shared" si="87"/>
        <v xml:space="preserve"> </v>
      </c>
      <c r="Z348" s="46" t="str">
        <f t="shared" si="88"/>
        <v xml:space="preserve"> </v>
      </c>
      <c r="AA348" s="46" t="str">
        <f t="shared" si="89"/>
        <v xml:space="preserve"> </v>
      </c>
      <c r="AB348" s="46" t="str">
        <f t="shared" si="90"/>
        <v/>
      </c>
      <c r="AC348" s="20"/>
      <c r="AD348" s="47" t="str">
        <f t="shared" si="81"/>
        <v xml:space="preserve"> </v>
      </c>
      <c r="AE348" s="20"/>
      <c r="AF348" s="20"/>
      <c r="AG348" s="20"/>
      <c r="AH348" s="20"/>
      <c r="AI348" s="20"/>
      <c r="AJ348" s="20"/>
      <c r="AK348" s="24"/>
      <c r="AL348" s="20"/>
      <c r="AM348" s="20" t="str">
        <f>IFERROR(IF(AL348="Suggested Branch",VLOOKUP(AB348,'Branch Details'!F340:G652,2,FALSE),""),"")</f>
        <v/>
      </c>
      <c r="AN348" s="21"/>
      <c r="AO348" s="88"/>
      <c r="BH348" t="str">
        <f t="shared" si="91"/>
        <v/>
      </c>
      <c r="BI348" t="str">
        <f t="shared" si="92"/>
        <v/>
      </c>
      <c r="BJ348" t="str">
        <f>IF(OR(R348&lt;&gt;"",S348&lt;&gt;"",T348&lt;&gt;""),IFERROR(VLOOKUP(UPPER(TRIM(R348)&amp;TRIM(S348)&amp;TRIM(T348)),City!K:L,2,FALSE),"NONE"),"")</f>
        <v/>
      </c>
      <c r="BK348" t="str">
        <f t="shared" si="93"/>
        <v/>
      </c>
      <c r="BL348" t="str">
        <f t="shared" si="94"/>
        <v/>
      </c>
      <c r="BM348" s="17" t="str">
        <f t="shared" ca="1" si="95"/>
        <v/>
      </c>
      <c r="BN348" s="17" t="str">
        <f t="shared" si="96"/>
        <v/>
      </c>
    </row>
    <row r="349" spans="1:66">
      <c r="A349" s="84">
        <v>340</v>
      </c>
      <c r="B349" s="20"/>
      <c r="C349" s="20"/>
      <c r="D349" s="20"/>
      <c r="E349" s="20"/>
      <c r="F349" s="46" t="str">
        <f t="shared" si="82"/>
        <v xml:space="preserve">,  </v>
      </c>
      <c r="G349" s="28"/>
      <c r="H349" s="21"/>
      <c r="I349" s="20"/>
      <c r="J349" s="20"/>
      <c r="K349" s="46" t="str">
        <f t="shared" si="83"/>
        <v xml:space="preserve"> </v>
      </c>
      <c r="L349" s="20"/>
      <c r="M349" s="22"/>
      <c r="N349" s="20"/>
      <c r="O349" s="20"/>
      <c r="P349" s="20"/>
      <c r="Q349" s="20"/>
      <c r="R349" s="24"/>
      <c r="S349" s="20"/>
      <c r="T349" s="24"/>
      <c r="U349" s="33" t="str">
        <f>IFERROR(VLOOKUP(UPPER(TRIM(R349)&amp;TRIM(S349)&amp;TRIM(T349)),City!K:L,2,FALSE),"")</f>
        <v/>
      </c>
      <c r="V349" s="46" t="str">
        <f t="shared" si="84"/>
        <v xml:space="preserve"> </v>
      </c>
      <c r="W349" s="46" t="str">
        <f t="shared" si="85"/>
        <v xml:space="preserve"> </v>
      </c>
      <c r="X349" s="46" t="str">
        <f t="shared" si="86"/>
        <v xml:space="preserve"> </v>
      </c>
      <c r="Y349" s="46" t="str">
        <f t="shared" si="87"/>
        <v xml:space="preserve"> </v>
      </c>
      <c r="Z349" s="46" t="str">
        <f t="shared" si="88"/>
        <v xml:space="preserve"> </v>
      </c>
      <c r="AA349" s="46" t="str">
        <f t="shared" si="89"/>
        <v xml:space="preserve"> </v>
      </c>
      <c r="AB349" s="46" t="str">
        <f t="shared" si="90"/>
        <v/>
      </c>
      <c r="AC349" s="20"/>
      <c r="AD349" s="47" t="str">
        <f t="shared" si="81"/>
        <v xml:space="preserve"> </v>
      </c>
      <c r="AE349" s="20"/>
      <c r="AF349" s="20"/>
      <c r="AG349" s="20"/>
      <c r="AH349" s="20"/>
      <c r="AI349" s="20"/>
      <c r="AJ349" s="20"/>
      <c r="AK349" s="24"/>
      <c r="AL349" s="20"/>
      <c r="AM349" s="20" t="str">
        <f>IFERROR(IF(AL349="Suggested Branch",VLOOKUP(AB349,'Branch Details'!F341:G653,2,FALSE),""),"")</f>
        <v/>
      </c>
      <c r="AN349" s="21"/>
      <c r="AO349" s="88"/>
      <c r="BH349" t="str">
        <f t="shared" si="91"/>
        <v/>
      </c>
      <c r="BI349" t="str">
        <f t="shared" si="92"/>
        <v/>
      </c>
      <c r="BJ349" t="str">
        <f>IF(OR(R349&lt;&gt;"",S349&lt;&gt;"",T349&lt;&gt;""),IFERROR(VLOOKUP(UPPER(TRIM(R349)&amp;TRIM(S349)&amp;TRIM(T349)),City!K:L,2,FALSE),"NONE"),"")</f>
        <v/>
      </c>
      <c r="BK349" t="str">
        <f t="shared" si="93"/>
        <v/>
      </c>
      <c r="BL349" t="str">
        <f t="shared" si="94"/>
        <v/>
      </c>
      <c r="BM349" s="17" t="str">
        <f t="shared" ca="1" si="95"/>
        <v/>
      </c>
      <c r="BN349" s="17" t="str">
        <f t="shared" si="96"/>
        <v/>
      </c>
    </row>
    <row r="350" spans="1:66">
      <c r="A350" s="84">
        <v>341</v>
      </c>
      <c r="B350" s="20"/>
      <c r="C350" s="20"/>
      <c r="D350" s="20"/>
      <c r="E350" s="20"/>
      <c r="F350" s="46" t="str">
        <f t="shared" si="82"/>
        <v xml:space="preserve">,  </v>
      </c>
      <c r="G350" s="28"/>
      <c r="H350" s="21"/>
      <c r="I350" s="20"/>
      <c r="J350" s="20"/>
      <c r="K350" s="46" t="str">
        <f t="shared" si="83"/>
        <v xml:space="preserve"> </v>
      </c>
      <c r="L350" s="20"/>
      <c r="M350" s="22"/>
      <c r="N350" s="20"/>
      <c r="O350" s="20"/>
      <c r="P350" s="20"/>
      <c r="Q350" s="20"/>
      <c r="R350" s="24"/>
      <c r="S350" s="20"/>
      <c r="T350" s="24"/>
      <c r="U350" s="33" t="str">
        <f>IFERROR(VLOOKUP(UPPER(TRIM(R350)&amp;TRIM(S350)&amp;TRIM(T350)),City!K:L,2,FALSE),"")</f>
        <v/>
      </c>
      <c r="V350" s="46" t="str">
        <f t="shared" si="84"/>
        <v xml:space="preserve"> </v>
      </c>
      <c r="W350" s="46" t="str">
        <f t="shared" si="85"/>
        <v xml:space="preserve"> </v>
      </c>
      <c r="X350" s="46" t="str">
        <f t="shared" si="86"/>
        <v xml:space="preserve"> </v>
      </c>
      <c r="Y350" s="46" t="str">
        <f t="shared" si="87"/>
        <v xml:space="preserve"> </v>
      </c>
      <c r="Z350" s="46" t="str">
        <f t="shared" si="88"/>
        <v xml:space="preserve"> </v>
      </c>
      <c r="AA350" s="46" t="str">
        <f t="shared" si="89"/>
        <v xml:space="preserve"> </v>
      </c>
      <c r="AB350" s="46" t="str">
        <f t="shared" si="90"/>
        <v/>
      </c>
      <c r="AC350" s="20"/>
      <c r="AD350" s="47" t="str">
        <f t="shared" si="81"/>
        <v xml:space="preserve"> </v>
      </c>
      <c r="AE350" s="20"/>
      <c r="AF350" s="20"/>
      <c r="AG350" s="20"/>
      <c r="AH350" s="20"/>
      <c r="AI350" s="20"/>
      <c r="AJ350" s="20"/>
      <c r="AK350" s="24"/>
      <c r="AL350" s="20"/>
      <c r="AM350" s="20" t="str">
        <f>IFERROR(IF(AL350="Suggested Branch",VLOOKUP(AB350,'Branch Details'!F342:G654,2,FALSE),""),"")</f>
        <v/>
      </c>
      <c r="AN350" s="21"/>
      <c r="AO350" s="88"/>
      <c r="BH350" t="str">
        <f t="shared" si="91"/>
        <v/>
      </c>
      <c r="BI350" t="str">
        <f t="shared" si="92"/>
        <v/>
      </c>
      <c r="BJ350" t="str">
        <f>IF(OR(R350&lt;&gt;"",S350&lt;&gt;"",T350&lt;&gt;""),IFERROR(VLOOKUP(UPPER(TRIM(R350)&amp;TRIM(S350)&amp;TRIM(T350)),City!K:L,2,FALSE),"NONE"),"")</f>
        <v/>
      </c>
      <c r="BK350" t="str">
        <f t="shared" si="93"/>
        <v/>
      </c>
      <c r="BL350" t="str">
        <f t="shared" si="94"/>
        <v/>
      </c>
      <c r="BM350" s="17" t="str">
        <f t="shared" ca="1" si="95"/>
        <v/>
      </c>
      <c r="BN350" s="17" t="str">
        <f t="shared" si="96"/>
        <v/>
      </c>
    </row>
    <row r="351" spans="1:66">
      <c r="A351" s="84">
        <v>342</v>
      </c>
      <c r="B351" s="20"/>
      <c r="C351" s="20"/>
      <c r="D351" s="20"/>
      <c r="E351" s="20"/>
      <c r="F351" s="46" t="str">
        <f t="shared" si="82"/>
        <v xml:space="preserve">,  </v>
      </c>
      <c r="G351" s="28"/>
      <c r="H351" s="21"/>
      <c r="I351" s="20"/>
      <c r="J351" s="20"/>
      <c r="K351" s="46" t="str">
        <f t="shared" si="83"/>
        <v xml:space="preserve"> </v>
      </c>
      <c r="L351" s="20"/>
      <c r="M351" s="22"/>
      <c r="N351" s="20"/>
      <c r="O351" s="20"/>
      <c r="P351" s="20"/>
      <c r="Q351" s="20"/>
      <c r="R351" s="24"/>
      <c r="S351" s="20"/>
      <c r="T351" s="24"/>
      <c r="U351" s="33" t="str">
        <f>IFERROR(VLOOKUP(UPPER(TRIM(R351)&amp;TRIM(S351)&amp;TRIM(T351)),City!K:L,2,FALSE),"")</f>
        <v/>
      </c>
      <c r="V351" s="46" t="str">
        <f t="shared" si="84"/>
        <v xml:space="preserve"> </v>
      </c>
      <c r="W351" s="46" t="str">
        <f t="shared" si="85"/>
        <v xml:space="preserve"> </v>
      </c>
      <c r="X351" s="46" t="str">
        <f t="shared" si="86"/>
        <v xml:space="preserve"> </v>
      </c>
      <c r="Y351" s="46" t="str">
        <f t="shared" si="87"/>
        <v xml:space="preserve"> </v>
      </c>
      <c r="Z351" s="46" t="str">
        <f t="shared" si="88"/>
        <v xml:space="preserve"> </v>
      </c>
      <c r="AA351" s="46" t="str">
        <f t="shared" si="89"/>
        <v xml:space="preserve"> </v>
      </c>
      <c r="AB351" s="46" t="str">
        <f t="shared" si="90"/>
        <v/>
      </c>
      <c r="AC351" s="20"/>
      <c r="AD351" s="47" t="str">
        <f t="shared" si="81"/>
        <v xml:space="preserve"> </v>
      </c>
      <c r="AE351" s="20"/>
      <c r="AF351" s="20"/>
      <c r="AG351" s="20"/>
      <c r="AH351" s="20"/>
      <c r="AI351" s="20"/>
      <c r="AJ351" s="20"/>
      <c r="AK351" s="24"/>
      <c r="AL351" s="20"/>
      <c r="AM351" s="20" t="str">
        <f>IFERROR(IF(AL351="Suggested Branch",VLOOKUP(AB351,'Branch Details'!F343:G655,2,FALSE),""),"")</f>
        <v/>
      </c>
      <c r="AN351" s="21"/>
      <c r="AO351" s="88"/>
      <c r="BH351" t="str">
        <f t="shared" si="91"/>
        <v/>
      </c>
      <c r="BI351" t="str">
        <f t="shared" si="92"/>
        <v/>
      </c>
      <c r="BJ351" t="str">
        <f>IF(OR(R351&lt;&gt;"",S351&lt;&gt;"",T351&lt;&gt;""),IFERROR(VLOOKUP(UPPER(TRIM(R351)&amp;TRIM(S351)&amp;TRIM(T351)),City!K:L,2,FALSE),"NONE"),"")</f>
        <v/>
      </c>
      <c r="BK351" t="str">
        <f t="shared" si="93"/>
        <v/>
      </c>
      <c r="BL351" t="str">
        <f t="shared" si="94"/>
        <v/>
      </c>
      <c r="BM351" s="17" t="str">
        <f t="shared" ca="1" si="95"/>
        <v/>
      </c>
      <c r="BN351" s="17" t="str">
        <f t="shared" si="96"/>
        <v/>
      </c>
    </row>
    <row r="352" spans="1:66">
      <c r="A352" s="84">
        <v>343</v>
      </c>
      <c r="B352" s="20"/>
      <c r="C352" s="20"/>
      <c r="D352" s="20"/>
      <c r="E352" s="20"/>
      <c r="F352" s="46" t="str">
        <f t="shared" si="82"/>
        <v xml:space="preserve">,  </v>
      </c>
      <c r="G352" s="28"/>
      <c r="H352" s="21"/>
      <c r="I352" s="20"/>
      <c r="J352" s="20"/>
      <c r="K352" s="46" t="str">
        <f t="shared" si="83"/>
        <v xml:space="preserve"> </v>
      </c>
      <c r="L352" s="20"/>
      <c r="M352" s="22"/>
      <c r="N352" s="20"/>
      <c r="O352" s="20"/>
      <c r="P352" s="20"/>
      <c r="Q352" s="20"/>
      <c r="R352" s="24"/>
      <c r="S352" s="20"/>
      <c r="T352" s="24"/>
      <c r="U352" s="33" t="str">
        <f>IFERROR(VLOOKUP(UPPER(TRIM(R352)&amp;TRIM(S352)&amp;TRIM(T352)),City!K:L,2,FALSE),"")</f>
        <v/>
      </c>
      <c r="V352" s="46" t="str">
        <f t="shared" si="84"/>
        <v xml:space="preserve"> </v>
      </c>
      <c r="W352" s="46" t="str">
        <f t="shared" si="85"/>
        <v xml:space="preserve"> </v>
      </c>
      <c r="X352" s="46" t="str">
        <f t="shared" si="86"/>
        <v xml:space="preserve"> </v>
      </c>
      <c r="Y352" s="46" t="str">
        <f t="shared" si="87"/>
        <v xml:space="preserve"> </v>
      </c>
      <c r="Z352" s="46" t="str">
        <f t="shared" si="88"/>
        <v xml:space="preserve"> </v>
      </c>
      <c r="AA352" s="46" t="str">
        <f t="shared" si="89"/>
        <v xml:space="preserve"> </v>
      </c>
      <c r="AB352" s="46" t="str">
        <f t="shared" si="90"/>
        <v/>
      </c>
      <c r="AC352" s="20"/>
      <c r="AD352" s="47" t="str">
        <f t="shared" si="81"/>
        <v xml:space="preserve"> </v>
      </c>
      <c r="AE352" s="20"/>
      <c r="AF352" s="20"/>
      <c r="AG352" s="20"/>
      <c r="AH352" s="20"/>
      <c r="AI352" s="20"/>
      <c r="AJ352" s="20"/>
      <c r="AK352" s="24"/>
      <c r="AL352" s="20"/>
      <c r="AM352" s="20" t="str">
        <f>IFERROR(IF(AL352="Suggested Branch",VLOOKUP(AB352,'Branch Details'!F344:G656,2,FALSE),""),"")</f>
        <v/>
      </c>
      <c r="AN352" s="21"/>
      <c r="AO352" s="88"/>
      <c r="BH352" t="str">
        <f t="shared" si="91"/>
        <v/>
      </c>
      <c r="BI352" t="str">
        <f t="shared" si="92"/>
        <v/>
      </c>
      <c r="BJ352" t="str">
        <f>IF(OR(R352&lt;&gt;"",S352&lt;&gt;"",T352&lt;&gt;""),IFERROR(VLOOKUP(UPPER(TRIM(R352)&amp;TRIM(S352)&amp;TRIM(T352)),City!K:L,2,FALSE),"NONE"),"")</f>
        <v/>
      </c>
      <c r="BK352" t="str">
        <f t="shared" si="93"/>
        <v/>
      </c>
      <c r="BL352" t="str">
        <f t="shared" si="94"/>
        <v/>
      </c>
      <c r="BM352" s="17" t="str">
        <f t="shared" ca="1" si="95"/>
        <v/>
      </c>
      <c r="BN352" s="17" t="str">
        <f t="shared" si="96"/>
        <v/>
      </c>
    </row>
    <row r="353" spans="1:66">
      <c r="A353" s="84">
        <v>344</v>
      </c>
      <c r="B353" s="20"/>
      <c r="C353" s="20"/>
      <c r="D353" s="20"/>
      <c r="E353" s="20"/>
      <c r="F353" s="46" t="str">
        <f t="shared" si="82"/>
        <v xml:space="preserve">,  </v>
      </c>
      <c r="G353" s="28"/>
      <c r="H353" s="21"/>
      <c r="I353" s="20"/>
      <c r="J353" s="20"/>
      <c r="K353" s="46" t="str">
        <f t="shared" si="83"/>
        <v xml:space="preserve"> </v>
      </c>
      <c r="L353" s="20"/>
      <c r="M353" s="22"/>
      <c r="N353" s="20"/>
      <c r="O353" s="20"/>
      <c r="P353" s="20"/>
      <c r="Q353" s="20"/>
      <c r="R353" s="24"/>
      <c r="S353" s="20"/>
      <c r="T353" s="24"/>
      <c r="U353" s="33" t="str">
        <f>IFERROR(VLOOKUP(UPPER(TRIM(R353)&amp;TRIM(S353)&amp;TRIM(T353)),City!K:L,2,FALSE),"")</f>
        <v/>
      </c>
      <c r="V353" s="46" t="str">
        <f t="shared" si="84"/>
        <v xml:space="preserve"> </v>
      </c>
      <c r="W353" s="46" t="str">
        <f t="shared" si="85"/>
        <v xml:space="preserve"> </v>
      </c>
      <c r="X353" s="46" t="str">
        <f t="shared" si="86"/>
        <v xml:space="preserve"> </v>
      </c>
      <c r="Y353" s="46" t="str">
        <f t="shared" si="87"/>
        <v xml:space="preserve"> </v>
      </c>
      <c r="Z353" s="46" t="str">
        <f t="shared" si="88"/>
        <v xml:space="preserve"> </v>
      </c>
      <c r="AA353" s="46" t="str">
        <f t="shared" si="89"/>
        <v xml:space="preserve"> </v>
      </c>
      <c r="AB353" s="46" t="str">
        <f t="shared" si="90"/>
        <v/>
      </c>
      <c r="AC353" s="20"/>
      <c r="AD353" s="47" t="str">
        <f t="shared" si="81"/>
        <v xml:space="preserve"> </v>
      </c>
      <c r="AE353" s="20"/>
      <c r="AF353" s="20"/>
      <c r="AG353" s="20"/>
      <c r="AH353" s="20"/>
      <c r="AI353" s="20"/>
      <c r="AJ353" s="20"/>
      <c r="AK353" s="24"/>
      <c r="AL353" s="20"/>
      <c r="AM353" s="20" t="str">
        <f>IFERROR(IF(AL353="Suggested Branch",VLOOKUP(AB353,'Branch Details'!F345:G657,2,FALSE),""),"")</f>
        <v/>
      </c>
      <c r="AN353" s="21"/>
      <c r="AO353" s="88"/>
      <c r="BH353" t="str">
        <f t="shared" si="91"/>
        <v/>
      </c>
      <c r="BI353" t="str">
        <f t="shared" si="92"/>
        <v/>
      </c>
      <c r="BJ353" t="str">
        <f>IF(OR(R353&lt;&gt;"",S353&lt;&gt;"",T353&lt;&gt;""),IFERROR(VLOOKUP(UPPER(TRIM(R353)&amp;TRIM(S353)&amp;TRIM(T353)),City!K:L,2,FALSE),"NONE"),"")</f>
        <v/>
      </c>
      <c r="BK353" t="str">
        <f t="shared" si="93"/>
        <v/>
      </c>
      <c r="BL353" t="str">
        <f t="shared" si="94"/>
        <v/>
      </c>
      <c r="BM353" s="17" t="str">
        <f t="shared" ca="1" si="95"/>
        <v/>
      </c>
      <c r="BN353" s="17" t="str">
        <f t="shared" si="96"/>
        <v/>
      </c>
    </row>
    <row r="354" spans="1:66">
      <c r="A354" s="84">
        <v>345</v>
      </c>
      <c r="B354" s="20"/>
      <c r="C354" s="20"/>
      <c r="D354" s="20"/>
      <c r="E354" s="20"/>
      <c r="F354" s="46" t="str">
        <f t="shared" si="82"/>
        <v xml:space="preserve">,  </v>
      </c>
      <c r="G354" s="28"/>
      <c r="H354" s="21"/>
      <c r="I354" s="20"/>
      <c r="J354" s="20"/>
      <c r="K354" s="46" t="str">
        <f t="shared" si="83"/>
        <v xml:space="preserve"> </v>
      </c>
      <c r="L354" s="20"/>
      <c r="M354" s="22"/>
      <c r="N354" s="20"/>
      <c r="O354" s="20"/>
      <c r="P354" s="20"/>
      <c r="Q354" s="20"/>
      <c r="R354" s="24"/>
      <c r="S354" s="20"/>
      <c r="T354" s="24"/>
      <c r="U354" s="33" t="str">
        <f>IFERROR(VLOOKUP(UPPER(TRIM(R354)&amp;TRIM(S354)&amp;TRIM(T354)),City!K:L,2,FALSE),"")</f>
        <v/>
      </c>
      <c r="V354" s="46" t="str">
        <f t="shared" si="84"/>
        <v xml:space="preserve"> </v>
      </c>
      <c r="W354" s="46" t="str">
        <f t="shared" si="85"/>
        <v xml:space="preserve"> </v>
      </c>
      <c r="X354" s="46" t="str">
        <f t="shared" si="86"/>
        <v xml:space="preserve"> </v>
      </c>
      <c r="Y354" s="46" t="str">
        <f t="shared" si="87"/>
        <v xml:space="preserve"> </v>
      </c>
      <c r="Z354" s="46" t="str">
        <f t="shared" si="88"/>
        <v xml:space="preserve"> </v>
      </c>
      <c r="AA354" s="46" t="str">
        <f t="shared" si="89"/>
        <v xml:space="preserve"> </v>
      </c>
      <c r="AB354" s="46" t="str">
        <f t="shared" si="90"/>
        <v/>
      </c>
      <c r="AC354" s="20"/>
      <c r="AD354" s="47" t="str">
        <f t="shared" si="81"/>
        <v xml:space="preserve"> </v>
      </c>
      <c r="AE354" s="20"/>
      <c r="AF354" s="20"/>
      <c r="AG354" s="20"/>
      <c r="AH354" s="20"/>
      <c r="AI354" s="20"/>
      <c r="AJ354" s="20"/>
      <c r="AK354" s="24"/>
      <c r="AL354" s="20"/>
      <c r="AM354" s="20" t="str">
        <f>IFERROR(IF(AL354="Suggested Branch",VLOOKUP(AB354,'Branch Details'!F346:G658,2,FALSE),""),"")</f>
        <v/>
      </c>
      <c r="AN354" s="21"/>
      <c r="AO354" s="88"/>
      <c r="BH354" t="str">
        <f t="shared" si="91"/>
        <v/>
      </c>
      <c r="BI354" t="str">
        <f t="shared" si="92"/>
        <v/>
      </c>
      <c r="BJ354" t="str">
        <f>IF(OR(R354&lt;&gt;"",S354&lt;&gt;"",T354&lt;&gt;""),IFERROR(VLOOKUP(UPPER(TRIM(R354)&amp;TRIM(S354)&amp;TRIM(T354)),City!K:L,2,FALSE),"NONE"),"")</f>
        <v/>
      </c>
      <c r="BK354" t="str">
        <f t="shared" si="93"/>
        <v/>
      </c>
      <c r="BL354" t="str">
        <f t="shared" si="94"/>
        <v/>
      </c>
      <c r="BM354" s="17" t="str">
        <f t="shared" ca="1" si="95"/>
        <v/>
      </c>
      <c r="BN354" s="17" t="str">
        <f t="shared" si="96"/>
        <v/>
      </c>
    </row>
    <row r="355" spans="1:66">
      <c r="A355" s="84">
        <v>346</v>
      </c>
      <c r="B355" s="20"/>
      <c r="C355" s="20"/>
      <c r="D355" s="20"/>
      <c r="E355" s="20"/>
      <c r="F355" s="46" t="str">
        <f t="shared" si="82"/>
        <v xml:space="preserve">,  </v>
      </c>
      <c r="G355" s="28"/>
      <c r="H355" s="21"/>
      <c r="I355" s="20"/>
      <c r="J355" s="20"/>
      <c r="K355" s="46" t="str">
        <f t="shared" si="83"/>
        <v xml:space="preserve"> </v>
      </c>
      <c r="L355" s="20"/>
      <c r="M355" s="22"/>
      <c r="N355" s="20"/>
      <c r="O355" s="20"/>
      <c r="P355" s="20"/>
      <c r="Q355" s="20"/>
      <c r="R355" s="24"/>
      <c r="S355" s="20"/>
      <c r="T355" s="24"/>
      <c r="U355" s="33" t="str">
        <f>IFERROR(VLOOKUP(UPPER(TRIM(R355)&amp;TRIM(S355)&amp;TRIM(T355)),City!K:L,2,FALSE),"")</f>
        <v/>
      </c>
      <c r="V355" s="46" t="str">
        <f t="shared" si="84"/>
        <v xml:space="preserve"> </v>
      </c>
      <c r="W355" s="46" t="str">
        <f t="shared" si="85"/>
        <v xml:space="preserve"> </v>
      </c>
      <c r="X355" s="46" t="str">
        <f t="shared" si="86"/>
        <v xml:space="preserve"> </v>
      </c>
      <c r="Y355" s="46" t="str">
        <f t="shared" si="87"/>
        <v xml:space="preserve"> </v>
      </c>
      <c r="Z355" s="46" t="str">
        <f t="shared" si="88"/>
        <v xml:space="preserve"> </v>
      </c>
      <c r="AA355" s="46" t="str">
        <f t="shared" si="89"/>
        <v xml:space="preserve"> </v>
      </c>
      <c r="AB355" s="46" t="str">
        <f t="shared" si="90"/>
        <v/>
      </c>
      <c r="AC355" s="20"/>
      <c r="AD355" s="47" t="str">
        <f t="shared" si="81"/>
        <v xml:space="preserve"> </v>
      </c>
      <c r="AE355" s="20"/>
      <c r="AF355" s="20"/>
      <c r="AG355" s="20"/>
      <c r="AH355" s="20"/>
      <c r="AI355" s="20"/>
      <c r="AJ355" s="20"/>
      <c r="AK355" s="24"/>
      <c r="AL355" s="20"/>
      <c r="AM355" s="20" t="str">
        <f>IFERROR(IF(AL355="Suggested Branch",VLOOKUP(AB355,'Branch Details'!F347:G659,2,FALSE),""),"")</f>
        <v/>
      </c>
      <c r="AN355" s="21"/>
      <c r="AO355" s="88"/>
      <c r="BH355" t="str">
        <f t="shared" si="91"/>
        <v/>
      </c>
      <c r="BI355" t="str">
        <f t="shared" si="92"/>
        <v/>
      </c>
      <c r="BJ355" t="str">
        <f>IF(OR(R355&lt;&gt;"",S355&lt;&gt;"",T355&lt;&gt;""),IFERROR(VLOOKUP(UPPER(TRIM(R355)&amp;TRIM(S355)&amp;TRIM(T355)),City!K:L,2,FALSE),"NONE"),"")</f>
        <v/>
      </c>
      <c r="BK355" t="str">
        <f t="shared" si="93"/>
        <v/>
      </c>
      <c r="BL355" t="str">
        <f t="shared" si="94"/>
        <v/>
      </c>
      <c r="BM355" s="17" t="str">
        <f t="shared" ca="1" si="95"/>
        <v/>
      </c>
      <c r="BN355" s="17" t="str">
        <f t="shared" si="96"/>
        <v/>
      </c>
    </row>
    <row r="356" spans="1:66">
      <c r="A356" s="84">
        <v>347</v>
      </c>
      <c r="B356" s="20"/>
      <c r="C356" s="20"/>
      <c r="D356" s="20"/>
      <c r="E356" s="20"/>
      <c r="F356" s="46" t="str">
        <f t="shared" si="82"/>
        <v xml:space="preserve">,  </v>
      </c>
      <c r="G356" s="28"/>
      <c r="H356" s="21"/>
      <c r="I356" s="20"/>
      <c r="J356" s="20"/>
      <c r="K356" s="46" t="str">
        <f t="shared" si="83"/>
        <v xml:space="preserve"> </v>
      </c>
      <c r="L356" s="20"/>
      <c r="M356" s="22"/>
      <c r="N356" s="20"/>
      <c r="O356" s="20"/>
      <c r="P356" s="20"/>
      <c r="Q356" s="20"/>
      <c r="R356" s="24"/>
      <c r="S356" s="20"/>
      <c r="T356" s="24"/>
      <c r="U356" s="33" t="str">
        <f>IFERROR(VLOOKUP(UPPER(TRIM(R356)&amp;TRIM(S356)&amp;TRIM(T356)),City!K:L,2,FALSE),"")</f>
        <v/>
      </c>
      <c r="V356" s="46" t="str">
        <f t="shared" si="84"/>
        <v xml:space="preserve"> </v>
      </c>
      <c r="W356" s="46" t="str">
        <f t="shared" si="85"/>
        <v xml:space="preserve"> </v>
      </c>
      <c r="X356" s="46" t="str">
        <f t="shared" si="86"/>
        <v xml:space="preserve"> </v>
      </c>
      <c r="Y356" s="46" t="str">
        <f t="shared" si="87"/>
        <v xml:space="preserve"> </v>
      </c>
      <c r="Z356" s="46" t="str">
        <f t="shared" si="88"/>
        <v xml:space="preserve"> </v>
      </c>
      <c r="AA356" s="46" t="str">
        <f t="shared" si="89"/>
        <v xml:space="preserve"> </v>
      </c>
      <c r="AB356" s="46" t="str">
        <f t="shared" si="90"/>
        <v/>
      </c>
      <c r="AC356" s="20"/>
      <c r="AD356" s="47" t="str">
        <f t="shared" si="81"/>
        <v xml:space="preserve"> </v>
      </c>
      <c r="AE356" s="20"/>
      <c r="AF356" s="20"/>
      <c r="AG356" s="20"/>
      <c r="AH356" s="20"/>
      <c r="AI356" s="20"/>
      <c r="AJ356" s="20"/>
      <c r="AK356" s="24"/>
      <c r="AL356" s="20"/>
      <c r="AM356" s="20" t="str">
        <f>IFERROR(IF(AL356="Suggested Branch",VLOOKUP(AB356,'Branch Details'!F348:G660,2,FALSE),""),"")</f>
        <v/>
      </c>
      <c r="AN356" s="21"/>
      <c r="AO356" s="88"/>
      <c r="BH356" t="str">
        <f t="shared" si="91"/>
        <v/>
      </c>
      <c r="BI356" t="str">
        <f t="shared" si="92"/>
        <v/>
      </c>
      <c r="BJ356" t="str">
        <f>IF(OR(R356&lt;&gt;"",S356&lt;&gt;"",T356&lt;&gt;""),IFERROR(VLOOKUP(UPPER(TRIM(R356)&amp;TRIM(S356)&amp;TRIM(T356)),City!K:L,2,FALSE),"NONE"),"")</f>
        <v/>
      </c>
      <c r="BK356" t="str">
        <f t="shared" si="93"/>
        <v/>
      </c>
      <c r="BL356" t="str">
        <f t="shared" si="94"/>
        <v/>
      </c>
      <c r="BM356" s="17" t="str">
        <f t="shared" ca="1" si="95"/>
        <v/>
      </c>
      <c r="BN356" s="17" t="str">
        <f t="shared" si="96"/>
        <v/>
      </c>
    </row>
    <row r="357" spans="1:66">
      <c r="A357" s="84">
        <v>348</v>
      </c>
      <c r="B357" s="20"/>
      <c r="C357" s="20"/>
      <c r="D357" s="20"/>
      <c r="E357" s="20"/>
      <c r="F357" s="46" t="str">
        <f t="shared" si="82"/>
        <v xml:space="preserve">,  </v>
      </c>
      <c r="G357" s="28"/>
      <c r="H357" s="21"/>
      <c r="I357" s="20"/>
      <c r="J357" s="20"/>
      <c r="K357" s="46" t="str">
        <f t="shared" si="83"/>
        <v xml:space="preserve"> </v>
      </c>
      <c r="L357" s="20"/>
      <c r="M357" s="22"/>
      <c r="N357" s="20"/>
      <c r="O357" s="20"/>
      <c r="P357" s="20"/>
      <c r="Q357" s="20"/>
      <c r="R357" s="24"/>
      <c r="S357" s="20"/>
      <c r="T357" s="24"/>
      <c r="U357" s="33" t="str">
        <f>IFERROR(VLOOKUP(UPPER(TRIM(R357)&amp;TRIM(S357)&amp;TRIM(T357)),City!K:L,2,FALSE),"")</f>
        <v/>
      </c>
      <c r="V357" s="46" t="str">
        <f t="shared" si="84"/>
        <v xml:space="preserve"> </v>
      </c>
      <c r="W357" s="46" t="str">
        <f t="shared" si="85"/>
        <v xml:space="preserve"> </v>
      </c>
      <c r="X357" s="46" t="str">
        <f t="shared" si="86"/>
        <v xml:space="preserve"> </v>
      </c>
      <c r="Y357" s="46" t="str">
        <f t="shared" si="87"/>
        <v xml:space="preserve"> </v>
      </c>
      <c r="Z357" s="46" t="str">
        <f t="shared" si="88"/>
        <v xml:space="preserve"> </v>
      </c>
      <c r="AA357" s="46" t="str">
        <f t="shared" si="89"/>
        <v xml:space="preserve"> </v>
      </c>
      <c r="AB357" s="46" t="str">
        <f t="shared" si="90"/>
        <v/>
      </c>
      <c r="AC357" s="20"/>
      <c r="AD357" s="47" t="str">
        <f t="shared" si="81"/>
        <v xml:space="preserve"> </v>
      </c>
      <c r="AE357" s="20"/>
      <c r="AF357" s="20"/>
      <c r="AG357" s="20"/>
      <c r="AH357" s="20"/>
      <c r="AI357" s="20"/>
      <c r="AJ357" s="20"/>
      <c r="AK357" s="24"/>
      <c r="AL357" s="20"/>
      <c r="AM357" s="20" t="str">
        <f>IFERROR(IF(AL357="Suggested Branch",VLOOKUP(AB357,'Branch Details'!F349:G661,2,FALSE),""),"")</f>
        <v/>
      </c>
      <c r="AN357" s="21"/>
      <c r="AO357" s="88"/>
      <c r="BH357" t="str">
        <f t="shared" si="91"/>
        <v/>
      </c>
      <c r="BI357" t="str">
        <f t="shared" si="92"/>
        <v/>
      </c>
      <c r="BJ357" t="str">
        <f>IF(OR(R357&lt;&gt;"",S357&lt;&gt;"",T357&lt;&gt;""),IFERROR(VLOOKUP(UPPER(TRIM(R357)&amp;TRIM(S357)&amp;TRIM(T357)),City!K:L,2,FALSE),"NONE"),"")</f>
        <v/>
      </c>
      <c r="BK357" t="str">
        <f t="shared" si="93"/>
        <v/>
      </c>
      <c r="BL357" t="str">
        <f t="shared" si="94"/>
        <v/>
      </c>
      <c r="BM357" s="17" t="str">
        <f t="shared" ca="1" si="95"/>
        <v/>
      </c>
      <c r="BN357" s="17" t="str">
        <f t="shared" si="96"/>
        <v/>
      </c>
    </row>
    <row r="358" spans="1:66">
      <c r="A358" s="84">
        <v>349</v>
      </c>
      <c r="B358" s="20"/>
      <c r="C358" s="20"/>
      <c r="D358" s="20"/>
      <c r="E358" s="20"/>
      <c r="F358" s="46" t="str">
        <f t="shared" si="82"/>
        <v xml:space="preserve">,  </v>
      </c>
      <c r="G358" s="28"/>
      <c r="H358" s="21"/>
      <c r="I358" s="20"/>
      <c r="J358" s="20"/>
      <c r="K358" s="46" t="str">
        <f t="shared" si="83"/>
        <v xml:space="preserve"> </v>
      </c>
      <c r="L358" s="20"/>
      <c r="M358" s="22"/>
      <c r="N358" s="20"/>
      <c r="O358" s="20"/>
      <c r="P358" s="20"/>
      <c r="Q358" s="20"/>
      <c r="R358" s="24"/>
      <c r="S358" s="20"/>
      <c r="T358" s="24"/>
      <c r="U358" s="33" t="str">
        <f>IFERROR(VLOOKUP(UPPER(TRIM(R358)&amp;TRIM(S358)&amp;TRIM(T358)),City!K:L,2,FALSE),"")</f>
        <v/>
      </c>
      <c r="V358" s="46" t="str">
        <f t="shared" si="84"/>
        <v xml:space="preserve"> </v>
      </c>
      <c r="W358" s="46" t="str">
        <f t="shared" si="85"/>
        <v xml:space="preserve"> </v>
      </c>
      <c r="X358" s="46" t="str">
        <f t="shared" si="86"/>
        <v xml:space="preserve"> </v>
      </c>
      <c r="Y358" s="46" t="str">
        <f t="shared" si="87"/>
        <v xml:space="preserve"> </v>
      </c>
      <c r="Z358" s="46" t="str">
        <f t="shared" si="88"/>
        <v xml:space="preserve"> </v>
      </c>
      <c r="AA358" s="46" t="str">
        <f t="shared" si="89"/>
        <v xml:space="preserve"> </v>
      </c>
      <c r="AB358" s="46" t="str">
        <f t="shared" si="90"/>
        <v/>
      </c>
      <c r="AC358" s="20"/>
      <c r="AD358" s="47" t="str">
        <f t="shared" si="81"/>
        <v xml:space="preserve"> </v>
      </c>
      <c r="AE358" s="20"/>
      <c r="AF358" s="20"/>
      <c r="AG358" s="20"/>
      <c r="AH358" s="20"/>
      <c r="AI358" s="20"/>
      <c r="AJ358" s="20"/>
      <c r="AK358" s="24"/>
      <c r="AL358" s="20"/>
      <c r="AM358" s="20" t="str">
        <f>IFERROR(IF(AL358="Suggested Branch",VLOOKUP(AB358,'Branch Details'!F350:G662,2,FALSE),""),"")</f>
        <v/>
      </c>
      <c r="AN358" s="21"/>
      <c r="AO358" s="88"/>
      <c r="BH358" t="str">
        <f t="shared" si="91"/>
        <v/>
      </c>
      <c r="BI358" t="str">
        <f t="shared" si="92"/>
        <v/>
      </c>
      <c r="BJ358" t="str">
        <f>IF(OR(R358&lt;&gt;"",S358&lt;&gt;"",T358&lt;&gt;""),IFERROR(VLOOKUP(UPPER(TRIM(R358)&amp;TRIM(S358)&amp;TRIM(T358)),City!K:L,2,FALSE),"NONE"),"")</f>
        <v/>
      </c>
      <c r="BK358" t="str">
        <f t="shared" si="93"/>
        <v/>
      </c>
      <c r="BL358" t="str">
        <f t="shared" si="94"/>
        <v/>
      </c>
      <c r="BM358" s="17" t="str">
        <f t="shared" ca="1" si="95"/>
        <v/>
      </c>
      <c r="BN358" s="17" t="str">
        <f t="shared" si="96"/>
        <v/>
      </c>
    </row>
    <row r="359" spans="1:66">
      <c r="A359" s="84">
        <v>350</v>
      </c>
      <c r="B359" s="20"/>
      <c r="C359" s="20"/>
      <c r="D359" s="20"/>
      <c r="E359" s="20"/>
      <c r="F359" s="46" t="str">
        <f t="shared" si="82"/>
        <v xml:space="preserve">,  </v>
      </c>
      <c r="G359" s="28"/>
      <c r="H359" s="21"/>
      <c r="I359" s="20"/>
      <c r="J359" s="20"/>
      <c r="K359" s="46" t="str">
        <f t="shared" si="83"/>
        <v xml:space="preserve"> </v>
      </c>
      <c r="L359" s="20"/>
      <c r="M359" s="22"/>
      <c r="N359" s="20"/>
      <c r="O359" s="20"/>
      <c r="P359" s="20"/>
      <c r="Q359" s="20"/>
      <c r="R359" s="24"/>
      <c r="S359" s="20"/>
      <c r="T359" s="24"/>
      <c r="U359" s="33" t="str">
        <f>IFERROR(VLOOKUP(UPPER(TRIM(R359)&amp;TRIM(S359)&amp;TRIM(T359)),City!K:L,2,FALSE),"")</f>
        <v/>
      </c>
      <c r="V359" s="46" t="str">
        <f t="shared" si="84"/>
        <v xml:space="preserve"> </v>
      </c>
      <c r="W359" s="46" t="str">
        <f t="shared" si="85"/>
        <v xml:space="preserve"> </v>
      </c>
      <c r="X359" s="46" t="str">
        <f t="shared" si="86"/>
        <v xml:space="preserve"> </v>
      </c>
      <c r="Y359" s="46" t="str">
        <f t="shared" si="87"/>
        <v xml:space="preserve"> </v>
      </c>
      <c r="Z359" s="46" t="str">
        <f t="shared" si="88"/>
        <v xml:space="preserve"> </v>
      </c>
      <c r="AA359" s="46" t="str">
        <f t="shared" si="89"/>
        <v xml:space="preserve"> </v>
      </c>
      <c r="AB359" s="46" t="str">
        <f t="shared" si="90"/>
        <v/>
      </c>
      <c r="AC359" s="20"/>
      <c r="AD359" s="47" t="str">
        <f t="shared" si="81"/>
        <v xml:space="preserve"> </v>
      </c>
      <c r="AE359" s="20"/>
      <c r="AF359" s="20"/>
      <c r="AG359" s="20"/>
      <c r="AH359" s="20"/>
      <c r="AI359" s="20"/>
      <c r="AJ359" s="20"/>
      <c r="AK359" s="24"/>
      <c r="AL359" s="20"/>
      <c r="AM359" s="20" t="str">
        <f>IFERROR(IF(AL359="Suggested Branch",VLOOKUP(AB359,'Branch Details'!F351:G663,2,FALSE),""),"")</f>
        <v/>
      </c>
      <c r="AN359" s="21"/>
      <c r="AO359" s="88"/>
      <c r="BH359" t="str">
        <f t="shared" si="91"/>
        <v/>
      </c>
      <c r="BI359" t="str">
        <f t="shared" si="92"/>
        <v/>
      </c>
      <c r="BJ359" t="str">
        <f>IF(OR(R359&lt;&gt;"",S359&lt;&gt;"",T359&lt;&gt;""),IFERROR(VLOOKUP(UPPER(TRIM(R359)&amp;TRIM(S359)&amp;TRIM(T359)),City!K:L,2,FALSE),"NONE"),"")</f>
        <v/>
      </c>
      <c r="BK359" t="str">
        <f t="shared" si="93"/>
        <v/>
      </c>
      <c r="BL359" t="str">
        <f t="shared" si="94"/>
        <v/>
      </c>
      <c r="BM359" s="17" t="str">
        <f t="shared" ca="1" si="95"/>
        <v/>
      </c>
      <c r="BN359" s="17" t="str">
        <f t="shared" si="96"/>
        <v/>
      </c>
    </row>
    <row r="360" spans="1:66">
      <c r="A360" s="84">
        <v>351</v>
      </c>
      <c r="B360" s="20"/>
      <c r="C360" s="20"/>
      <c r="D360" s="20"/>
      <c r="E360" s="20"/>
      <c r="F360" s="46" t="str">
        <f t="shared" si="82"/>
        <v xml:space="preserve">,  </v>
      </c>
      <c r="G360" s="28"/>
      <c r="H360" s="21"/>
      <c r="I360" s="20"/>
      <c r="J360" s="20"/>
      <c r="K360" s="46" t="str">
        <f t="shared" si="83"/>
        <v xml:space="preserve"> </v>
      </c>
      <c r="L360" s="20"/>
      <c r="M360" s="22"/>
      <c r="N360" s="20"/>
      <c r="O360" s="20"/>
      <c r="P360" s="20"/>
      <c r="Q360" s="20"/>
      <c r="R360" s="24"/>
      <c r="S360" s="20"/>
      <c r="T360" s="24"/>
      <c r="U360" s="33" t="str">
        <f>IFERROR(VLOOKUP(UPPER(TRIM(R360)&amp;TRIM(S360)&amp;TRIM(T360)),City!K:L,2,FALSE),"")</f>
        <v/>
      </c>
      <c r="V360" s="46" t="str">
        <f t="shared" si="84"/>
        <v xml:space="preserve"> </v>
      </c>
      <c r="W360" s="46" t="str">
        <f t="shared" si="85"/>
        <v xml:space="preserve"> </v>
      </c>
      <c r="X360" s="46" t="str">
        <f t="shared" si="86"/>
        <v xml:space="preserve"> </v>
      </c>
      <c r="Y360" s="46" t="str">
        <f t="shared" si="87"/>
        <v xml:space="preserve"> </v>
      </c>
      <c r="Z360" s="46" t="str">
        <f t="shared" si="88"/>
        <v xml:space="preserve"> </v>
      </c>
      <c r="AA360" s="46" t="str">
        <f t="shared" si="89"/>
        <v xml:space="preserve"> </v>
      </c>
      <c r="AB360" s="46" t="str">
        <f t="shared" si="90"/>
        <v/>
      </c>
      <c r="AC360" s="20"/>
      <c r="AD360" s="47" t="str">
        <f t="shared" si="81"/>
        <v xml:space="preserve"> </v>
      </c>
      <c r="AE360" s="20"/>
      <c r="AF360" s="20"/>
      <c r="AG360" s="20"/>
      <c r="AH360" s="20"/>
      <c r="AI360" s="20"/>
      <c r="AJ360" s="20"/>
      <c r="AK360" s="24"/>
      <c r="AL360" s="20"/>
      <c r="AM360" s="20" t="str">
        <f>IFERROR(IF(AL360="Suggested Branch",VLOOKUP(AB360,'Branch Details'!F352:G664,2,FALSE),""),"")</f>
        <v/>
      </c>
      <c r="AN360" s="21"/>
      <c r="AO360" s="88"/>
      <c r="BH360" t="str">
        <f t="shared" si="91"/>
        <v/>
      </c>
      <c r="BI360" t="str">
        <f t="shared" si="92"/>
        <v/>
      </c>
      <c r="BJ360" t="str">
        <f>IF(OR(R360&lt;&gt;"",S360&lt;&gt;"",T360&lt;&gt;""),IFERROR(VLOOKUP(UPPER(TRIM(R360)&amp;TRIM(S360)&amp;TRIM(T360)),City!K:L,2,FALSE),"NONE"),"")</f>
        <v/>
      </c>
      <c r="BK360" t="str">
        <f t="shared" si="93"/>
        <v/>
      </c>
      <c r="BL360" t="str">
        <f t="shared" si="94"/>
        <v/>
      </c>
      <c r="BM360" s="17" t="str">
        <f t="shared" ca="1" si="95"/>
        <v/>
      </c>
      <c r="BN360" s="17" t="str">
        <f t="shared" si="96"/>
        <v/>
      </c>
    </row>
    <row r="361" spans="1:66">
      <c r="A361" s="84">
        <v>352</v>
      </c>
      <c r="B361" s="20"/>
      <c r="C361" s="20"/>
      <c r="D361" s="20"/>
      <c r="E361" s="20"/>
      <c r="F361" s="46" t="str">
        <f t="shared" si="82"/>
        <v xml:space="preserve">,  </v>
      </c>
      <c r="G361" s="28"/>
      <c r="H361" s="21"/>
      <c r="I361" s="20"/>
      <c r="J361" s="20"/>
      <c r="K361" s="46" t="str">
        <f t="shared" si="83"/>
        <v xml:space="preserve"> </v>
      </c>
      <c r="L361" s="20"/>
      <c r="M361" s="22"/>
      <c r="N361" s="20"/>
      <c r="O361" s="20"/>
      <c r="P361" s="20"/>
      <c r="Q361" s="20"/>
      <c r="R361" s="24"/>
      <c r="S361" s="20"/>
      <c r="T361" s="24"/>
      <c r="U361" s="33" t="str">
        <f>IFERROR(VLOOKUP(UPPER(TRIM(R361)&amp;TRIM(S361)&amp;TRIM(T361)),City!K:L,2,FALSE),"")</f>
        <v/>
      </c>
      <c r="V361" s="46" t="str">
        <f t="shared" si="84"/>
        <v xml:space="preserve"> </v>
      </c>
      <c r="W361" s="46" t="str">
        <f t="shared" si="85"/>
        <v xml:space="preserve"> </v>
      </c>
      <c r="X361" s="46" t="str">
        <f t="shared" si="86"/>
        <v xml:space="preserve"> </v>
      </c>
      <c r="Y361" s="46" t="str">
        <f t="shared" si="87"/>
        <v xml:space="preserve"> </v>
      </c>
      <c r="Z361" s="46" t="str">
        <f t="shared" si="88"/>
        <v xml:space="preserve"> </v>
      </c>
      <c r="AA361" s="46" t="str">
        <f t="shared" si="89"/>
        <v xml:space="preserve"> </v>
      </c>
      <c r="AB361" s="46" t="str">
        <f t="shared" si="90"/>
        <v/>
      </c>
      <c r="AC361" s="20"/>
      <c r="AD361" s="47" t="str">
        <f t="shared" si="81"/>
        <v xml:space="preserve"> </v>
      </c>
      <c r="AE361" s="20"/>
      <c r="AF361" s="20"/>
      <c r="AG361" s="20"/>
      <c r="AH361" s="20"/>
      <c r="AI361" s="20"/>
      <c r="AJ361" s="20"/>
      <c r="AK361" s="24"/>
      <c r="AL361" s="20"/>
      <c r="AM361" s="20" t="str">
        <f>IFERROR(IF(AL361="Suggested Branch",VLOOKUP(AB361,'Branch Details'!F353:G665,2,FALSE),""),"")</f>
        <v/>
      </c>
      <c r="AN361" s="21"/>
      <c r="AO361" s="88"/>
      <c r="BH361" t="str">
        <f t="shared" si="91"/>
        <v/>
      </c>
      <c r="BI361" t="str">
        <f t="shared" si="92"/>
        <v/>
      </c>
      <c r="BJ361" t="str">
        <f>IF(OR(R361&lt;&gt;"",S361&lt;&gt;"",T361&lt;&gt;""),IFERROR(VLOOKUP(UPPER(TRIM(R361)&amp;TRIM(S361)&amp;TRIM(T361)),City!K:L,2,FALSE),"NONE"),"")</f>
        <v/>
      </c>
      <c r="BK361" t="str">
        <f t="shared" si="93"/>
        <v/>
      </c>
      <c r="BL361" t="str">
        <f t="shared" si="94"/>
        <v/>
      </c>
      <c r="BM361" s="17" t="str">
        <f t="shared" ca="1" si="95"/>
        <v/>
      </c>
      <c r="BN361" s="17" t="str">
        <f t="shared" si="96"/>
        <v/>
      </c>
    </row>
    <row r="362" spans="1:66">
      <c r="A362" s="84">
        <v>353</v>
      </c>
      <c r="B362" s="20"/>
      <c r="C362" s="20"/>
      <c r="D362" s="20"/>
      <c r="E362" s="20"/>
      <c r="F362" s="46" t="str">
        <f t="shared" si="82"/>
        <v xml:space="preserve">,  </v>
      </c>
      <c r="G362" s="28"/>
      <c r="H362" s="21"/>
      <c r="I362" s="20"/>
      <c r="J362" s="20"/>
      <c r="K362" s="46" t="str">
        <f t="shared" si="83"/>
        <v xml:space="preserve"> </v>
      </c>
      <c r="L362" s="20"/>
      <c r="M362" s="22"/>
      <c r="N362" s="20"/>
      <c r="O362" s="20"/>
      <c r="P362" s="20"/>
      <c r="Q362" s="20"/>
      <c r="R362" s="24"/>
      <c r="S362" s="20"/>
      <c r="T362" s="24"/>
      <c r="U362" s="33" t="str">
        <f>IFERROR(VLOOKUP(UPPER(TRIM(R362)&amp;TRIM(S362)&amp;TRIM(T362)),City!K:L,2,FALSE),"")</f>
        <v/>
      </c>
      <c r="V362" s="46" t="str">
        <f t="shared" si="84"/>
        <v xml:space="preserve"> </v>
      </c>
      <c r="W362" s="46" t="str">
        <f t="shared" si="85"/>
        <v xml:space="preserve"> </v>
      </c>
      <c r="X362" s="46" t="str">
        <f t="shared" si="86"/>
        <v xml:space="preserve"> </v>
      </c>
      <c r="Y362" s="46" t="str">
        <f t="shared" si="87"/>
        <v xml:space="preserve"> </v>
      </c>
      <c r="Z362" s="46" t="str">
        <f t="shared" si="88"/>
        <v xml:space="preserve"> </v>
      </c>
      <c r="AA362" s="46" t="str">
        <f t="shared" si="89"/>
        <v xml:space="preserve"> </v>
      </c>
      <c r="AB362" s="46" t="str">
        <f t="shared" si="90"/>
        <v/>
      </c>
      <c r="AC362" s="20"/>
      <c r="AD362" s="47" t="str">
        <f t="shared" si="81"/>
        <v xml:space="preserve"> </v>
      </c>
      <c r="AE362" s="20"/>
      <c r="AF362" s="20"/>
      <c r="AG362" s="20"/>
      <c r="AH362" s="20"/>
      <c r="AI362" s="20"/>
      <c r="AJ362" s="20"/>
      <c r="AK362" s="24"/>
      <c r="AL362" s="20"/>
      <c r="AM362" s="20" t="str">
        <f>IFERROR(IF(AL362="Suggested Branch",VLOOKUP(AB362,'Branch Details'!F354:G666,2,FALSE),""),"")</f>
        <v/>
      </c>
      <c r="AN362" s="21"/>
      <c r="AO362" s="88"/>
      <c r="BH362" t="str">
        <f t="shared" si="91"/>
        <v/>
      </c>
      <c r="BI362" t="str">
        <f t="shared" si="92"/>
        <v/>
      </c>
      <c r="BJ362" t="str">
        <f>IF(OR(R362&lt;&gt;"",S362&lt;&gt;"",T362&lt;&gt;""),IFERROR(VLOOKUP(UPPER(TRIM(R362)&amp;TRIM(S362)&amp;TRIM(T362)),City!K:L,2,FALSE),"NONE"),"")</f>
        <v/>
      </c>
      <c r="BK362" t="str">
        <f t="shared" si="93"/>
        <v/>
      </c>
      <c r="BL362" t="str">
        <f t="shared" si="94"/>
        <v/>
      </c>
      <c r="BM362" s="17" t="str">
        <f t="shared" ca="1" si="95"/>
        <v/>
      </c>
      <c r="BN362" s="17" t="str">
        <f t="shared" si="96"/>
        <v/>
      </c>
    </row>
    <row r="363" spans="1:66">
      <c r="A363" s="84">
        <v>354</v>
      </c>
      <c r="B363" s="20"/>
      <c r="C363" s="20"/>
      <c r="D363" s="20"/>
      <c r="E363" s="20"/>
      <c r="F363" s="46" t="str">
        <f t="shared" si="82"/>
        <v xml:space="preserve">,  </v>
      </c>
      <c r="G363" s="28"/>
      <c r="H363" s="21"/>
      <c r="I363" s="20"/>
      <c r="J363" s="20"/>
      <c r="K363" s="46" t="str">
        <f t="shared" si="83"/>
        <v xml:space="preserve"> </v>
      </c>
      <c r="L363" s="20"/>
      <c r="M363" s="22"/>
      <c r="N363" s="20"/>
      <c r="O363" s="20"/>
      <c r="P363" s="20"/>
      <c r="Q363" s="20"/>
      <c r="R363" s="24"/>
      <c r="S363" s="20"/>
      <c r="T363" s="24"/>
      <c r="U363" s="33" t="str">
        <f>IFERROR(VLOOKUP(UPPER(TRIM(R363)&amp;TRIM(S363)&amp;TRIM(T363)),City!K:L,2,FALSE),"")</f>
        <v/>
      </c>
      <c r="V363" s="46" t="str">
        <f t="shared" si="84"/>
        <v xml:space="preserve"> </v>
      </c>
      <c r="W363" s="46" t="str">
        <f t="shared" si="85"/>
        <v xml:space="preserve"> </v>
      </c>
      <c r="X363" s="46" t="str">
        <f t="shared" si="86"/>
        <v xml:space="preserve"> </v>
      </c>
      <c r="Y363" s="46" t="str">
        <f t="shared" si="87"/>
        <v xml:space="preserve"> </v>
      </c>
      <c r="Z363" s="46" t="str">
        <f t="shared" si="88"/>
        <v xml:space="preserve"> </v>
      </c>
      <c r="AA363" s="46" t="str">
        <f t="shared" si="89"/>
        <v xml:space="preserve"> </v>
      </c>
      <c r="AB363" s="46" t="str">
        <f t="shared" si="90"/>
        <v/>
      </c>
      <c r="AC363" s="20"/>
      <c r="AD363" s="47" t="str">
        <f t="shared" si="81"/>
        <v xml:space="preserve"> </v>
      </c>
      <c r="AE363" s="20"/>
      <c r="AF363" s="20"/>
      <c r="AG363" s="20"/>
      <c r="AH363" s="20"/>
      <c r="AI363" s="20"/>
      <c r="AJ363" s="20"/>
      <c r="AK363" s="24"/>
      <c r="AL363" s="20"/>
      <c r="AM363" s="20" t="str">
        <f>IFERROR(IF(AL363="Suggested Branch",VLOOKUP(AB363,'Branch Details'!F355:G667,2,FALSE),""),"")</f>
        <v/>
      </c>
      <c r="AN363" s="21"/>
      <c r="AO363" s="88"/>
      <c r="BH363" t="str">
        <f t="shared" si="91"/>
        <v/>
      </c>
      <c r="BI363" t="str">
        <f t="shared" si="92"/>
        <v/>
      </c>
      <c r="BJ363" t="str">
        <f>IF(OR(R363&lt;&gt;"",S363&lt;&gt;"",T363&lt;&gt;""),IFERROR(VLOOKUP(UPPER(TRIM(R363)&amp;TRIM(S363)&amp;TRIM(T363)),City!K:L,2,FALSE),"NONE"),"")</f>
        <v/>
      </c>
      <c r="BK363" t="str">
        <f t="shared" si="93"/>
        <v/>
      </c>
      <c r="BL363" t="str">
        <f t="shared" si="94"/>
        <v/>
      </c>
      <c r="BM363" s="17" t="str">
        <f t="shared" ca="1" si="95"/>
        <v/>
      </c>
      <c r="BN363" s="17" t="str">
        <f t="shared" si="96"/>
        <v/>
      </c>
    </row>
    <row r="364" spans="1:66">
      <c r="A364" s="84">
        <v>355</v>
      </c>
      <c r="B364" s="20"/>
      <c r="C364" s="20"/>
      <c r="D364" s="20"/>
      <c r="E364" s="20"/>
      <c r="F364" s="46" t="str">
        <f t="shared" si="82"/>
        <v xml:space="preserve">,  </v>
      </c>
      <c r="G364" s="28"/>
      <c r="H364" s="21"/>
      <c r="I364" s="20"/>
      <c r="J364" s="20"/>
      <c r="K364" s="46" t="str">
        <f t="shared" si="83"/>
        <v xml:space="preserve"> </v>
      </c>
      <c r="L364" s="20"/>
      <c r="M364" s="22"/>
      <c r="N364" s="20"/>
      <c r="O364" s="20"/>
      <c r="P364" s="20"/>
      <c r="Q364" s="20"/>
      <c r="R364" s="24"/>
      <c r="S364" s="20"/>
      <c r="T364" s="24"/>
      <c r="U364" s="33" t="str">
        <f>IFERROR(VLOOKUP(UPPER(TRIM(R364)&amp;TRIM(S364)&amp;TRIM(T364)),City!K:L,2,FALSE),"")</f>
        <v/>
      </c>
      <c r="V364" s="46" t="str">
        <f t="shared" si="84"/>
        <v xml:space="preserve"> </v>
      </c>
      <c r="W364" s="46" t="str">
        <f t="shared" si="85"/>
        <v xml:space="preserve"> </v>
      </c>
      <c r="X364" s="46" t="str">
        <f t="shared" si="86"/>
        <v xml:space="preserve"> </v>
      </c>
      <c r="Y364" s="46" t="str">
        <f t="shared" si="87"/>
        <v xml:space="preserve"> </v>
      </c>
      <c r="Z364" s="46" t="str">
        <f t="shared" si="88"/>
        <v xml:space="preserve"> </v>
      </c>
      <c r="AA364" s="46" t="str">
        <f t="shared" si="89"/>
        <v xml:space="preserve"> </v>
      </c>
      <c r="AB364" s="46" t="str">
        <f t="shared" si="90"/>
        <v/>
      </c>
      <c r="AC364" s="20"/>
      <c r="AD364" s="47" t="str">
        <f t="shared" si="81"/>
        <v xml:space="preserve"> </v>
      </c>
      <c r="AE364" s="20"/>
      <c r="AF364" s="20"/>
      <c r="AG364" s="20"/>
      <c r="AH364" s="20"/>
      <c r="AI364" s="20"/>
      <c r="AJ364" s="20"/>
      <c r="AK364" s="24"/>
      <c r="AL364" s="20"/>
      <c r="AM364" s="20" t="str">
        <f>IFERROR(IF(AL364="Suggested Branch",VLOOKUP(AB364,'Branch Details'!F356:G668,2,FALSE),""),"")</f>
        <v/>
      </c>
      <c r="AN364" s="21"/>
      <c r="AO364" s="88"/>
      <c r="BH364" t="str">
        <f t="shared" si="91"/>
        <v/>
      </c>
      <c r="BI364" t="str">
        <f t="shared" si="92"/>
        <v/>
      </c>
      <c r="BJ364" t="str">
        <f>IF(OR(R364&lt;&gt;"",S364&lt;&gt;"",T364&lt;&gt;""),IFERROR(VLOOKUP(UPPER(TRIM(R364)&amp;TRIM(S364)&amp;TRIM(T364)),City!K:L,2,FALSE),"NONE"),"")</f>
        <v/>
      </c>
      <c r="BK364" t="str">
        <f t="shared" si="93"/>
        <v/>
      </c>
      <c r="BL364" t="str">
        <f t="shared" si="94"/>
        <v/>
      </c>
      <c r="BM364" s="17" t="str">
        <f t="shared" ca="1" si="95"/>
        <v/>
      </c>
      <c r="BN364" s="17" t="str">
        <f t="shared" si="96"/>
        <v/>
      </c>
    </row>
    <row r="365" spans="1:66">
      <c r="A365" s="84">
        <v>356</v>
      </c>
      <c r="B365" s="20"/>
      <c r="C365" s="20"/>
      <c r="D365" s="20"/>
      <c r="E365" s="20"/>
      <c r="F365" s="46" t="str">
        <f t="shared" si="82"/>
        <v xml:space="preserve">,  </v>
      </c>
      <c r="G365" s="28"/>
      <c r="H365" s="21"/>
      <c r="I365" s="20"/>
      <c r="J365" s="20"/>
      <c r="K365" s="46" t="str">
        <f t="shared" si="83"/>
        <v xml:space="preserve"> </v>
      </c>
      <c r="L365" s="20"/>
      <c r="M365" s="22"/>
      <c r="N365" s="20"/>
      <c r="O365" s="20"/>
      <c r="P365" s="20"/>
      <c r="Q365" s="20"/>
      <c r="R365" s="24"/>
      <c r="S365" s="20"/>
      <c r="T365" s="24"/>
      <c r="U365" s="33" t="str">
        <f>IFERROR(VLOOKUP(UPPER(TRIM(R365)&amp;TRIM(S365)&amp;TRIM(T365)),City!K:L,2,FALSE),"")</f>
        <v/>
      </c>
      <c r="V365" s="46" t="str">
        <f t="shared" si="84"/>
        <v xml:space="preserve"> </v>
      </c>
      <c r="W365" s="46" t="str">
        <f t="shared" si="85"/>
        <v xml:space="preserve"> </v>
      </c>
      <c r="X365" s="46" t="str">
        <f t="shared" si="86"/>
        <v xml:space="preserve"> </v>
      </c>
      <c r="Y365" s="46" t="str">
        <f t="shared" si="87"/>
        <v xml:space="preserve"> </v>
      </c>
      <c r="Z365" s="46" t="str">
        <f t="shared" si="88"/>
        <v xml:space="preserve"> </v>
      </c>
      <c r="AA365" s="46" t="str">
        <f t="shared" si="89"/>
        <v xml:space="preserve"> </v>
      </c>
      <c r="AB365" s="46" t="str">
        <f t="shared" si="90"/>
        <v/>
      </c>
      <c r="AC365" s="20"/>
      <c r="AD365" s="47" t="str">
        <f t="shared" si="81"/>
        <v xml:space="preserve"> </v>
      </c>
      <c r="AE365" s="20"/>
      <c r="AF365" s="20"/>
      <c r="AG365" s="20"/>
      <c r="AH365" s="20"/>
      <c r="AI365" s="20"/>
      <c r="AJ365" s="20"/>
      <c r="AK365" s="24"/>
      <c r="AL365" s="20"/>
      <c r="AM365" s="20" t="str">
        <f>IFERROR(IF(AL365="Suggested Branch",VLOOKUP(AB365,'Branch Details'!F357:G669,2,FALSE),""),"")</f>
        <v/>
      </c>
      <c r="AN365" s="21"/>
      <c r="AO365" s="88"/>
      <c r="BH365" t="str">
        <f t="shared" si="91"/>
        <v/>
      </c>
      <c r="BI365" t="str">
        <f t="shared" si="92"/>
        <v/>
      </c>
      <c r="BJ365" t="str">
        <f>IF(OR(R365&lt;&gt;"",S365&lt;&gt;"",T365&lt;&gt;""),IFERROR(VLOOKUP(UPPER(TRIM(R365)&amp;TRIM(S365)&amp;TRIM(T365)),City!K:L,2,FALSE),"NONE"),"")</f>
        <v/>
      </c>
      <c r="BK365" t="str">
        <f t="shared" si="93"/>
        <v/>
      </c>
      <c r="BL365" t="str">
        <f t="shared" si="94"/>
        <v/>
      </c>
      <c r="BM365" s="17" t="str">
        <f t="shared" ca="1" si="95"/>
        <v/>
      </c>
      <c r="BN365" s="17" t="str">
        <f t="shared" si="96"/>
        <v/>
      </c>
    </row>
    <row r="366" spans="1:66">
      <c r="A366" s="84">
        <v>357</v>
      </c>
      <c r="B366" s="20"/>
      <c r="C366" s="20"/>
      <c r="D366" s="20"/>
      <c r="E366" s="20"/>
      <c r="F366" s="46" t="str">
        <f t="shared" si="82"/>
        <v xml:space="preserve">,  </v>
      </c>
      <c r="G366" s="28"/>
      <c r="H366" s="21"/>
      <c r="I366" s="20"/>
      <c r="J366" s="20"/>
      <c r="K366" s="46" t="str">
        <f t="shared" si="83"/>
        <v xml:space="preserve"> </v>
      </c>
      <c r="L366" s="20"/>
      <c r="M366" s="22"/>
      <c r="N366" s="20"/>
      <c r="O366" s="20"/>
      <c r="P366" s="20"/>
      <c r="Q366" s="20"/>
      <c r="R366" s="24"/>
      <c r="S366" s="20"/>
      <c r="T366" s="24"/>
      <c r="U366" s="33" t="str">
        <f>IFERROR(VLOOKUP(UPPER(TRIM(R366)&amp;TRIM(S366)&amp;TRIM(T366)),City!K:L,2,FALSE),"")</f>
        <v/>
      </c>
      <c r="V366" s="46" t="str">
        <f t="shared" si="84"/>
        <v xml:space="preserve"> </v>
      </c>
      <c r="W366" s="46" t="str">
        <f t="shared" si="85"/>
        <v xml:space="preserve"> </v>
      </c>
      <c r="X366" s="46" t="str">
        <f t="shared" si="86"/>
        <v xml:space="preserve"> </v>
      </c>
      <c r="Y366" s="46" t="str">
        <f t="shared" si="87"/>
        <v xml:space="preserve"> </v>
      </c>
      <c r="Z366" s="46" t="str">
        <f t="shared" si="88"/>
        <v xml:space="preserve"> </v>
      </c>
      <c r="AA366" s="46" t="str">
        <f t="shared" si="89"/>
        <v xml:space="preserve"> </v>
      </c>
      <c r="AB366" s="46" t="str">
        <f t="shared" si="90"/>
        <v/>
      </c>
      <c r="AC366" s="20"/>
      <c r="AD366" s="47" t="str">
        <f t="shared" si="81"/>
        <v xml:space="preserve"> </v>
      </c>
      <c r="AE366" s="20"/>
      <c r="AF366" s="20"/>
      <c r="AG366" s="20"/>
      <c r="AH366" s="20"/>
      <c r="AI366" s="20"/>
      <c r="AJ366" s="20"/>
      <c r="AK366" s="24"/>
      <c r="AL366" s="20"/>
      <c r="AM366" s="20" t="str">
        <f>IFERROR(IF(AL366="Suggested Branch",VLOOKUP(AB366,'Branch Details'!F358:G670,2,FALSE),""),"")</f>
        <v/>
      </c>
      <c r="AN366" s="21"/>
      <c r="AO366" s="88"/>
      <c r="BH366" t="str">
        <f t="shared" si="91"/>
        <v/>
      </c>
      <c r="BI366" t="str">
        <f t="shared" si="92"/>
        <v/>
      </c>
      <c r="BJ366" t="str">
        <f>IF(OR(R366&lt;&gt;"",S366&lt;&gt;"",T366&lt;&gt;""),IFERROR(VLOOKUP(UPPER(TRIM(R366)&amp;TRIM(S366)&amp;TRIM(T366)),City!K:L,2,FALSE),"NONE"),"")</f>
        <v/>
      </c>
      <c r="BK366" t="str">
        <f t="shared" si="93"/>
        <v/>
      </c>
      <c r="BL366" t="str">
        <f t="shared" si="94"/>
        <v/>
      </c>
      <c r="BM366" s="17" t="str">
        <f t="shared" ca="1" si="95"/>
        <v/>
      </c>
      <c r="BN366" s="17" t="str">
        <f t="shared" si="96"/>
        <v/>
      </c>
    </row>
    <row r="367" spans="1:66">
      <c r="A367" s="84">
        <v>358</v>
      </c>
      <c r="B367" s="20"/>
      <c r="C367" s="20"/>
      <c r="D367" s="20"/>
      <c r="E367" s="20"/>
      <c r="F367" s="46" t="str">
        <f t="shared" si="82"/>
        <v xml:space="preserve">,  </v>
      </c>
      <c r="G367" s="28"/>
      <c r="H367" s="21"/>
      <c r="I367" s="20"/>
      <c r="J367" s="20"/>
      <c r="K367" s="46" t="str">
        <f t="shared" si="83"/>
        <v xml:space="preserve"> </v>
      </c>
      <c r="L367" s="20"/>
      <c r="M367" s="22"/>
      <c r="N367" s="20"/>
      <c r="O367" s="20"/>
      <c r="P367" s="20"/>
      <c r="Q367" s="20"/>
      <c r="R367" s="24"/>
      <c r="S367" s="20"/>
      <c r="T367" s="24"/>
      <c r="U367" s="33" t="str">
        <f>IFERROR(VLOOKUP(UPPER(TRIM(R367)&amp;TRIM(S367)&amp;TRIM(T367)),City!K:L,2,FALSE),"")</f>
        <v/>
      </c>
      <c r="V367" s="46" t="str">
        <f t="shared" si="84"/>
        <v xml:space="preserve"> </v>
      </c>
      <c r="W367" s="46" t="str">
        <f t="shared" si="85"/>
        <v xml:space="preserve"> </v>
      </c>
      <c r="X367" s="46" t="str">
        <f t="shared" si="86"/>
        <v xml:space="preserve"> </v>
      </c>
      <c r="Y367" s="46" t="str">
        <f t="shared" si="87"/>
        <v xml:space="preserve"> </v>
      </c>
      <c r="Z367" s="46" t="str">
        <f t="shared" si="88"/>
        <v xml:space="preserve"> </v>
      </c>
      <c r="AA367" s="46" t="str">
        <f t="shared" si="89"/>
        <v xml:space="preserve"> </v>
      </c>
      <c r="AB367" s="46" t="str">
        <f t="shared" si="90"/>
        <v/>
      </c>
      <c r="AC367" s="20"/>
      <c r="AD367" s="47" t="str">
        <f t="shared" si="81"/>
        <v xml:space="preserve"> </v>
      </c>
      <c r="AE367" s="20"/>
      <c r="AF367" s="20"/>
      <c r="AG367" s="20"/>
      <c r="AH367" s="20"/>
      <c r="AI367" s="20"/>
      <c r="AJ367" s="20"/>
      <c r="AK367" s="24"/>
      <c r="AL367" s="20"/>
      <c r="AM367" s="20" t="str">
        <f>IFERROR(IF(AL367="Suggested Branch",VLOOKUP(AB367,'Branch Details'!F359:G671,2,FALSE),""),"")</f>
        <v/>
      </c>
      <c r="AN367" s="21"/>
      <c r="AO367" s="88"/>
      <c r="BH367" t="str">
        <f t="shared" si="91"/>
        <v/>
      </c>
      <c r="BI367" t="str">
        <f t="shared" si="92"/>
        <v/>
      </c>
      <c r="BJ367" t="str">
        <f>IF(OR(R367&lt;&gt;"",S367&lt;&gt;"",T367&lt;&gt;""),IFERROR(VLOOKUP(UPPER(TRIM(R367)&amp;TRIM(S367)&amp;TRIM(T367)),City!K:L,2,FALSE),"NONE"),"")</f>
        <v/>
      </c>
      <c r="BK367" t="str">
        <f t="shared" si="93"/>
        <v/>
      </c>
      <c r="BL367" t="str">
        <f t="shared" si="94"/>
        <v/>
      </c>
      <c r="BM367" s="17" t="str">
        <f t="shared" ca="1" si="95"/>
        <v/>
      </c>
      <c r="BN367" s="17" t="str">
        <f t="shared" si="96"/>
        <v/>
      </c>
    </row>
    <row r="368" spans="1:66">
      <c r="A368" s="84">
        <v>359</v>
      </c>
      <c r="B368" s="20"/>
      <c r="C368" s="20"/>
      <c r="D368" s="20"/>
      <c r="E368" s="20"/>
      <c r="F368" s="46" t="str">
        <f t="shared" si="82"/>
        <v xml:space="preserve">,  </v>
      </c>
      <c r="G368" s="28"/>
      <c r="H368" s="21"/>
      <c r="I368" s="20"/>
      <c r="J368" s="20"/>
      <c r="K368" s="46" t="str">
        <f t="shared" si="83"/>
        <v xml:space="preserve"> </v>
      </c>
      <c r="L368" s="20"/>
      <c r="M368" s="22"/>
      <c r="N368" s="20"/>
      <c r="O368" s="20"/>
      <c r="P368" s="20"/>
      <c r="Q368" s="20"/>
      <c r="R368" s="24"/>
      <c r="S368" s="20"/>
      <c r="T368" s="24"/>
      <c r="U368" s="33" t="str">
        <f>IFERROR(VLOOKUP(UPPER(TRIM(R368)&amp;TRIM(S368)&amp;TRIM(T368)),City!K:L,2,FALSE),"")</f>
        <v/>
      </c>
      <c r="V368" s="46" t="str">
        <f t="shared" si="84"/>
        <v xml:space="preserve"> </v>
      </c>
      <c r="W368" s="46" t="str">
        <f t="shared" si="85"/>
        <v xml:space="preserve"> </v>
      </c>
      <c r="X368" s="46" t="str">
        <f t="shared" si="86"/>
        <v xml:space="preserve"> </v>
      </c>
      <c r="Y368" s="46" t="str">
        <f t="shared" si="87"/>
        <v xml:space="preserve"> </v>
      </c>
      <c r="Z368" s="46" t="str">
        <f t="shared" si="88"/>
        <v xml:space="preserve"> </v>
      </c>
      <c r="AA368" s="46" t="str">
        <f t="shared" si="89"/>
        <v xml:space="preserve"> </v>
      </c>
      <c r="AB368" s="46" t="str">
        <f t="shared" si="90"/>
        <v/>
      </c>
      <c r="AC368" s="20"/>
      <c r="AD368" s="47" t="str">
        <f t="shared" si="81"/>
        <v xml:space="preserve"> </v>
      </c>
      <c r="AE368" s="20"/>
      <c r="AF368" s="20"/>
      <c r="AG368" s="20"/>
      <c r="AH368" s="20"/>
      <c r="AI368" s="20"/>
      <c r="AJ368" s="20"/>
      <c r="AK368" s="24"/>
      <c r="AL368" s="20"/>
      <c r="AM368" s="20" t="str">
        <f>IFERROR(IF(AL368="Suggested Branch",VLOOKUP(AB368,'Branch Details'!F360:G672,2,FALSE),""),"")</f>
        <v/>
      </c>
      <c r="AN368" s="21"/>
      <c r="AO368" s="88"/>
      <c r="BH368" t="str">
        <f t="shared" si="91"/>
        <v/>
      </c>
      <c r="BI368" t="str">
        <f t="shared" si="92"/>
        <v/>
      </c>
      <c r="BJ368" t="str">
        <f>IF(OR(R368&lt;&gt;"",S368&lt;&gt;"",T368&lt;&gt;""),IFERROR(VLOOKUP(UPPER(TRIM(R368)&amp;TRIM(S368)&amp;TRIM(T368)),City!K:L,2,FALSE),"NONE"),"")</f>
        <v/>
      </c>
      <c r="BK368" t="str">
        <f t="shared" si="93"/>
        <v/>
      </c>
      <c r="BL368" t="str">
        <f t="shared" si="94"/>
        <v/>
      </c>
      <c r="BM368" s="17" t="str">
        <f t="shared" ca="1" si="95"/>
        <v/>
      </c>
      <c r="BN368" s="17" t="str">
        <f t="shared" si="96"/>
        <v/>
      </c>
    </row>
    <row r="369" spans="1:66">
      <c r="A369" s="84">
        <v>360</v>
      </c>
      <c r="B369" s="20"/>
      <c r="C369" s="20"/>
      <c r="D369" s="20"/>
      <c r="E369" s="20"/>
      <c r="F369" s="46" t="str">
        <f t="shared" si="82"/>
        <v xml:space="preserve">,  </v>
      </c>
      <c r="G369" s="28"/>
      <c r="H369" s="21"/>
      <c r="I369" s="20"/>
      <c r="J369" s="20"/>
      <c r="K369" s="46" t="str">
        <f t="shared" si="83"/>
        <v xml:space="preserve"> </v>
      </c>
      <c r="L369" s="20"/>
      <c r="M369" s="22"/>
      <c r="N369" s="20"/>
      <c r="O369" s="20"/>
      <c r="P369" s="20"/>
      <c r="Q369" s="20"/>
      <c r="R369" s="24"/>
      <c r="S369" s="20"/>
      <c r="T369" s="24"/>
      <c r="U369" s="33" t="str">
        <f>IFERROR(VLOOKUP(UPPER(TRIM(R369)&amp;TRIM(S369)&amp;TRIM(T369)),City!K:L,2,FALSE),"")</f>
        <v/>
      </c>
      <c r="V369" s="46" t="str">
        <f t="shared" si="84"/>
        <v xml:space="preserve"> </v>
      </c>
      <c r="W369" s="46" t="str">
        <f t="shared" si="85"/>
        <v xml:space="preserve"> </v>
      </c>
      <c r="X369" s="46" t="str">
        <f t="shared" si="86"/>
        <v xml:space="preserve"> </v>
      </c>
      <c r="Y369" s="46" t="str">
        <f t="shared" si="87"/>
        <v xml:space="preserve"> </v>
      </c>
      <c r="Z369" s="46" t="str">
        <f t="shared" si="88"/>
        <v xml:space="preserve"> </v>
      </c>
      <c r="AA369" s="46" t="str">
        <f t="shared" si="89"/>
        <v xml:space="preserve"> </v>
      </c>
      <c r="AB369" s="46" t="str">
        <f t="shared" si="90"/>
        <v/>
      </c>
      <c r="AC369" s="20"/>
      <c r="AD369" s="47" t="str">
        <f t="shared" si="81"/>
        <v xml:space="preserve"> </v>
      </c>
      <c r="AE369" s="20"/>
      <c r="AF369" s="20"/>
      <c r="AG369" s="20"/>
      <c r="AH369" s="20"/>
      <c r="AI369" s="20"/>
      <c r="AJ369" s="20"/>
      <c r="AK369" s="24"/>
      <c r="AL369" s="20"/>
      <c r="AM369" s="20" t="str">
        <f>IFERROR(IF(AL369="Suggested Branch",VLOOKUP(AB369,'Branch Details'!F361:G673,2,FALSE),""),"")</f>
        <v/>
      </c>
      <c r="AN369" s="21"/>
      <c r="AO369" s="88"/>
      <c r="BH369" t="str">
        <f t="shared" si="91"/>
        <v/>
      </c>
      <c r="BI369" t="str">
        <f t="shared" si="92"/>
        <v/>
      </c>
      <c r="BJ369" t="str">
        <f>IF(OR(R369&lt;&gt;"",S369&lt;&gt;"",T369&lt;&gt;""),IFERROR(VLOOKUP(UPPER(TRIM(R369)&amp;TRIM(S369)&amp;TRIM(T369)),City!K:L,2,FALSE),"NONE"),"")</f>
        <v/>
      </c>
      <c r="BK369" t="str">
        <f t="shared" si="93"/>
        <v/>
      </c>
      <c r="BL369" t="str">
        <f t="shared" si="94"/>
        <v/>
      </c>
      <c r="BM369" s="17" t="str">
        <f t="shared" ca="1" si="95"/>
        <v/>
      </c>
      <c r="BN369" s="17" t="str">
        <f t="shared" si="96"/>
        <v/>
      </c>
    </row>
    <row r="370" spans="1:66">
      <c r="A370" s="84">
        <v>361</v>
      </c>
      <c r="B370" s="20"/>
      <c r="C370" s="20"/>
      <c r="D370" s="20"/>
      <c r="E370" s="20"/>
      <c r="F370" s="46" t="str">
        <f t="shared" si="82"/>
        <v xml:space="preserve">,  </v>
      </c>
      <c r="G370" s="28"/>
      <c r="H370" s="21"/>
      <c r="I370" s="20"/>
      <c r="J370" s="20"/>
      <c r="K370" s="46" t="str">
        <f t="shared" si="83"/>
        <v xml:space="preserve"> </v>
      </c>
      <c r="L370" s="20"/>
      <c r="M370" s="22"/>
      <c r="N370" s="20"/>
      <c r="O370" s="20"/>
      <c r="P370" s="20"/>
      <c r="Q370" s="20"/>
      <c r="R370" s="24"/>
      <c r="S370" s="20"/>
      <c r="T370" s="24"/>
      <c r="U370" s="33" t="str">
        <f>IFERROR(VLOOKUP(UPPER(TRIM(R370)&amp;TRIM(S370)&amp;TRIM(T370)),City!K:L,2,FALSE),"")</f>
        <v/>
      </c>
      <c r="V370" s="46" t="str">
        <f t="shared" si="84"/>
        <v xml:space="preserve"> </v>
      </c>
      <c r="W370" s="46" t="str">
        <f t="shared" si="85"/>
        <v xml:space="preserve"> </v>
      </c>
      <c r="X370" s="46" t="str">
        <f t="shared" si="86"/>
        <v xml:space="preserve"> </v>
      </c>
      <c r="Y370" s="46" t="str">
        <f t="shared" si="87"/>
        <v xml:space="preserve"> </v>
      </c>
      <c r="Z370" s="46" t="str">
        <f t="shared" si="88"/>
        <v xml:space="preserve"> </v>
      </c>
      <c r="AA370" s="46" t="str">
        <f t="shared" si="89"/>
        <v xml:space="preserve"> </v>
      </c>
      <c r="AB370" s="46" t="str">
        <f t="shared" si="90"/>
        <v/>
      </c>
      <c r="AC370" s="20"/>
      <c r="AD370" s="47" t="str">
        <f t="shared" si="81"/>
        <v xml:space="preserve"> </v>
      </c>
      <c r="AE370" s="20"/>
      <c r="AF370" s="20"/>
      <c r="AG370" s="20"/>
      <c r="AH370" s="20"/>
      <c r="AI370" s="20"/>
      <c r="AJ370" s="20"/>
      <c r="AK370" s="24"/>
      <c r="AL370" s="20"/>
      <c r="AM370" s="20" t="str">
        <f>IFERROR(IF(AL370="Suggested Branch",VLOOKUP(AB370,'Branch Details'!F362:G674,2,FALSE),""),"")</f>
        <v/>
      </c>
      <c r="AN370" s="21"/>
      <c r="AO370" s="88"/>
      <c r="BH370" t="str">
        <f t="shared" si="91"/>
        <v/>
      </c>
      <c r="BI370" t="str">
        <f t="shared" si="92"/>
        <v/>
      </c>
      <c r="BJ370" t="str">
        <f>IF(OR(R370&lt;&gt;"",S370&lt;&gt;"",T370&lt;&gt;""),IFERROR(VLOOKUP(UPPER(TRIM(R370)&amp;TRIM(S370)&amp;TRIM(T370)),City!K:L,2,FALSE),"NONE"),"")</f>
        <v/>
      </c>
      <c r="BK370" t="str">
        <f t="shared" si="93"/>
        <v/>
      </c>
      <c r="BL370" t="str">
        <f t="shared" si="94"/>
        <v/>
      </c>
      <c r="BM370" s="17" t="str">
        <f t="shared" ca="1" si="95"/>
        <v/>
      </c>
      <c r="BN370" s="17" t="str">
        <f t="shared" si="96"/>
        <v/>
      </c>
    </row>
    <row r="371" spans="1:66">
      <c r="A371" s="84">
        <v>362</v>
      </c>
      <c r="B371" s="20"/>
      <c r="C371" s="20"/>
      <c r="D371" s="20"/>
      <c r="E371" s="20"/>
      <c r="F371" s="46" t="str">
        <f t="shared" si="82"/>
        <v xml:space="preserve">,  </v>
      </c>
      <c r="G371" s="28"/>
      <c r="H371" s="21"/>
      <c r="I371" s="20"/>
      <c r="J371" s="20"/>
      <c r="K371" s="46" t="str">
        <f t="shared" si="83"/>
        <v xml:space="preserve"> </v>
      </c>
      <c r="L371" s="20"/>
      <c r="M371" s="22"/>
      <c r="N371" s="20"/>
      <c r="O371" s="20"/>
      <c r="P371" s="20"/>
      <c r="Q371" s="20"/>
      <c r="R371" s="24"/>
      <c r="S371" s="20"/>
      <c r="T371" s="24"/>
      <c r="U371" s="33" t="str">
        <f>IFERROR(VLOOKUP(UPPER(TRIM(R371)&amp;TRIM(S371)&amp;TRIM(T371)),City!K:L,2,FALSE),"")</f>
        <v/>
      </c>
      <c r="V371" s="46" t="str">
        <f t="shared" si="84"/>
        <v xml:space="preserve"> </v>
      </c>
      <c r="W371" s="46" t="str">
        <f t="shared" si="85"/>
        <v xml:space="preserve"> </v>
      </c>
      <c r="X371" s="46" t="str">
        <f t="shared" si="86"/>
        <v xml:space="preserve"> </v>
      </c>
      <c r="Y371" s="46" t="str">
        <f t="shared" si="87"/>
        <v xml:space="preserve"> </v>
      </c>
      <c r="Z371" s="46" t="str">
        <f t="shared" si="88"/>
        <v xml:space="preserve"> </v>
      </c>
      <c r="AA371" s="46" t="str">
        <f t="shared" si="89"/>
        <v xml:space="preserve"> </v>
      </c>
      <c r="AB371" s="46" t="str">
        <f t="shared" si="90"/>
        <v/>
      </c>
      <c r="AC371" s="20"/>
      <c r="AD371" s="47" t="str">
        <f t="shared" si="81"/>
        <v xml:space="preserve"> </v>
      </c>
      <c r="AE371" s="20"/>
      <c r="AF371" s="20"/>
      <c r="AG371" s="20"/>
      <c r="AH371" s="20"/>
      <c r="AI371" s="20"/>
      <c r="AJ371" s="20"/>
      <c r="AK371" s="24"/>
      <c r="AL371" s="20"/>
      <c r="AM371" s="20" t="str">
        <f>IFERROR(IF(AL371="Suggested Branch",VLOOKUP(AB371,'Branch Details'!F363:G675,2,FALSE),""),"")</f>
        <v/>
      </c>
      <c r="AN371" s="21"/>
      <c r="AO371" s="88"/>
      <c r="BH371" t="str">
        <f t="shared" si="91"/>
        <v/>
      </c>
      <c r="BI371" t="str">
        <f t="shared" si="92"/>
        <v/>
      </c>
      <c r="BJ371" t="str">
        <f>IF(OR(R371&lt;&gt;"",S371&lt;&gt;"",T371&lt;&gt;""),IFERROR(VLOOKUP(UPPER(TRIM(R371)&amp;TRIM(S371)&amp;TRIM(T371)),City!K:L,2,FALSE),"NONE"),"")</f>
        <v/>
      </c>
      <c r="BK371" t="str">
        <f t="shared" si="93"/>
        <v/>
      </c>
      <c r="BL371" t="str">
        <f t="shared" si="94"/>
        <v/>
      </c>
      <c r="BM371" s="17" t="str">
        <f t="shared" ca="1" si="95"/>
        <v/>
      </c>
      <c r="BN371" s="17" t="str">
        <f t="shared" si="96"/>
        <v/>
      </c>
    </row>
    <row r="372" spans="1:66">
      <c r="A372" s="84">
        <v>363</v>
      </c>
      <c r="B372" s="20"/>
      <c r="C372" s="20"/>
      <c r="D372" s="20"/>
      <c r="E372" s="20"/>
      <c r="F372" s="46" t="str">
        <f t="shared" si="82"/>
        <v xml:space="preserve">,  </v>
      </c>
      <c r="G372" s="28"/>
      <c r="H372" s="21"/>
      <c r="I372" s="20"/>
      <c r="J372" s="20"/>
      <c r="K372" s="46" t="str">
        <f t="shared" si="83"/>
        <v xml:space="preserve"> </v>
      </c>
      <c r="L372" s="20"/>
      <c r="M372" s="22"/>
      <c r="N372" s="20"/>
      <c r="O372" s="20"/>
      <c r="P372" s="20"/>
      <c r="Q372" s="20"/>
      <c r="R372" s="24"/>
      <c r="S372" s="20"/>
      <c r="T372" s="24"/>
      <c r="U372" s="33" t="str">
        <f>IFERROR(VLOOKUP(UPPER(TRIM(R372)&amp;TRIM(S372)&amp;TRIM(T372)),City!K:L,2,FALSE),"")</f>
        <v/>
      </c>
      <c r="V372" s="46" t="str">
        <f t="shared" si="84"/>
        <v xml:space="preserve"> </v>
      </c>
      <c r="W372" s="46" t="str">
        <f t="shared" si="85"/>
        <v xml:space="preserve"> </v>
      </c>
      <c r="X372" s="46" t="str">
        <f t="shared" si="86"/>
        <v xml:space="preserve"> </v>
      </c>
      <c r="Y372" s="46" t="str">
        <f t="shared" si="87"/>
        <v xml:space="preserve"> </v>
      </c>
      <c r="Z372" s="46" t="str">
        <f t="shared" si="88"/>
        <v xml:space="preserve"> </v>
      </c>
      <c r="AA372" s="46" t="str">
        <f t="shared" si="89"/>
        <v xml:space="preserve"> </v>
      </c>
      <c r="AB372" s="46" t="str">
        <f t="shared" si="90"/>
        <v/>
      </c>
      <c r="AC372" s="20"/>
      <c r="AD372" s="47" t="str">
        <f t="shared" si="81"/>
        <v xml:space="preserve"> </v>
      </c>
      <c r="AE372" s="20"/>
      <c r="AF372" s="20"/>
      <c r="AG372" s="20"/>
      <c r="AH372" s="20"/>
      <c r="AI372" s="20"/>
      <c r="AJ372" s="20"/>
      <c r="AK372" s="24"/>
      <c r="AL372" s="20"/>
      <c r="AM372" s="20" t="str">
        <f>IFERROR(IF(AL372="Suggested Branch",VLOOKUP(AB372,'Branch Details'!F364:G676,2,FALSE),""),"")</f>
        <v/>
      </c>
      <c r="AN372" s="21"/>
      <c r="AO372" s="88"/>
      <c r="BH372" t="str">
        <f t="shared" si="91"/>
        <v/>
      </c>
      <c r="BI372" t="str">
        <f t="shared" si="92"/>
        <v/>
      </c>
      <c r="BJ372" t="str">
        <f>IF(OR(R372&lt;&gt;"",S372&lt;&gt;"",T372&lt;&gt;""),IFERROR(VLOOKUP(UPPER(TRIM(R372)&amp;TRIM(S372)&amp;TRIM(T372)),City!K:L,2,FALSE),"NONE"),"")</f>
        <v/>
      </c>
      <c r="BK372" t="str">
        <f t="shared" si="93"/>
        <v/>
      </c>
      <c r="BL372" t="str">
        <f t="shared" si="94"/>
        <v/>
      </c>
      <c r="BM372" s="17" t="str">
        <f t="shared" ca="1" si="95"/>
        <v/>
      </c>
      <c r="BN372" s="17" t="str">
        <f t="shared" si="96"/>
        <v/>
      </c>
    </row>
    <row r="373" spans="1:66">
      <c r="A373" s="84">
        <v>364</v>
      </c>
      <c r="B373" s="20"/>
      <c r="C373" s="20"/>
      <c r="D373" s="20"/>
      <c r="E373" s="20"/>
      <c r="F373" s="46" t="str">
        <f t="shared" si="82"/>
        <v xml:space="preserve">,  </v>
      </c>
      <c r="G373" s="28"/>
      <c r="H373" s="21"/>
      <c r="I373" s="20"/>
      <c r="J373" s="20"/>
      <c r="K373" s="46" t="str">
        <f t="shared" si="83"/>
        <v xml:space="preserve"> </v>
      </c>
      <c r="L373" s="20"/>
      <c r="M373" s="22"/>
      <c r="N373" s="20"/>
      <c r="O373" s="20"/>
      <c r="P373" s="20"/>
      <c r="Q373" s="20"/>
      <c r="R373" s="24"/>
      <c r="S373" s="20"/>
      <c r="T373" s="24"/>
      <c r="U373" s="33" t="str">
        <f>IFERROR(VLOOKUP(UPPER(TRIM(R373)&amp;TRIM(S373)&amp;TRIM(T373)),City!K:L,2,FALSE),"")</f>
        <v/>
      </c>
      <c r="V373" s="46" t="str">
        <f t="shared" si="84"/>
        <v xml:space="preserve"> </v>
      </c>
      <c r="W373" s="46" t="str">
        <f t="shared" si="85"/>
        <v xml:space="preserve"> </v>
      </c>
      <c r="X373" s="46" t="str">
        <f t="shared" si="86"/>
        <v xml:space="preserve"> </v>
      </c>
      <c r="Y373" s="46" t="str">
        <f t="shared" si="87"/>
        <v xml:space="preserve"> </v>
      </c>
      <c r="Z373" s="46" t="str">
        <f t="shared" si="88"/>
        <v xml:space="preserve"> </v>
      </c>
      <c r="AA373" s="46" t="str">
        <f t="shared" si="89"/>
        <v xml:space="preserve"> </v>
      </c>
      <c r="AB373" s="46" t="str">
        <f t="shared" si="90"/>
        <v/>
      </c>
      <c r="AC373" s="20"/>
      <c r="AD373" s="47" t="str">
        <f t="shared" si="81"/>
        <v xml:space="preserve"> </v>
      </c>
      <c r="AE373" s="20"/>
      <c r="AF373" s="20"/>
      <c r="AG373" s="20"/>
      <c r="AH373" s="20"/>
      <c r="AI373" s="20"/>
      <c r="AJ373" s="20"/>
      <c r="AK373" s="24"/>
      <c r="AL373" s="20"/>
      <c r="AM373" s="20" t="str">
        <f>IFERROR(IF(AL373="Suggested Branch",VLOOKUP(AB373,'Branch Details'!F365:G677,2,FALSE),""),"")</f>
        <v/>
      </c>
      <c r="AN373" s="21"/>
      <c r="AO373" s="88"/>
      <c r="BH373" t="str">
        <f t="shared" si="91"/>
        <v/>
      </c>
      <c r="BI373" t="str">
        <f t="shared" si="92"/>
        <v/>
      </c>
      <c r="BJ373" t="str">
        <f>IF(OR(R373&lt;&gt;"",S373&lt;&gt;"",T373&lt;&gt;""),IFERROR(VLOOKUP(UPPER(TRIM(R373)&amp;TRIM(S373)&amp;TRIM(T373)),City!K:L,2,FALSE),"NONE"),"")</f>
        <v/>
      </c>
      <c r="BK373" t="str">
        <f t="shared" si="93"/>
        <v/>
      </c>
      <c r="BL373" t="str">
        <f t="shared" si="94"/>
        <v/>
      </c>
      <c r="BM373" s="17" t="str">
        <f t="shared" ca="1" si="95"/>
        <v/>
      </c>
      <c r="BN373" s="17" t="str">
        <f t="shared" si="96"/>
        <v/>
      </c>
    </row>
    <row r="374" spans="1:66">
      <c r="A374" s="84">
        <v>365</v>
      </c>
      <c r="B374" s="20"/>
      <c r="C374" s="20"/>
      <c r="D374" s="20"/>
      <c r="E374" s="20"/>
      <c r="F374" s="46" t="str">
        <f t="shared" si="82"/>
        <v xml:space="preserve">,  </v>
      </c>
      <c r="G374" s="28"/>
      <c r="H374" s="21"/>
      <c r="I374" s="20"/>
      <c r="J374" s="20"/>
      <c r="K374" s="46" t="str">
        <f t="shared" si="83"/>
        <v xml:space="preserve"> </v>
      </c>
      <c r="L374" s="20"/>
      <c r="M374" s="22"/>
      <c r="N374" s="20"/>
      <c r="O374" s="20"/>
      <c r="P374" s="20"/>
      <c r="Q374" s="20"/>
      <c r="R374" s="24"/>
      <c r="S374" s="20"/>
      <c r="T374" s="24"/>
      <c r="U374" s="33" t="str">
        <f>IFERROR(VLOOKUP(UPPER(TRIM(R374)&amp;TRIM(S374)&amp;TRIM(T374)),City!K:L,2,FALSE),"")</f>
        <v/>
      </c>
      <c r="V374" s="46" t="str">
        <f t="shared" si="84"/>
        <v xml:space="preserve"> </v>
      </c>
      <c r="W374" s="46" t="str">
        <f t="shared" si="85"/>
        <v xml:space="preserve"> </v>
      </c>
      <c r="X374" s="46" t="str">
        <f t="shared" si="86"/>
        <v xml:space="preserve"> </v>
      </c>
      <c r="Y374" s="46" t="str">
        <f t="shared" si="87"/>
        <v xml:space="preserve"> </v>
      </c>
      <c r="Z374" s="46" t="str">
        <f t="shared" si="88"/>
        <v xml:space="preserve"> </v>
      </c>
      <c r="AA374" s="46" t="str">
        <f t="shared" si="89"/>
        <v xml:space="preserve"> </v>
      </c>
      <c r="AB374" s="46" t="str">
        <f t="shared" si="90"/>
        <v/>
      </c>
      <c r="AC374" s="20"/>
      <c r="AD374" s="47" t="str">
        <f t="shared" si="81"/>
        <v xml:space="preserve"> </v>
      </c>
      <c r="AE374" s="20"/>
      <c r="AF374" s="20"/>
      <c r="AG374" s="20"/>
      <c r="AH374" s="20"/>
      <c r="AI374" s="20"/>
      <c r="AJ374" s="20"/>
      <c r="AK374" s="24"/>
      <c r="AL374" s="20"/>
      <c r="AM374" s="20" t="str">
        <f>IFERROR(IF(AL374="Suggested Branch",VLOOKUP(AB374,'Branch Details'!F366:G678,2,FALSE),""),"")</f>
        <v/>
      </c>
      <c r="AN374" s="21"/>
      <c r="AO374" s="88"/>
      <c r="BH374" t="str">
        <f t="shared" si="91"/>
        <v/>
      </c>
      <c r="BI374" t="str">
        <f t="shared" si="92"/>
        <v/>
      </c>
      <c r="BJ374" t="str">
        <f>IF(OR(R374&lt;&gt;"",S374&lt;&gt;"",T374&lt;&gt;""),IFERROR(VLOOKUP(UPPER(TRIM(R374)&amp;TRIM(S374)&amp;TRIM(T374)),City!K:L,2,FALSE),"NONE"),"")</f>
        <v/>
      </c>
      <c r="BK374" t="str">
        <f t="shared" si="93"/>
        <v/>
      </c>
      <c r="BL374" t="str">
        <f t="shared" si="94"/>
        <v/>
      </c>
      <c r="BM374" s="17" t="str">
        <f t="shared" ca="1" si="95"/>
        <v/>
      </c>
      <c r="BN374" s="17" t="str">
        <f t="shared" si="96"/>
        <v/>
      </c>
    </row>
    <row r="375" spans="1:66">
      <c r="A375" s="84">
        <v>366</v>
      </c>
      <c r="B375" s="20"/>
      <c r="C375" s="20"/>
      <c r="D375" s="20"/>
      <c r="E375" s="20"/>
      <c r="F375" s="46" t="str">
        <f t="shared" si="82"/>
        <v xml:space="preserve">,  </v>
      </c>
      <c r="G375" s="28"/>
      <c r="H375" s="21"/>
      <c r="I375" s="20"/>
      <c r="J375" s="20"/>
      <c r="K375" s="46" t="str">
        <f t="shared" si="83"/>
        <v xml:space="preserve"> </v>
      </c>
      <c r="L375" s="20"/>
      <c r="M375" s="22"/>
      <c r="N375" s="20"/>
      <c r="O375" s="20"/>
      <c r="P375" s="20"/>
      <c r="Q375" s="20"/>
      <c r="R375" s="24"/>
      <c r="S375" s="20"/>
      <c r="T375" s="24"/>
      <c r="U375" s="33" t="str">
        <f>IFERROR(VLOOKUP(UPPER(TRIM(R375)&amp;TRIM(S375)&amp;TRIM(T375)),City!K:L,2,FALSE),"")</f>
        <v/>
      </c>
      <c r="V375" s="46" t="str">
        <f t="shared" si="84"/>
        <v xml:space="preserve"> </v>
      </c>
      <c r="W375" s="46" t="str">
        <f t="shared" si="85"/>
        <v xml:space="preserve"> </v>
      </c>
      <c r="X375" s="46" t="str">
        <f t="shared" si="86"/>
        <v xml:space="preserve"> </v>
      </c>
      <c r="Y375" s="46" t="str">
        <f t="shared" si="87"/>
        <v xml:space="preserve"> </v>
      </c>
      <c r="Z375" s="46" t="str">
        <f t="shared" si="88"/>
        <v xml:space="preserve"> </v>
      </c>
      <c r="AA375" s="46" t="str">
        <f t="shared" si="89"/>
        <v xml:space="preserve"> </v>
      </c>
      <c r="AB375" s="46" t="str">
        <f t="shared" si="90"/>
        <v/>
      </c>
      <c r="AC375" s="20"/>
      <c r="AD375" s="47" t="str">
        <f t="shared" si="81"/>
        <v xml:space="preserve"> </v>
      </c>
      <c r="AE375" s="20"/>
      <c r="AF375" s="20"/>
      <c r="AG375" s="20"/>
      <c r="AH375" s="20"/>
      <c r="AI375" s="20"/>
      <c r="AJ375" s="20"/>
      <c r="AK375" s="24"/>
      <c r="AL375" s="20"/>
      <c r="AM375" s="20" t="str">
        <f>IFERROR(IF(AL375="Suggested Branch",VLOOKUP(AB375,'Branch Details'!F367:G679,2,FALSE),""),"")</f>
        <v/>
      </c>
      <c r="AN375" s="21"/>
      <c r="AO375" s="88"/>
      <c r="BH375" t="str">
        <f t="shared" si="91"/>
        <v/>
      </c>
      <c r="BI375" t="str">
        <f t="shared" si="92"/>
        <v/>
      </c>
      <c r="BJ375" t="str">
        <f>IF(OR(R375&lt;&gt;"",S375&lt;&gt;"",T375&lt;&gt;""),IFERROR(VLOOKUP(UPPER(TRIM(R375)&amp;TRIM(S375)&amp;TRIM(T375)),City!K:L,2,FALSE),"NONE"),"")</f>
        <v/>
      </c>
      <c r="BK375" t="str">
        <f t="shared" si="93"/>
        <v/>
      </c>
      <c r="BL375" t="str">
        <f t="shared" si="94"/>
        <v/>
      </c>
      <c r="BM375" s="17" t="str">
        <f t="shared" ca="1" si="95"/>
        <v/>
      </c>
      <c r="BN375" s="17" t="str">
        <f t="shared" si="96"/>
        <v/>
      </c>
    </row>
    <row r="376" spans="1:66">
      <c r="A376" s="84">
        <v>367</v>
      </c>
      <c r="B376" s="20"/>
      <c r="C376" s="20"/>
      <c r="D376" s="20"/>
      <c r="E376" s="20"/>
      <c r="F376" s="46" t="str">
        <f t="shared" si="82"/>
        <v xml:space="preserve">,  </v>
      </c>
      <c r="G376" s="28"/>
      <c r="H376" s="21"/>
      <c r="I376" s="20"/>
      <c r="J376" s="20"/>
      <c r="K376" s="46" t="str">
        <f t="shared" si="83"/>
        <v xml:space="preserve"> </v>
      </c>
      <c r="L376" s="20"/>
      <c r="M376" s="22"/>
      <c r="N376" s="20"/>
      <c r="O376" s="20"/>
      <c r="P376" s="20"/>
      <c r="Q376" s="20"/>
      <c r="R376" s="24"/>
      <c r="S376" s="20"/>
      <c r="T376" s="24"/>
      <c r="U376" s="33" t="str">
        <f>IFERROR(VLOOKUP(UPPER(TRIM(R376)&amp;TRIM(S376)&amp;TRIM(T376)),City!K:L,2,FALSE),"")</f>
        <v/>
      </c>
      <c r="V376" s="46" t="str">
        <f t="shared" si="84"/>
        <v xml:space="preserve"> </v>
      </c>
      <c r="W376" s="46" t="str">
        <f t="shared" si="85"/>
        <v xml:space="preserve"> </v>
      </c>
      <c r="X376" s="46" t="str">
        <f t="shared" si="86"/>
        <v xml:space="preserve"> </v>
      </c>
      <c r="Y376" s="46" t="str">
        <f t="shared" si="87"/>
        <v xml:space="preserve"> </v>
      </c>
      <c r="Z376" s="46" t="str">
        <f t="shared" si="88"/>
        <v xml:space="preserve"> </v>
      </c>
      <c r="AA376" s="46" t="str">
        <f t="shared" si="89"/>
        <v xml:space="preserve"> </v>
      </c>
      <c r="AB376" s="46" t="str">
        <f t="shared" si="90"/>
        <v/>
      </c>
      <c r="AC376" s="20"/>
      <c r="AD376" s="47" t="str">
        <f t="shared" si="81"/>
        <v xml:space="preserve"> </v>
      </c>
      <c r="AE376" s="20"/>
      <c r="AF376" s="20"/>
      <c r="AG376" s="20"/>
      <c r="AH376" s="20"/>
      <c r="AI376" s="20"/>
      <c r="AJ376" s="20"/>
      <c r="AK376" s="24"/>
      <c r="AL376" s="20"/>
      <c r="AM376" s="20" t="str">
        <f>IFERROR(IF(AL376="Suggested Branch",VLOOKUP(AB376,'Branch Details'!F368:G680,2,FALSE),""),"")</f>
        <v/>
      </c>
      <c r="AN376" s="21"/>
      <c r="AO376" s="88"/>
      <c r="BH376" t="str">
        <f t="shared" si="91"/>
        <v/>
      </c>
      <c r="BI376" t="str">
        <f t="shared" si="92"/>
        <v/>
      </c>
      <c r="BJ376" t="str">
        <f>IF(OR(R376&lt;&gt;"",S376&lt;&gt;"",T376&lt;&gt;""),IFERROR(VLOOKUP(UPPER(TRIM(R376)&amp;TRIM(S376)&amp;TRIM(T376)),City!K:L,2,FALSE),"NONE"),"")</f>
        <v/>
      </c>
      <c r="BK376" t="str">
        <f t="shared" si="93"/>
        <v/>
      </c>
      <c r="BL376" t="str">
        <f t="shared" si="94"/>
        <v/>
      </c>
      <c r="BM376" s="17" t="str">
        <f t="shared" ca="1" si="95"/>
        <v/>
      </c>
      <c r="BN376" s="17" t="str">
        <f t="shared" si="96"/>
        <v/>
      </c>
    </row>
    <row r="377" spans="1:66">
      <c r="A377" s="84">
        <v>368</v>
      </c>
      <c r="B377" s="20"/>
      <c r="C377" s="20"/>
      <c r="D377" s="20"/>
      <c r="E377" s="20"/>
      <c r="F377" s="46" t="str">
        <f t="shared" si="82"/>
        <v xml:space="preserve">,  </v>
      </c>
      <c r="G377" s="28"/>
      <c r="H377" s="21"/>
      <c r="I377" s="20"/>
      <c r="J377" s="20"/>
      <c r="K377" s="46" t="str">
        <f t="shared" si="83"/>
        <v xml:space="preserve"> </v>
      </c>
      <c r="L377" s="20"/>
      <c r="M377" s="22"/>
      <c r="N377" s="20"/>
      <c r="O377" s="20"/>
      <c r="P377" s="20"/>
      <c r="Q377" s="20"/>
      <c r="R377" s="24"/>
      <c r="S377" s="20"/>
      <c r="T377" s="24"/>
      <c r="U377" s="33" t="str">
        <f>IFERROR(VLOOKUP(UPPER(TRIM(R377)&amp;TRIM(S377)&amp;TRIM(T377)),City!K:L,2,FALSE),"")</f>
        <v/>
      </c>
      <c r="V377" s="46" t="str">
        <f t="shared" si="84"/>
        <v xml:space="preserve"> </v>
      </c>
      <c r="W377" s="46" t="str">
        <f t="shared" si="85"/>
        <v xml:space="preserve"> </v>
      </c>
      <c r="X377" s="46" t="str">
        <f t="shared" si="86"/>
        <v xml:space="preserve"> </v>
      </c>
      <c r="Y377" s="46" t="str">
        <f t="shared" si="87"/>
        <v xml:space="preserve"> </v>
      </c>
      <c r="Z377" s="46" t="str">
        <f t="shared" si="88"/>
        <v xml:space="preserve"> </v>
      </c>
      <c r="AA377" s="46" t="str">
        <f t="shared" si="89"/>
        <v xml:space="preserve"> </v>
      </c>
      <c r="AB377" s="46" t="str">
        <f t="shared" si="90"/>
        <v/>
      </c>
      <c r="AC377" s="20"/>
      <c r="AD377" s="47" t="str">
        <f t="shared" si="81"/>
        <v xml:space="preserve"> </v>
      </c>
      <c r="AE377" s="20"/>
      <c r="AF377" s="20"/>
      <c r="AG377" s="20"/>
      <c r="AH377" s="20"/>
      <c r="AI377" s="20"/>
      <c r="AJ377" s="20"/>
      <c r="AK377" s="24"/>
      <c r="AL377" s="20"/>
      <c r="AM377" s="20" t="str">
        <f>IFERROR(IF(AL377="Suggested Branch",VLOOKUP(AB377,'Branch Details'!F369:G681,2,FALSE),""),"")</f>
        <v/>
      </c>
      <c r="AN377" s="21"/>
      <c r="AO377" s="88"/>
      <c r="BH377" t="str">
        <f t="shared" si="91"/>
        <v/>
      </c>
      <c r="BI377" t="str">
        <f t="shared" si="92"/>
        <v/>
      </c>
      <c r="BJ377" t="str">
        <f>IF(OR(R377&lt;&gt;"",S377&lt;&gt;"",T377&lt;&gt;""),IFERROR(VLOOKUP(UPPER(TRIM(R377)&amp;TRIM(S377)&amp;TRIM(T377)),City!K:L,2,FALSE),"NONE"),"")</f>
        <v/>
      </c>
      <c r="BK377" t="str">
        <f t="shared" si="93"/>
        <v/>
      </c>
      <c r="BL377" t="str">
        <f t="shared" si="94"/>
        <v/>
      </c>
      <c r="BM377" s="17" t="str">
        <f t="shared" ca="1" si="95"/>
        <v/>
      </c>
      <c r="BN377" s="17" t="str">
        <f t="shared" si="96"/>
        <v/>
      </c>
    </row>
    <row r="378" spans="1:66">
      <c r="A378" s="84">
        <v>369</v>
      </c>
      <c r="B378" s="20"/>
      <c r="C378" s="20"/>
      <c r="D378" s="20"/>
      <c r="E378" s="20"/>
      <c r="F378" s="46" t="str">
        <f t="shared" si="82"/>
        <v xml:space="preserve">,  </v>
      </c>
      <c r="G378" s="28"/>
      <c r="H378" s="21"/>
      <c r="I378" s="20"/>
      <c r="J378" s="20"/>
      <c r="K378" s="46" t="str">
        <f t="shared" si="83"/>
        <v xml:space="preserve"> </v>
      </c>
      <c r="L378" s="20"/>
      <c r="M378" s="22"/>
      <c r="N378" s="20"/>
      <c r="O378" s="20"/>
      <c r="P378" s="20"/>
      <c r="Q378" s="20"/>
      <c r="R378" s="24"/>
      <c r="S378" s="20"/>
      <c r="T378" s="24"/>
      <c r="U378" s="33" t="str">
        <f>IFERROR(VLOOKUP(UPPER(TRIM(R378)&amp;TRIM(S378)&amp;TRIM(T378)),City!K:L,2,FALSE),"")</f>
        <v/>
      </c>
      <c r="V378" s="46" t="str">
        <f t="shared" si="84"/>
        <v xml:space="preserve"> </v>
      </c>
      <c r="W378" s="46" t="str">
        <f t="shared" si="85"/>
        <v xml:space="preserve"> </v>
      </c>
      <c r="X378" s="46" t="str">
        <f t="shared" si="86"/>
        <v xml:space="preserve"> </v>
      </c>
      <c r="Y378" s="46" t="str">
        <f t="shared" si="87"/>
        <v xml:space="preserve"> </v>
      </c>
      <c r="Z378" s="46" t="str">
        <f t="shared" si="88"/>
        <v xml:space="preserve"> </v>
      </c>
      <c r="AA378" s="46" t="str">
        <f t="shared" si="89"/>
        <v xml:space="preserve"> </v>
      </c>
      <c r="AB378" s="46" t="str">
        <f t="shared" si="90"/>
        <v/>
      </c>
      <c r="AC378" s="20"/>
      <c r="AD378" s="47" t="str">
        <f t="shared" si="81"/>
        <v xml:space="preserve"> </v>
      </c>
      <c r="AE378" s="20"/>
      <c r="AF378" s="20"/>
      <c r="AG378" s="20"/>
      <c r="AH378" s="20"/>
      <c r="AI378" s="20"/>
      <c r="AJ378" s="20"/>
      <c r="AK378" s="24"/>
      <c r="AL378" s="20"/>
      <c r="AM378" s="20" t="str">
        <f>IFERROR(IF(AL378="Suggested Branch",VLOOKUP(AB378,'Branch Details'!F370:G682,2,FALSE),""),"")</f>
        <v/>
      </c>
      <c r="AN378" s="21"/>
      <c r="AO378" s="88"/>
      <c r="BH378" t="str">
        <f t="shared" si="91"/>
        <v/>
      </c>
      <c r="BI378" t="str">
        <f t="shared" si="92"/>
        <v/>
      </c>
      <c r="BJ378" t="str">
        <f>IF(OR(R378&lt;&gt;"",S378&lt;&gt;"",T378&lt;&gt;""),IFERROR(VLOOKUP(UPPER(TRIM(R378)&amp;TRIM(S378)&amp;TRIM(T378)),City!K:L,2,FALSE),"NONE"),"")</f>
        <v/>
      </c>
      <c r="BK378" t="str">
        <f t="shared" si="93"/>
        <v/>
      </c>
      <c r="BL378" t="str">
        <f t="shared" si="94"/>
        <v/>
      </c>
      <c r="BM378" s="17" t="str">
        <f t="shared" ca="1" si="95"/>
        <v/>
      </c>
      <c r="BN378" s="17" t="str">
        <f t="shared" si="96"/>
        <v/>
      </c>
    </row>
    <row r="379" spans="1:66">
      <c r="A379" s="84">
        <v>370</v>
      </c>
      <c r="B379" s="20"/>
      <c r="C379" s="20"/>
      <c r="D379" s="20"/>
      <c r="E379" s="20"/>
      <c r="F379" s="46" t="str">
        <f t="shared" si="82"/>
        <v xml:space="preserve">,  </v>
      </c>
      <c r="G379" s="28"/>
      <c r="H379" s="21"/>
      <c r="I379" s="20"/>
      <c r="J379" s="20"/>
      <c r="K379" s="46" t="str">
        <f t="shared" si="83"/>
        <v xml:space="preserve"> </v>
      </c>
      <c r="L379" s="20"/>
      <c r="M379" s="22"/>
      <c r="N379" s="20"/>
      <c r="O379" s="20"/>
      <c r="P379" s="20"/>
      <c r="Q379" s="20"/>
      <c r="R379" s="24"/>
      <c r="S379" s="20"/>
      <c r="T379" s="24"/>
      <c r="U379" s="33" t="str">
        <f>IFERROR(VLOOKUP(UPPER(TRIM(R379)&amp;TRIM(S379)&amp;TRIM(T379)),City!K:L,2,FALSE),"")</f>
        <v/>
      </c>
      <c r="V379" s="46" t="str">
        <f t="shared" si="84"/>
        <v xml:space="preserve"> </v>
      </c>
      <c r="W379" s="46" t="str">
        <f t="shared" si="85"/>
        <v xml:space="preserve"> </v>
      </c>
      <c r="X379" s="46" t="str">
        <f t="shared" si="86"/>
        <v xml:space="preserve"> </v>
      </c>
      <c r="Y379" s="46" t="str">
        <f t="shared" si="87"/>
        <v xml:space="preserve"> </v>
      </c>
      <c r="Z379" s="46" t="str">
        <f t="shared" si="88"/>
        <v xml:space="preserve"> </v>
      </c>
      <c r="AA379" s="46" t="str">
        <f t="shared" si="89"/>
        <v xml:space="preserve"> </v>
      </c>
      <c r="AB379" s="46" t="str">
        <f t="shared" si="90"/>
        <v/>
      </c>
      <c r="AC379" s="20"/>
      <c r="AD379" s="47" t="str">
        <f t="shared" si="81"/>
        <v xml:space="preserve"> </v>
      </c>
      <c r="AE379" s="20"/>
      <c r="AF379" s="20"/>
      <c r="AG379" s="20"/>
      <c r="AH379" s="20"/>
      <c r="AI379" s="20"/>
      <c r="AJ379" s="20"/>
      <c r="AK379" s="24"/>
      <c r="AL379" s="20"/>
      <c r="AM379" s="20" t="str">
        <f>IFERROR(IF(AL379="Suggested Branch",VLOOKUP(AB379,'Branch Details'!F371:G683,2,FALSE),""),"")</f>
        <v/>
      </c>
      <c r="AN379" s="21"/>
      <c r="AO379" s="88"/>
      <c r="BH379" t="str">
        <f t="shared" si="91"/>
        <v/>
      </c>
      <c r="BI379" t="str">
        <f t="shared" si="92"/>
        <v/>
      </c>
      <c r="BJ379" t="str">
        <f>IF(OR(R379&lt;&gt;"",S379&lt;&gt;"",T379&lt;&gt;""),IFERROR(VLOOKUP(UPPER(TRIM(R379)&amp;TRIM(S379)&amp;TRIM(T379)),City!K:L,2,FALSE),"NONE"),"")</f>
        <v/>
      </c>
      <c r="BK379" t="str">
        <f t="shared" si="93"/>
        <v/>
      </c>
      <c r="BL379" t="str">
        <f t="shared" si="94"/>
        <v/>
      </c>
      <c r="BM379" s="17" t="str">
        <f t="shared" ca="1" si="95"/>
        <v/>
      </c>
      <c r="BN379" s="17" t="str">
        <f t="shared" si="96"/>
        <v/>
      </c>
    </row>
    <row r="380" spans="1:66">
      <c r="A380" s="84">
        <v>371</v>
      </c>
      <c r="B380" s="20"/>
      <c r="C380" s="20"/>
      <c r="D380" s="20"/>
      <c r="E380" s="20"/>
      <c r="F380" s="46" t="str">
        <f t="shared" si="82"/>
        <v xml:space="preserve">,  </v>
      </c>
      <c r="G380" s="28"/>
      <c r="H380" s="21"/>
      <c r="I380" s="20"/>
      <c r="J380" s="20"/>
      <c r="K380" s="46" t="str">
        <f t="shared" si="83"/>
        <v xml:space="preserve"> </v>
      </c>
      <c r="L380" s="20"/>
      <c r="M380" s="22"/>
      <c r="N380" s="20"/>
      <c r="O380" s="20"/>
      <c r="P380" s="20"/>
      <c r="Q380" s="20"/>
      <c r="R380" s="24"/>
      <c r="S380" s="20"/>
      <c r="T380" s="24"/>
      <c r="U380" s="33" t="str">
        <f>IFERROR(VLOOKUP(UPPER(TRIM(R380)&amp;TRIM(S380)&amp;TRIM(T380)),City!K:L,2,FALSE),"")</f>
        <v/>
      </c>
      <c r="V380" s="46" t="str">
        <f t="shared" si="84"/>
        <v xml:space="preserve"> </v>
      </c>
      <c r="W380" s="46" t="str">
        <f t="shared" si="85"/>
        <v xml:space="preserve"> </v>
      </c>
      <c r="X380" s="46" t="str">
        <f t="shared" si="86"/>
        <v xml:space="preserve"> </v>
      </c>
      <c r="Y380" s="46" t="str">
        <f t="shared" si="87"/>
        <v xml:space="preserve"> </v>
      </c>
      <c r="Z380" s="46" t="str">
        <f t="shared" si="88"/>
        <v xml:space="preserve"> </v>
      </c>
      <c r="AA380" s="46" t="str">
        <f t="shared" si="89"/>
        <v xml:space="preserve"> </v>
      </c>
      <c r="AB380" s="46" t="str">
        <f t="shared" si="90"/>
        <v/>
      </c>
      <c r="AC380" s="20"/>
      <c r="AD380" s="47" t="str">
        <f t="shared" si="81"/>
        <v xml:space="preserve"> </v>
      </c>
      <c r="AE380" s="20"/>
      <c r="AF380" s="20"/>
      <c r="AG380" s="20"/>
      <c r="AH380" s="20"/>
      <c r="AI380" s="20"/>
      <c r="AJ380" s="20"/>
      <c r="AK380" s="24"/>
      <c r="AL380" s="20"/>
      <c r="AM380" s="20" t="str">
        <f>IFERROR(IF(AL380="Suggested Branch",VLOOKUP(AB380,'Branch Details'!F372:G684,2,FALSE),""),"")</f>
        <v/>
      </c>
      <c r="AN380" s="21"/>
      <c r="AO380" s="88"/>
      <c r="BH380" t="str">
        <f t="shared" si="91"/>
        <v/>
      </c>
      <c r="BI380" t="str">
        <f t="shared" si="92"/>
        <v/>
      </c>
      <c r="BJ380" t="str">
        <f>IF(OR(R380&lt;&gt;"",S380&lt;&gt;"",T380&lt;&gt;""),IFERROR(VLOOKUP(UPPER(TRIM(R380)&amp;TRIM(S380)&amp;TRIM(T380)),City!K:L,2,FALSE),"NONE"),"")</f>
        <v/>
      </c>
      <c r="BK380" t="str">
        <f t="shared" si="93"/>
        <v/>
      </c>
      <c r="BL380" t="str">
        <f t="shared" si="94"/>
        <v/>
      </c>
      <c r="BM380" s="17" t="str">
        <f t="shared" ca="1" si="95"/>
        <v/>
      </c>
      <c r="BN380" s="17" t="str">
        <f t="shared" si="96"/>
        <v/>
      </c>
    </row>
    <row r="381" spans="1:66">
      <c r="A381" s="84">
        <v>372</v>
      </c>
      <c r="B381" s="20"/>
      <c r="C381" s="20"/>
      <c r="D381" s="20"/>
      <c r="E381" s="20"/>
      <c r="F381" s="46" t="str">
        <f t="shared" si="82"/>
        <v xml:space="preserve">,  </v>
      </c>
      <c r="G381" s="28"/>
      <c r="H381" s="21"/>
      <c r="I381" s="20"/>
      <c r="J381" s="20"/>
      <c r="K381" s="46" t="str">
        <f t="shared" si="83"/>
        <v xml:space="preserve"> </v>
      </c>
      <c r="L381" s="20"/>
      <c r="M381" s="22"/>
      <c r="N381" s="20"/>
      <c r="O381" s="20"/>
      <c r="P381" s="20"/>
      <c r="Q381" s="20"/>
      <c r="R381" s="24"/>
      <c r="S381" s="20"/>
      <c r="T381" s="24"/>
      <c r="U381" s="33" t="str">
        <f>IFERROR(VLOOKUP(UPPER(TRIM(R381)&amp;TRIM(S381)&amp;TRIM(T381)),City!K:L,2,FALSE),"")</f>
        <v/>
      </c>
      <c r="V381" s="46" t="str">
        <f t="shared" si="84"/>
        <v xml:space="preserve"> </v>
      </c>
      <c r="W381" s="46" t="str">
        <f t="shared" si="85"/>
        <v xml:space="preserve"> </v>
      </c>
      <c r="X381" s="46" t="str">
        <f t="shared" si="86"/>
        <v xml:space="preserve"> </v>
      </c>
      <c r="Y381" s="46" t="str">
        <f t="shared" si="87"/>
        <v xml:space="preserve"> </v>
      </c>
      <c r="Z381" s="46" t="str">
        <f t="shared" si="88"/>
        <v xml:space="preserve"> </v>
      </c>
      <c r="AA381" s="46" t="str">
        <f t="shared" si="89"/>
        <v xml:space="preserve"> </v>
      </c>
      <c r="AB381" s="46" t="str">
        <f t="shared" si="90"/>
        <v/>
      </c>
      <c r="AC381" s="20"/>
      <c r="AD381" s="47" t="str">
        <f t="shared" si="81"/>
        <v xml:space="preserve"> </v>
      </c>
      <c r="AE381" s="20"/>
      <c r="AF381" s="20"/>
      <c r="AG381" s="20"/>
      <c r="AH381" s="20"/>
      <c r="AI381" s="20"/>
      <c r="AJ381" s="20"/>
      <c r="AK381" s="24"/>
      <c r="AL381" s="20"/>
      <c r="AM381" s="20" t="str">
        <f>IFERROR(IF(AL381="Suggested Branch",VLOOKUP(AB381,'Branch Details'!F373:G685,2,FALSE),""),"")</f>
        <v/>
      </c>
      <c r="AN381" s="21"/>
      <c r="AO381" s="88"/>
      <c r="BH381" t="str">
        <f t="shared" si="91"/>
        <v/>
      </c>
      <c r="BI381" t="str">
        <f t="shared" si="92"/>
        <v/>
      </c>
      <c r="BJ381" t="str">
        <f>IF(OR(R381&lt;&gt;"",S381&lt;&gt;"",T381&lt;&gt;""),IFERROR(VLOOKUP(UPPER(TRIM(R381)&amp;TRIM(S381)&amp;TRIM(T381)),City!K:L,2,FALSE),"NONE"),"")</f>
        <v/>
      </c>
      <c r="BK381" t="str">
        <f t="shared" si="93"/>
        <v/>
      </c>
      <c r="BL381" t="str">
        <f t="shared" si="94"/>
        <v/>
      </c>
      <c r="BM381" s="17" t="str">
        <f t="shared" ca="1" si="95"/>
        <v/>
      </c>
      <c r="BN381" s="17" t="str">
        <f t="shared" si="96"/>
        <v/>
      </c>
    </row>
    <row r="382" spans="1:66">
      <c r="A382" s="84">
        <v>373</v>
      </c>
      <c r="B382" s="20"/>
      <c r="C382" s="20"/>
      <c r="D382" s="20"/>
      <c r="E382" s="20"/>
      <c r="F382" s="46" t="str">
        <f t="shared" si="82"/>
        <v xml:space="preserve">,  </v>
      </c>
      <c r="G382" s="28"/>
      <c r="H382" s="21"/>
      <c r="I382" s="20"/>
      <c r="J382" s="20"/>
      <c r="K382" s="46" t="str">
        <f t="shared" si="83"/>
        <v xml:space="preserve"> </v>
      </c>
      <c r="L382" s="20"/>
      <c r="M382" s="22"/>
      <c r="N382" s="20"/>
      <c r="O382" s="20"/>
      <c r="P382" s="20"/>
      <c r="Q382" s="20"/>
      <c r="R382" s="24"/>
      <c r="S382" s="20"/>
      <c r="T382" s="24"/>
      <c r="U382" s="33" t="str">
        <f>IFERROR(VLOOKUP(UPPER(TRIM(R382)&amp;TRIM(S382)&amp;TRIM(T382)),City!K:L,2,FALSE),"")</f>
        <v/>
      </c>
      <c r="V382" s="46" t="str">
        <f t="shared" si="84"/>
        <v xml:space="preserve"> </v>
      </c>
      <c r="W382" s="46" t="str">
        <f t="shared" si="85"/>
        <v xml:space="preserve"> </v>
      </c>
      <c r="X382" s="46" t="str">
        <f t="shared" si="86"/>
        <v xml:space="preserve"> </v>
      </c>
      <c r="Y382" s="46" t="str">
        <f t="shared" si="87"/>
        <v xml:space="preserve"> </v>
      </c>
      <c r="Z382" s="46" t="str">
        <f t="shared" si="88"/>
        <v xml:space="preserve"> </v>
      </c>
      <c r="AA382" s="46" t="str">
        <f t="shared" si="89"/>
        <v xml:space="preserve"> </v>
      </c>
      <c r="AB382" s="46" t="str">
        <f t="shared" si="90"/>
        <v/>
      </c>
      <c r="AC382" s="20"/>
      <c r="AD382" s="47" t="str">
        <f t="shared" si="81"/>
        <v xml:space="preserve"> </v>
      </c>
      <c r="AE382" s="20"/>
      <c r="AF382" s="20"/>
      <c r="AG382" s="20"/>
      <c r="AH382" s="20"/>
      <c r="AI382" s="20"/>
      <c r="AJ382" s="20"/>
      <c r="AK382" s="24"/>
      <c r="AL382" s="20"/>
      <c r="AM382" s="20" t="str">
        <f>IFERROR(IF(AL382="Suggested Branch",VLOOKUP(AB382,'Branch Details'!F374:G686,2,FALSE),""),"")</f>
        <v/>
      </c>
      <c r="AN382" s="21"/>
      <c r="AO382" s="88"/>
      <c r="BH382" t="str">
        <f t="shared" si="91"/>
        <v/>
      </c>
      <c r="BI382" t="str">
        <f t="shared" si="92"/>
        <v/>
      </c>
      <c r="BJ382" t="str">
        <f>IF(OR(R382&lt;&gt;"",S382&lt;&gt;"",T382&lt;&gt;""),IFERROR(VLOOKUP(UPPER(TRIM(R382)&amp;TRIM(S382)&amp;TRIM(T382)),City!K:L,2,FALSE),"NONE"),"")</f>
        <v/>
      </c>
      <c r="BK382" t="str">
        <f t="shared" si="93"/>
        <v/>
      </c>
      <c r="BL382" t="str">
        <f t="shared" si="94"/>
        <v/>
      </c>
      <c r="BM382" s="17" t="str">
        <f t="shared" ca="1" si="95"/>
        <v/>
      </c>
      <c r="BN382" s="17" t="str">
        <f t="shared" si="96"/>
        <v/>
      </c>
    </row>
    <row r="383" spans="1:66">
      <c r="A383" s="84">
        <v>374</v>
      </c>
      <c r="B383" s="20"/>
      <c r="C383" s="20"/>
      <c r="D383" s="20"/>
      <c r="E383" s="20"/>
      <c r="F383" s="46" t="str">
        <f t="shared" si="82"/>
        <v xml:space="preserve">,  </v>
      </c>
      <c r="G383" s="28"/>
      <c r="H383" s="21"/>
      <c r="I383" s="20"/>
      <c r="J383" s="20"/>
      <c r="K383" s="46" t="str">
        <f t="shared" si="83"/>
        <v xml:space="preserve"> </v>
      </c>
      <c r="L383" s="20"/>
      <c r="M383" s="22"/>
      <c r="N383" s="20"/>
      <c r="O383" s="20"/>
      <c r="P383" s="20"/>
      <c r="Q383" s="20"/>
      <c r="R383" s="24"/>
      <c r="S383" s="20"/>
      <c r="T383" s="24"/>
      <c r="U383" s="33" t="str">
        <f>IFERROR(VLOOKUP(UPPER(TRIM(R383)&amp;TRIM(S383)&amp;TRIM(T383)),City!K:L,2,FALSE),"")</f>
        <v/>
      </c>
      <c r="V383" s="46" t="str">
        <f t="shared" si="84"/>
        <v xml:space="preserve"> </v>
      </c>
      <c r="W383" s="46" t="str">
        <f t="shared" si="85"/>
        <v xml:space="preserve"> </v>
      </c>
      <c r="X383" s="46" t="str">
        <f t="shared" si="86"/>
        <v xml:space="preserve"> </v>
      </c>
      <c r="Y383" s="46" t="str">
        <f t="shared" si="87"/>
        <v xml:space="preserve"> </v>
      </c>
      <c r="Z383" s="46" t="str">
        <f t="shared" si="88"/>
        <v xml:space="preserve"> </v>
      </c>
      <c r="AA383" s="46" t="str">
        <f t="shared" si="89"/>
        <v xml:space="preserve"> </v>
      </c>
      <c r="AB383" s="46" t="str">
        <f t="shared" si="90"/>
        <v/>
      </c>
      <c r="AC383" s="20"/>
      <c r="AD383" s="47" t="str">
        <f t="shared" si="81"/>
        <v xml:space="preserve"> </v>
      </c>
      <c r="AE383" s="20"/>
      <c r="AF383" s="20"/>
      <c r="AG383" s="20"/>
      <c r="AH383" s="20"/>
      <c r="AI383" s="20"/>
      <c r="AJ383" s="20"/>
      <c r="AK383" s="24"/>
      <c r="AL383" s="20"/>
      <c r="AM383" s="20" t="str">
        <f>IFERROR(IF(AL383="Suggested Branch",VLOOKUP(AB383,'Branch Details'!F375:G687,2,FALSE),""),"")</f>
        <v/>
      </c>
      <c r="AN383" s="21"/>
      <c r="AO383" s="88"/>
      <c r="BH383" t="str">
        <f t="shared" si="91"/>
        <v/>
      </c>
      <c r="BI383" t="str">
        <f t="shared" si="92"/>
        <v/>
      </c>
      <c r="BJ383" t="str">
        <f>IF(OR(R383&lt;&gt;"",S383&lt;&gt;"",T383&lt;&gt;""),IFERROR(VLOOKUP(UPPER(TRIM(R383)&amp;TRIM(S383)&amp;TRIM(T383)),City!K:L,2,FALSE),"NONE"),"")</f>
        <v/>
      </c>
      <c r="BK383" t="str">
        <f t="shared" si="93"/>
        <v/>
      </c>
      <c r="BL383" t="str">
        <f t="shared" si="94"/>
        <v/>
      </c>
      <c r="BM383" s="17" t="str">
        <f t="shared" ca="1" si="95"/>
        <v/>
      </c>
      <c r="BN383" s="17" t="str">
        <f t="shared" si="96"/>
        <v/>
      </c>
    </row>
    <row r="384" spans="1:66">
      <c r="A384" s="84">
        <v>375</v>
      </c>
      <c r="B384" s="20"/>
      <c r="C384" s="20"/>
      <c r="D384" s="20"/>
      <c r="E384" s="20"/>
      <c r="F384" s="46" t="str">
        <f t="shared" si="82"/>
        <v xml:space="preserve">,  </v>
      </c>
      <c r="G384" s="28"/>
      <c r="H384" s="21"/>
      <c r="I384" s="20"/>
      <c r="J384" s="20"/>
      <c r="K384" s="46" t="str">
        <f t="shared" si="83"/>
        <v xml:space="preserve"> </v>
      </c>
      <c r="L384" s="20"/>
      <c r="M384" s="22"/>
      <c r="N384" s="20"/>
      <c r="O384" s="20"/>
      <c r="P384" s="20"/>
      <c r="Q384" s="20"/>
      <c r="R384" s="24"/>
      <c r="S384" s="20"/>
      <c r="T384" s="24"/>
      <c r="U384" s="33" t="str">
        <f>IFERROR(VLOOKUP(UPPER(TRIM(R384)&amp;TRIM(S384)&amp;TRIM(T384)),City!K:L,2,FALSE),"")</f>
        <v/>
      </c>
      <c r="V384" s="46" t="str">
        <f t="shared" si="84"/>
        <v xml:space="preserve"> </v>
      </c>
      <c r="W384" s="46" t="str">
        <f t="shared" si="85"/>
        <v xml:space="preserve"> </v>
      </c>
      <c r="X384" s="46" t="str">
        <f t="shared" si="86"/>
        <v xml:space="preserve"> </v>
      </c>
      <c r="Y384" s="46" t="str">
        <f t="shared" si="87"/>
        <v xml:space="preserve"> </v>
      </c>
      <c r="Z384" s="46" t="str">
        <f t="shared" si="88"/>
        <v xml:space="preserve"> </v>
      </c>
      <c r="AA384" s="46" t="str">
        <f t="shared" si="89"/>
        <v xml:space="preserve"> </v>
      </c>
      <c r="AB384" s="46" t="str">
        <f t="shared" si="90"/>
        <v/>
      </c>
      <c r="AC384" s="20"/>
      <c r="AD384" s="47" t="str">
        <f t="shared" si="81"/>
        <v xml:space="preserve"> </v>
      </c>
      <c r="AE384" s="20"/>
      <c r="AF384" s="20"/>
      <c r="AG384" s="20"/>
      <c r="AH384" s="20"/>
      <c r="AI384" s="20"/>
      <c r="AJ384" s="20"/>
      <c r="AK384" s="24"/>
      <c r="AL384" s="20"/>
      <c r="AM384" s="20" t="str">
        <f>IFERROR(IF(AL384="Suggested Branch",VLOOKUP(AB384,'Branch Details'!F376:G688,2,FALSE),""),"")</f>
        <v/>
      </c>
      <c r="AN384" s="21"/>
      <c r="AO384" s="88"/>
      <c r="BH384" t="str">
        <f t="shared" si="91"/>
        <v/>
      </c>
      <c r="BI384" t="str">
        <f t="shared" si="92"/>
        <v/>
      </c>
      <c r="BJ384" t="str">
        <f>IF(OR(R384&lt;&gt;"",S384&lt;&gt;"",T384&lt;&gt;""),IFERROR(VLOOKUP(UPPER(TRIM(R384)&amp;TRIM(S384)&amp;TRIM(T384)),City!K:L,2,FALSE),"NONE"),"")</f>
        <v/>
      </c>
      <c r="BK384" t="str">
        <f t="shared" si="93"/>
        <v/>
      </c>
      <c r="BL384" t="str">
        <f t="shared" si="94"/>
        <v/>
      </c>
      <c r="BM384" s="17" t="str">
        <f t="shared" ca="1" si="95"/>
        <v/>
      </c>
      <c r="BN384" s="17" t="str">
        <f t="shared" si="96"/>
        <v/>
      </c>
    </row>
    <row r="385" spans="1:66">
      <c r="A385" s="84">
        <v>376</v>
      </c>
      <c r="B385" s="20"/>
      <c r="C385" s="20"/>
      <c r="D385" s="20"/>
      <c r="E385" s="20"/>
      <c r="F385" s="46" t="str">
        <f t="shared" si="82"/>
        <v xml:space="preserve">,  </v>
      </c>
      <c r="G385" s="28"/>
      <c r="H385" s="21"/>
      <c r="I385" s="20"/>
      <c r="J385" s="20"/>
      <c r="K385" s="46" t="str">
        <f t="shared" si="83"/>
        <v xml:space="preserve"> </v>
      </c>
      <c r="L385" s="20"/>
      <c r="M385" s="22"/>
      <c r="N385" s="20"/>
      <c r="O385" s="20"/>
      <c r="P385" s="20"/>
      <c r="Q385" s="20"/>
      <c r="R385" s="24"/>
      <c r="S385" s="20"/>
      <c r="T385" s="24"/>
      <c r="U385" s="33" t="str">
        <f>IFERROR(VLOOKUP(UPPER(TRIM(R385)&amp;TRIM(S385)&amp;TRIM(T385)),City!K:L,2,FALSE),"")</f>
        <v/>
      </c>
      <c r="V385" s="46" t="str">
        <f t="shared" si="84"/>
        <v xml:space="preserve"> </v>
      </c>
      <c r="W385" s="46" t="str">
        <f t="shared" si="85"/>
        <v xml:space="preserve"> </v>
      </c>
      <c r="X385" s="46" t="str">
        <f t="shared" si="86"/>
        <v xml:space="preserve"> </v>
      </c>
      <c r="Y385" s="46" t="str">
        <f t="shared" si="87"/>
        <v xml:space="preserve"> </v>
      </c>
      <c r="Z385" s="46" t="str">
        <f t="shared" si="88"/>
        <v xml:space="preserve"> </v>
      </c>
      <c r="AA385" s="46" t="str">
        <f t="shared" si="89"/>
        <v xml:space="preserve"> </v>
      </c>
      <c r="AB385" s="46" t="str">
        <f t="shared" si="90"/>
        <v/>
      </c>
      <c r="AC385" s="20"/>
      <c r="AD385" s="47" t="str">
        <f t="shared" si="81"/>
        <v xml:space="preserve"> </v>
      </c>
      <c r="AE385" s="20"/>
      <c r="AF385" s="20"/>
      <c r="AG385" s="20"/>
      <c r="AH385" s="20"/>
      <c r="AI385" s="20"/>
      <c r="AJ385" s="20"/>
      <c r="AK385" s="24"/>
      <c r="AL385" s="20"/>
      <c r="AM385" s="20" t="str">
        <f>IFERROR(IF(AL385="Suggested Branch",VLOOKUP(AB385,'Branch Details'!F377:G689,2,FALSE),""),"")</f>
        <v/>
      </c>
      <c r="AN385" s="21"/>
      <c r="AO385" s="88"/>
      <c r="BH385" t="str">
        <f t="shared" si="91"/>
        <v/>
      </c>
      <c r="BI385" t="str">
        <f t="shared" si="92"/>
        <v/>
      </c>
      <c r="BJ385" t="str">
        <f>IF(OR(R385&lt;&gt;"",S385&lt;&gt;"",T385&lt;&gt;""),IFERROR(VLOOKUP(UPPER(TRIM(R385)&amp;TRIM(S385)&amp;TRIM(T385)),City!K:L,2,FALSE),"NONE"),"")</f>
        <v/>
      </c>
      <c r="BK385" t="str">
        <f t="shared" si="93"/>
        <v/>
      </c>
      <c r="BL385" t="str">
        <f t="shared" si="94"/>
        <v/>
      </c>
      <c r="BM385" s="17" t="str">
        <f t="shared" ca="1" si="95"/>
        <v/>
      </c>
      <c r="BN385" s="17" t="str">
        <f t="shared" si="96"/>
        <v/>
      </c>
    </row>
    <row r="386" spans="1:66">
      <c r="A386" s="84">
        <v>377</v>
      </c>
      <c r="B386" s="20"/>
      <c r="C386" s="20"/>
      <c r="D386" s="20"/>
      <c r="E386" s="20"/>
      <c r="F386" s="46" t="str">
        <f t="shared" si="82"/>
        <v xml:space="preserve">,  </v>
      </c>
      <c r="G386" s="28"/>
      <c r="H386" s="21"/>
      <c r="I386" s="20"/>
      <c r="J386" s="20"/>
      <c r="K386" s="46" t="str">
        <f t="shared" si="83"/>
        <v xml:space="preserve"> </v>
      </c>
      <c r="L386" s="20"/>
      <c r="M386" s="22"/>
      <c r="N386" s="20"/>
      <c r="O386" s="20"/>
      <c r="P386" s="20"/>
      <c r="Q386" s="20"/>
      <c r="R386" s="24"/>
      <c r="S386" s="20"/>
      <c r="T386" s="24"/>
      <c r="U386" s="33" t="str">
        <f>IFERROR(VLOOKUP(UPPER(TRIM(R386)&amp;TRIM(S386)&amp;TRIM(T386)),City!K:L,2,FALSE),"")</f>
        <v/>
      </c>
      <c r="V386" s="46" t="str">
        <f t="shared" si="84"/>
        <v xml:space="preserve"> </v>
      </c>
      <c r="W386" s="46" t="str">
        <f t="shared" si="85"/>
        <v xml:space="preserve"> </v>
      </c>
      <c r="X386" s="46" t="str">
        <f t="shared" si="86"/>
        <v xml:space="preserve"> </v>
      </c>
      <c r="Y386" s="46" t="str">
        <f t="shared" si="87"/>
        <v xml:space="preserve"> </v>
      </c>
      <c r="Z386" s="46" t="str">
        <f t="shared" si="88"/>
        <v xml:space="preserve"> </v>
      </c>
      <c r="AA386" s="46" t="str">
        <f t="shared" si="89"/>
        <v xml:space="preserve"> </v>
      </c>
      <c r="AB386" s="46" t="str">
        <f t="shared" si="90"/>
        <v/>
      </c>
      <c r="AC386" s="20"/>
      <c r="AD386" s="47" t="str">
        <f t="shared" si="81"/>
        <v xml:space="preserve"> </v>
      </c>
      <c r="AE386" s="20"/>
      <c r="AF386" s="20"/>
      <c r="AG386" s="20"/>
      <c r="AH386" s="20"/>
      <c r="AI386" s="20"/>
      <c r="AJ386" s="20"/>
      <c r="AK386" s="24"/>
      <c r="AL386" s="20"/>
      <c r="AM386" s="20" t="str">
        <f>IFERROR(IF(AL386="Suggested Branch",VLOOKUP(AB386,'Branch Details'!F378:G690,2,FALSE),""),"")</f>
        <v/>
      </c>
      <c r="AN386" s="21"/>
      <c r="AO386" s="88"/>
      <c r="BH386" t="str">
        <f t="shared" si="91"/>
        <v/>
      </c>
      <c r="BI386" t="str">
        <f t="shared" si="92"/>
        <v/>
      </c>
      <c r="BJ386" t="str">
        <f>IF(OR(R386&lt;&gt;"",S386&lt;&gt;"",T386&lt;&gt;""),IFERROR(VLOOKUP(UPPER(TRIM(R386)&amp;TRIM(S386)&amp;TRIM(T386)),City!K:L,2,FALSE),"NONE"),"")</f>
        <v/>
      </c>
      <c r="BK386" t="str">
        <f t="shared" si="93"/>
        <v/>
      </c>
      <c r="BL386" t="str">
        <f t="shared" si="94"/>
        <v/>
      </c>
      <c r="BM386" s="17" t="str">
        <f t="shared" ca="1" si="95"/>
        <v/>
      </c>
      <c r="BN386" s="17" t="str">
        <f t="shared" si="96"/>
        <v/>
      </c>
    </row>
    <row r="387" spans="1:66">
      <c r="A387" s="84">
        <v>378</v>
      </c>
      <c r="B387" s="20"/>
      <c r="C387" s="20"/>
      <c r="D387" s="20"/>
      <c r="E387" s="20"/>
      <c r="F387" s="46" t="str">
        <f t="shared" si="82"/>
        <v xml:space="preserve">,  </v>
      </c>
      <c r="G387" s="28"/>
      <c r="H387" s="21"/>
      <c r="I387" s="20"/>
      <c r="J387" s="20"/>
      <c r="K387" s="46" t="str">
        <f t="shared" si="83"/>
        <v xml:space="preserve"> </v>
      </c>
      <c r="L387" s="20"/>
      <c r="M387" s="22"/>
      <c r="N387" s="20"/>
      <c r="O387" s="20"/>
      <c r="P387" s="20"/>
      <c r="Q387" s="20"/>
      <c r="R387" s="24"/>
      <c r="S387" s="20"/>
      <c r="T387" s="24"/>
      <c r="U387" s="33" t="str">
        <f>IFERROR(VLOOKUP(UPPER(TRIM(R387)&amp;TRIM(S387)&amp;TRIM(T387)),City!K:L,2,FALSE),"")</f>
        <v/>
      </c>
      <c r="V387" s="46" t="str">
        <f t="shared" si="84"/>
        <v xml:space="preserve"> </v>
      </c>
      <c r="W387" s="46" t="str">
        <f t="shared" si="85"/>
        <v xml:space="preserve"> </v>
      </c>
      <c r="X387" s="46" t="str">
        <f t="shared" si="86"/>
        <v xml:space="preserve"> </v>
      </c>
      <c r="Y387" s="46" t="str">
        <f t="shared" si="87"/>
        <v xml:space="preserve"> </v>
      </c>
      <c r="Z387" s="46" t="str">
        <f t="shared" si="88"/>
        <v xml:space="preserve"> </v>
      </c>
      <c r="AA387" s="46" t="str">
        <f t="shared" si="89"/>
        <v xml:space="preserve"> </v>
      </c>
      <c r="AB387" s="46" t="str">
        <f t="shared" si="90"/>
        <v/>
      </c>
      <c r="AC387" s="20"/>
      <c r="AD387" s="47" t="str">
        <f t="shared" si="81"/>
        <v xml:space="preserve"> </v>
      </c>
      <c r="AE387" s="20"/>
      <c r="AF387" s="20"/>
      <c r="AG387" s="20"/>
      <c r="AH387" s="20"/>
      <c r="AI387" s="20"/>
      <c r="AJ387" s="20"/>
      <c r="AK387" s="24"/>
      <c r="AL387" s="20"/>
      <c r="AM387" s="20" t="str">
        <f>IFERROR(IF(AL387="Suggested Branch",VLOOKUP(AB387,'Branch Details'!F379:G691,2,FALSE),""),"")</f>
        <v/>
      </c>
      <c r="AN387" s="21"/>
      <c r="AO387" s="88"/>
      <c r="BH387" t="str">
        <f t="shared" si="91"/>
        <v/>
      </c>
      <c r="BI387" t="str">
        <f t="shared" si="92"/>
        <v/>
      </c>
      <c r="BJ387" t="str">
        <f>IF(OR(R387&lt;&gt;"",S387&lt;&gt;"",T387&lt;&gt;""),IFERROR(VLOOKUP(UPPER(TRIM(R387)&amp;TRIM(S387)&amp;TRIM(T387)),City!K:L,2,FALSE),"NONE"),"")</f>
        <v/>
      </c>
      <c r="BK387" t="str">
        <f t="shared" si="93"/>
        <v/>
      </c>
      <c r="BL387" t="str">
        <f t="shared" si="94"/>
        <v/>
      </c>
      <c r="BM387" s="17" t="str">
        <f t="shared" ca="1" si="95"/>
        <v/>
      </c>
      <c r="BN387" s="17" t="str">
        <f t="shared" si="96"/>
        <v/>
      </c>
    </row>
    <row r="388" spans="1:66">
      <c r="A388" s="84">
        <v>379</v>
      </c>
      <c r="B388" s="20"/>
      <c r="C388" s="20"/>
      <c r="D388" s="20"/>
      <c r="E388" s="20"/>
      <c r="F388" s="46" t="str">
        <f t="shared" si="82"/>
        <v xml:space="preserve">,  </v>
      </c>
      <c r="G388" s="28"/>
      <c r="H388" s="21"/>
      <c r="I388" s="20"/>
      <c r="J388" s="20"/>
      <c r="K388" s="46" t="str">
        <f t="shared" si="83"/>
        <v xml:space="preserve"> </v>
      </c>
      <c r="L388" s="20"/>
      <c r="M388" s="22"/>
      <c r="N388" s="20"/>
      <c r="O388" s="20"/>
      <c r="P388" s="20"/>
      <c r="Q388" s="20"/>
      <c r="R388" s="24"/>
      <c r="S388" s="20"/>
      <c r="T388" s="24"/>
      <c r="U388" s="33" t="str">
        <f>IFERROR(VLOOKUP(UPPER(TRIM(R388)&amp;TRIM(S388)&amp;TRIM(T388)),City!K:L,2,FALSE),"")</f>
        <v/>
      </c>
      <c r="V388" s="46" t="str">
        <f t="shared" si="84"/>
        <v xml:space="preserve"> </v>
      </c>
      <c r="W388" s="46" t="str">
        <f t="shared" si="85"/>
        <v xml:space="preserve"> </v>
      </c>
      <c r="X388" s="46" t="str">
        <f t="shared" si="86"/>
        <v xml:space="preserve"> </v>
      </c>
      <c r="Y388" s="46" t="str">
        <f t="shared" si="87"/>
        <v xml:space="preserve"> </v>
      </c>
      <c r="Z388" s="46" t="str">
        <f t="shared" si="88"/>
        <v xml:space="preserve"> </v>
      </c>
      <c r="AA388" s="46" t="str">
        <f t="shared" si="89"/>
        <v xml:space="preserve"> </v>
      </c>
      <c r="AB388" s="46" t="str">
        <f t="shared" si="90"/>
        <v/>
      </c>
      <c r="AC388" s="20"/>
      <c r="AD388" s="47" t="str">
        <f t="shared" si="81"/>
        <v xml:space="preserve"> </v>
      </c>
      <c r="AE388" s="20"/>
      <c r="AF388" s="20"/>
      <c r="AG388" s="20"/>
      <c r="AH388" s="20"/>
      <c r="AI388" s="20"/>
      <c r="AJ388" s="20"/>
      <c r="AK388" s="24"/>
      <c r="AL388" s="20"/>
      <c r="AM388" s="20" t="str">
        <f>IFERROR(IF(AL388="Suggested Branch",VLOOKUP(AB388,'Branch Details'!F380:G692,2,FALSE),""),"")</f>
        <v/>
      </c>
      <c r="AN388" s="21"/>
      <c r="AO388" s="88"/>
      <c r="BH388" t="str">
        <f t="shared" si="91"/>
        <v/>
      </c>
      <c r="BI388" t="str">
        <f t="shared" si="92"/>
        <v/>
      </c>
      <c r="BJ388" t="str">
        <f>IF(OR(R388&lt;&gt;"",S388&lt;&gt;"",T388&lt;&gt;""),IFERROR(VLOOKUP(UPPER(TRIM(R388)&amp;TRIM(S388)&amp;TRIM(T388)),City!K:L,2,FALSE),"NONE"),"")</f>
        <v/>
      </c>
      <c r="BK388" t="str">
        <f t="shared" si="93"/>
        <v/>
      </c>
      <c r="BL388" t="str">
        <f t="shared" si="94"/>
        <v/>
      </c>
      <c r="BM388" s="17" t="str">
        <f t="shared" ca="1" si="95"/>
        <v/>
      </c>
      <c r="BN388" s="17" t="str">
        <f t="shared" si="96"/>
        <v/>
      </c>
    </row>
    <row r="389" spans="1:66">
      <c r="A389" s="84">
        <v>380</v>
      </c>
      <c r="B389" s="20"/>
      <c r="C389" s="20"/>
      <c r="D389" s="20"/>
      <c r="E389" s="20"/>
      <c r="F389" s="46" t="str">
        <f t="shared" si="82"/>
        <v xml:space="preserve">,  </v>
      </c>
      <c r="G389" s="28"/>
      <c r="H389" s="21"/>
      <c r="I389" s="20"/>
      <c r="J389" s="20"/>
      <c r="K389" s="46" t="str">
        <f t="shared" si="83"/>
        <v xml:space="preserve"> </v>
      </c>
      <c r="L389" s="20"/>
      <c r="M389" s="22"/>
      <c r="N389" s="20"/>
      <c r="O389" s="20"/>
      <c r="P389" s="20"/>
      <c r="Q389" s="20"/>
      <c r="R389" s="24"/>
      <c r="S389" s="20"/>
      <c r="T389" s="24"/>
      <c r="U389" s="33" t="str">
        <f>IFERROR(VLOOKUP(UPPER(TRIM(R389)&amp;TRIM(S389)&amp;TRIM(T389)),City!K:L,2,FALSE),"")</f>
        <v/>
      </c>
      <c r="V389" s="46" t="str">
        <f t="shared" si="84"/>
        <v xml:space="preserve"> </v>
      </c>
      <c r="W389" s="46" t="str">
        <f t="shared" si="85"/>
        <v xml:space="preserve"> </v>
      </c>
      <c r="X389" s="46" t="str">
        <f t="shared" si="86"/>
        <v xml:space="preserve"> </v>
      </c>
      <c r="Y389" s="46" t="str">
        <f t="shared" si="87"/>
        <v xml:space="preserve"> </v>
      </c>
      <c r="Z389" s="46" t="str">
        <f t="shared" si="88"/>
        <v xml:space="preserve"> </v>
      </c>
      <c r="AA389" s="46" t="str">
        <f t="shared" si="89"/>
        <v xml:space="preserve"> </v>
      </c>
      <c r="AB389" s="46" t="str">
        <f t="shared" si="90"/>
        <v/>
      </c>
      <c r="AC389" s="20"/>
      <c r="AD389" s="47" t="str">
        <f t="shared" si="81"/>
        <v xml:space="preserve"> </v>
      </c>
      <c r="AE389" s="20"/>
      <c r="AF389" s="20"/>
      <c r="AG389" s="20"/>
      <c r="AH389" s="20"/>
      <c r="AI389" s="20"/>
      <c r="AJ389" s="20"/>
      <c r="AK389" s="24"/>
      <c r="AL389" s="20"/>
      <c r="AM389" s="20" t="str">
        <f>IFERROR(IF(AL389="Suggested Branch",VLOOKUP(AB389,'Branch Details'!F381:G693,2,FALSE),""),"")</f>
        <v/>
      </c>
      <c r="AN389" s="21"/>
      <c r="AO389" s="88"/>
      <c r="BH389" t="str">
        <f t="shared" si="91"/>
        <v/>
      </c>
      <c r="BI389" t="str">
        <f t="shared" si="92"/>
        <v/>
      </c>
      <c r="BJ389" t="str">
        <f>IF(OR(R389&lt;&gt;"",S389&lt;&gt;"",T389&lt;&gt;""),IFERROR(VLOOKUP(UPPER(TRIM(R389)&amp;TRIM(S389)&amp;TRIM(T389)),City!K:L,2,FALSE),"NONE"),"")</f>
        <v/>
      </c>
      <c r="BK389" t="str">
        <f t="shared" si="93"/>
        <v/>
      </c>
      <c r="BL389" t="str">
        <f t="shared" si="94"/>
        <v/>
      </c>
      <c r="BM389" s="17" t="str">
        <f t="shared" ca="1" si="95"/>
        <v/>
      </c>
      <c r="BN389" s="17" t="str">
        <f t="shared" si="96"/>
        <v/>
      </c>
    </row>
    <row r="390" spans="1:66">
      <c r="A390" s="84">
        <v>381</v>
      </c>
      <c r="B390" s="20"/>
      <c r="C390" s="20"/>
      <c r="D390" s="20"/>
      <c r="E390" s="20"/>
      <c r="F390" s="46" t="str">
        <f t="shared" si="82"/>
        <v xml:space="preserve">,  </v>
      </c>
      <c r="G390" s="28"/>
      <c r="H390" s="21"/>
      <c r="I390" s="20"/>
      <c r="J390" s="20"/>
      <c r="K390" s="46" t="str">
        <f t="shared" si="83"/>
        <v xml:space="preserve"> </v>
      </c>
      <c r="L390" s="20"/>
      <c r="M390" s="22"/>
      <c r="N390" s="20"/>
      <c r="O390" s="20"/>
      <c r="P390" s="20"/>
      <c r="Q390" s="20"/>
      <c r="R390" s="24"/>
      <c r="S390" s="20"/>
      <c r="T390" s="24"/>
      <c r="U390" s="33" t="str">
        <f>IFERROR(VLOOKUP(UPPER(TRIM(R390)&amp;TRIM(S390)&amp;TRIM(T390)),City!K:L,2,FALSE),"")</f>
        <v/>
      </c>
      <c r="V390" s="46" t="str">
        <f t="shared" si="84"/>
        <v xml:space="preserve"> </v>
      </c>
      <c r="W390" s="46" t="str">
        <f t="shared" si="85"/>
        <v xml:space="preserve"> </v>
      </c>
      <c r="X390" s="46" t="str">
        <f t="shared" si="86"/>
        <v xml:space="preserve"> </v>
      </c>
      <c r="Y390" s="46" t="str">
        <f t="shared" si="87"/>
        <v xml:space="preserve"> </v>
      </c>
      <c r="Z390" s="46" t="str">
        <f t="shared" si="88"/>
        <v xml:space="preserve"> </v>
      </c>
      <c r="AA390" s="46" t="str">
        <f t="shared" si="89"/>
        <v xml:space="preserve"> </v>
      </c>
      <c r="AB390" s="46" t="str">
        <f t="shared" si="90"/>
        <v/>
      </c>
      <c r="AC390" s="20"/>
      <c r="AD390" s="47" t="str">
        <f t="shared" si="81"/>
        <v xml:space="preserve"> </v>
      </c>
      <c r="AE390" s="20"/>
      <c r="AF390" s="20"/>
      <c r="AG390" s="20"/>
      <c r="AH390" s="20"/>
      <c r="AI390" s="20"/>
      <c r="AJ390" s="20"/>
      <c r="AK390" s="24"/>
      <c r="AL390" s="20"/>
      <c r="AM390" s="20" t="str">
        <f>IFERROR(IF(AL390="Suggested Branch",VLOOKUP(AB390,'Branch Details'!F382:G694,2,FALSE),""),"")</f>
        <v/>
      </c>
      <c r="AN390" s="21"/>
      <c r="AO390" s="88"/>
      <c r="BH390" t="str">
        <f t="shared" si="91"/>
        <v/>
      </c>
      <c r="BI390" t="str">
        <f t="shared" si="92"/>
        <v/>
      </c>
      <c r="BJ390" t="str">
        <f>IF(OR(R390&lt;&gt;"",S390&lt;&gt;"",T390&lt;&gt;""),IFERROR(VLOOKUP(UPPER(TRIM(R390)&amp;TRIM(S390)&amp;TRIM(T390)),City!K:L,2,FALSE),"NONE"),"")</f>
        <v/>
      </c>
      <c r="BK390" t="str">
        <f t="shared" si="93"/>
        <v/>
      </c>
      <c r="BL390" t="str">
        <f t="shared" si="94"/>
        <v/>
      </c>
      <c r="BM390" s="17" t="str">
        <f t="shared" ca="1" si="95"/>
        <v/>
      </c>
      <c r="BN390" s="17" t="str">
        <f t="shared" si="96"/>
        <v/>
      </c>
    </row>
    <row r="391" spans="1:66">
      <c r="A391" s="84">
        <v>382</v>
      </c>
      <c r="B391" s="20"/>
      <c r="C391" s="20"/>
      <c r="D391" s="20"/>
      <c r="E391" s="20"/>
      <c r="F391" s="46" t="str">
        <f t="shared" si="82"/>
        <v xml:space="preserve">,  </v>
      </c>
      <c r="G391" s="28"/>
      <c r="H391" s="21"/>
      <c r="I391" s="20"/>
      <c r="J391" s="20"/>
      <c r="K391" s="46" t="str">
        <f t="shared" si="83"/>
        <v xml:space="preserve"> </v>
      </c>
      <c r="L391" s="20"/>
      <c r="M391" s="22"/>
      <c r="N391" s="20"/>
      <c r="O391" s="20"/>
      <c r="P391" s="20"/>
      <c r="Q391" s="20"/>
      <c r="R391" s="24"/>
      <c r="S391" s="20"/>
      <c r="T391" s="24"/>
      <c r="U391" s="33" t="str">
        <f>IFERROR(VLOOKUP(UPPER(TRIM(R391)&amp;TRIM(S391)&amp;TRIM(T391)),City!K:L,2,FALSE),"")</f>
        <v/>
      </c>
      <c r="V391" s="46" t="str">
        <f t="shared" si="84"/>
        <v xml:space="preserve"> </v>
      </c>
      <c r="W391" s="46" t="str">
        <f t="shared" si="85"/>
        <v xml:space="preserve"> </v>
      </c>
      <c r="X391" s="46" t="str">
        <f t="shared" si="86"/>
        <v xml:space="preserve"> </v>
      </c>
      <c r="Y391" s="46" t="str">
        <f t="shared" si="87"/>
        <v xml:space="preserve"> </v>
      </c>
      <c r="Z391" s="46" t="str">
        <f t="shared" si="88"/>
        <v xml:space="preserve"> </v>
      </c>
      <c r="AA391" s="46" t="str">
        <f t="shared" si="89"/>
        <v xml:space="preserve"> </v>
      </c>
      <c r="AB391" s="46" t="str">
        <f t="shared" si="90"/>
        <v/>
      </c>
      <c r="AC391" s="20"/>
      <c r="AD391" s="47" t="str">
        <f t="shared" si="81"/>
        <v xml:space="preserve"> </v>
      </c>
      <c r="AE391" s="20"/>
      <c r="AF391" s="20"/>
      <c r="AG391" s="20"/>
      <c r="AH391" s="20"/>
      <c r="AI391" s="20"/>
      <c r="AJ391" s="20"/>
      <c r="AK391" s="24"/>
      <c r="AL391" s="20"/>
      <c r="AM391" s="20" t="str">
        <f>IFERROR(IF(AL391="Suggested Branch",VLOOKUP(AB391,'Branch Details'!F383:G695,2,FALSE),""),"")</f>
        <v/>
      </c>
      <c r="AN391" s="21"/>
      <c r="AO391" s="88"/>
      <c r="BH391" t="str">
        <f t="shared" si="91"/>
        <v/>
      </c>
      <c r="BI391" t="str">
        <f t="shared" si="92"/>
        <v/>
      </c>
      <c r="BJ391" t="str">
        <f>IF(OR(R391&lt;&gt;"",S391&lt;&gt;"",T391&lt;&gt;""),IFERROR(VLOOKUP(UPPER(TRIM(R391)&amp;TRIM(S391)&amp;TRIM(T391)),City!K:L,2,FALSE),"NONE"),"")</f>
        <v/>
      </c>
      <c r="BK391" t="str">
        <f t="shared" si="93"/>
        <v/>
      </c>
      <c r="BL391" t="str">
        <f t="shared" si="94"/>
        <v/>
      </c>
      <c r="BM391" s="17" t="str">
        <f t="shared" ca="1" si="95"/>
        <v/>
      </c>
      <c r="BN391" s="17" t="str">
        <f t="shared" si="96"/>
        <v/>
      </c>
    </row>
    <row r="392" spans="1:66">
      <c r="A392" s="84">
        <v>383</v>
      </c>
      <c r="B392" s="20"/>
      <c r="C392" s="20"/>
      <c r="D392" s="20"/>
      <c r="E392" s="20"/>
      <c r="F392" s="46" t="str">
        <f t="shared" si="82"/>
        <v xml:space="preserve">,  </v>
      </c>
      <c r="G392" s="28"/>
      <c r="H392" s="21"/>
      <c r="I392" s="20"/>
      <c r="J392" s="20"/>
      <c r="K392" s="46" t="str">
        <f t="shared" si="83"/>
        <v xml:space="preserve"> </v>
      </c>
      <c r="L392" s="20"/>
      <c r="M392" s="22"/>
      <c r="N392" s="20"/>
      <c r="O392" s="20"/>
      <c r="P392" s="20"/>
      <c r="Q392" s="20"/>
      <c r="R392" s="24"/>
      <c r="S392" s="20"/>
      <c r="T392" s="24"/>
      <c r="U392" s="33" t="str">
        <f>IFERROR(VLOOKUP(UPPER(TRIM(R392)&amp;TRIM(S392)&amp;TRIM(T392)),City!K:L,2,FALSE),"")</f>
        <v/>
      </c>
      <c r="V392" s="46" t="str">
        <f t="shared" si="84"/>
        <v xml:space="preserve"> </v>
      </c>
      <c r="W392" s="46" t="str">
        <f t="shared" si="85"/>
        <v xml:space="preserve"> </v>
      </c>
      <c r="X392" s="46" t="str">
        <f t="shared" si="86"/>
        <v xml:space="preserve"> </v>
      </c>
      <c r="Y392" s="46" t="str">
        <f t="shared" si="87"/>
        <v xml:space="preserve"> </v>
      </c>
      <c r="Z392" s="46" t="str">
        <f t="shared" si="88"/>
        <v xml:space="preserve"> </v>
      </c>
      <c r="AA392" s="46" t="str">
        <f t="shared" si="89"/>
        <v xml:space="preserve"> </v>
      </c>
      <c r="AB392" s="46" t="str">
        <f t="shared" si="90"/>
        <v/>
      </c>
      <c r="AC392" s="20"/>
      <c r="AD392" s="47" t="str">
        <f t="shared" si="81"/>
        <v xml:space="preserve"> </v>
      </c>
      <c r="AE392" s="20"/>
      <c r="AF392" s="20"/>
      <c r="AG392" s="20"/>
      <c r="AH392" s="20"/>
      <c r="AI392" s="20"/>
      <c r="AJ392" s="20"/>
      <c r="AK392" s="24"/>
      <c r="AL392" s="20"/>
      <c r="AM392" s="20" t="str">
        <f>IFERROR(IF(AL392="Suggested Branch",VLOOKUP(AB392,'Branch Details'!F384:G696,2,FALSE),""),"")</f>
        <v/>
      </c>
      <c r="AN392" s="21"/>
      <c r="AO392" s="88"/>
      <c r="BH392" t="str">
        <f t="shared" si="91"/>
        <v/>
      </c>
      <c r="BI392" t="str">
        <f t="shared" si="92"/>
        <v/>
      </c>
      <c r="BJ392" t="str">
        <f>IF(OR(R392&lt;&gt;"",S392&lt;&gt;"",T392&lt;&gt;""),IFERROR(VLOOKUP(UPPER(TRIM(R392)&amp;TRIM(S392)&amp;TRIM(T392)),City!K:L,2,FALSE),"NONE"),"")</f>
        <v/>
      </c>
      <c r="BK392" t="str">
        <f t="shared" si="93"/>
        <v/>
      </c>
      <c r="BL392" t="str">
        <f t="shared" si="94"/>
        <v/>
      </c>
      <c r="BM392" s="17" t="str">
        <f t="shared" ca="1" si="95"/>
        <v/>
      </c>
      <c r="BN392" s="17" t="str">
        <f t="shared" si="96"/>
        <v/>
      </c>
    </row>
    <row r="393" spans="1:66">
      <c r="A393" s="84">
        <v>384</v>
      </c>
      <c r="B393" s="20"/>
      <c r="C393" s="20"/>
      <c r="D393" s="20"/>
      <c r="E393" s="20"/>
      <c r="F393" s="46" t="str">
        <f t="shared" si="82"/>
        <v xml:space="preserve">,  </v>
      </c>
      <c r="G393" s="28"/>
      <c r="H393" s="21"/>
      <c r="I393" s="20"/>
      <c r="J393" s="20"/>
      <c r="K393" s="46" t="str">
        <f t="shared" si="83"/>
        <v xml:space="preserve"> </v>
      </c>
      <c r="L393" s="20"/>
      <c r="M393" s="22"/>
      <c r="N393" s="20"/>
      <c r="O393" s="20"/>
      <c r="P393" s="20"/>
      <c r="Q393" s="20"/>
      <c r="R393" s="24"/>
      <c r="S393" s="20"/>
      <c r="T393" s="24"/>
      <c r="U393" s="33" t="str">
        <f>IFERROR(VLOOKUP(UPPER(TRIM(R393)&amp;TRIM(S393)&amp;TRIM(T393)),City!K:L,2,FALSE),"")</f>
        <v/>
      </c>
      <c r="V393" s="46" t="str">
        <f t="shared" si="84"/>
        <v xml:space="preserve"> </v>
      </c>
      <c r="W393" s="46" t="str">
        <f t="shared" si="85"/>
        <v xml:space="preserve"> </v>
      </c>
      <c r="X393" s="46" t="str">
        <f t="shared" si="86"/>
        <v xml:space="preserve"> </v>
      </c>
      <c r="Y393" s="46" t="str">
        <f t="shared" si="87"/>
        <v xml:space="preserve"> </v>
      </c>
      <c r="Z393" s="46" t="str">
        <f t="shared" si="88"/>
        <v xml:space="preserve"> </v>
      </c>
      <c r="AA393" s="46" t="str">
        <f t="shared" si="89"/>
        <v xml:space="preserve"> </v>
      </c>
      <c r="AB393" s="46" t="str">
        <f t="shared" si="90"/>
        <v/>
      </c>
      <c r="AC393" s="20"/>
      <c r="AD393" s="47" t="str">
        <f t="shared" si="81"/>
        <v xml:space="preserve"> </v>
      </c>
      <c r="AE393" s="20"/>
      <c r="AF393" s="20"/>
      <c r="AG393" s="20"/>
      <c r="AH393" s="20"/>
      <c r="AI393" s="20"/>
      <c r="AJ393" s="20"/>
      <c r="AK393" s="24"/>
      <c r="AL393" s="20"/>
      <c r="AM393" s="20" t="str">
        <f>IFERROR(IF(AL393="Suggested Branch",VLOOKUP(AB393,'Branch Details'!F385:G697,2,FALSE),""),"")</f>
        <v/>
      </c>
      <c r="AN393" s="21"/>
      <c r="AO393" s="88"/>
      <c r="BH393" t="str">
        <f t="shared" si="91"/>
        <v/>
      </c>
      <c r="BI393" t="str">
        <f t="shared" si="92"/>
        <v/>
      </c>
      <c r="BJ393" t="str">
        <f>IF(OR(R393&lt;&gt;"",S393&lt;&gt;"",T393&lt;&gt;""),IFERROR(VLOOKUP(UPPER(TRIM(R393)&amp;TRIM(S393)&amp;TRIM(T393)),City!K:L,2,FALSE),"NONE"),"")</f>
        <v/>
      </c>
      <c r="BK393" t="str">
        <f t="shared" si="93"/>
        <v/>
      </c>
      <c r="BL393" t="str">
        <f t="shared" si="94"/>
        <v/>
      </c>
      <c r="BM393" s="17" t="str">
        <f t="shared" ca="1" si="95"/>
        <v/>
      </c>
      <c r="BN393" s="17" t="str">
        <f t="shared" si="96"/>
        <v/>
      </c>
    </row>
    <row r="394" spans="1:66">
      <c r="A394" s="84">
        <v>385</v>
      </c>
      <c r="B394" s="20"/>
      <c r="C394" s="20"/>
      <c r="D394" s="20"/>
      <c r="E394" s="20"/>
      <c r="F394" s="46" t="str">
        <f t="shared" si="82"/>
        <v xml:space="preserve">,  </v>
      </c>
      <c r="G394" s="28"/>
      <c r="H394" s="21"/>
      <c r="I394" s="20"/>
      <c r="J394" s="20"/>
      <c r="K394" s="46" t="str">
        <f t="shared" si="83"/>
        <v xml:space="preserve"> </v>
      </c>
      <c r="L394" s="20"/>
      <c r="M394" s="22"/>
      <c r="N394" s="20"/>
      <c r="O394" s="20"/>
      <c r="P394" s="20"/>
      <c r="Q394" s="20"/>
      <c r="R394" s="24"/>
      <c r="S394" s="20"/>
      <c r="T394" s="24"/>
      <c r="U394" s="33" t="str">
        <f>IFERROR(VLOOKUP(UPPER(TRIM(R394)&amp;TRIM(S394)&amp;TRIM(T394)),City!K:L,2,FALSE),"")</f>
        <v/>
      </c>
      <c r="V394" s="46" t="str">
        <f t="shared" si="84"/>
        <v xml:space="preserve"> </v>
      </c>
      <c r="W394" s="46" t="str">
        <f t="shared" si="85"/>
        <v xml:space="preserve"> </v>
      </c>
      <c r="X394" s="46" t="str">
        <f t="shared" si="86"/>
        <v xml:space="preserve"> </v>
      </c>
      <c r="Y394" s="46" t="str">
        <f t="shared" si="87"/>
        <v xml:space="preserve"> </v>
      </c>
      <c r="Z394" s="46" t="str">
        <f t="shared" si="88"/>
        <v xml:space="preserve"> </v>
      </c>
      <c r="AA394" s="46" t="str">
        <f t="shared" si="89"/>
        <v xml:space="preserve"> </v>
      </c>
      <c r="AB394" s="46" t="str">
        <f t="shared" si="90"/>
        <v/>
      </c>
      <c r="AC394" s="20"/>
      <c r="AD394" s="47" t="str">
        <f t="shared" ref="AD394:AD457" si="97">IF(ISBLANK(B394)," ",$C$3)</f>
        <v xml:space="preserve"> </v>
      </c>
      <c r="AE394" s="20"/>
      <c r="AF394" s="20"/>
      <c r="AG394" s="20"/>
      <c r="AH394" s="20"/>
      <c r="AI394" s="20"/>
      <c r="AJ394" s="20"/>
      <c r="AK394" s="24"/>
      <c r="AL394" s="20"/>
      <c r="AM394" s="20" t="str">
        <f>IFERROR(IF(AL394="Suggested Branch",VLOOKUP(AB394,'Branch Details'!F386:G698,2,FALSE),""),"")</f>
        <v/>
      </c>
      <c r="AN394" s="21"/>
      <c r="AO394" s="88"/>
      <c r="BH394" t="str">
        <f t="shared" si="91"/>
        <v/>
      </c>
      <c r="BI394" t="str">
        <f t="shared" si="92"/>
        <v/>
      </c>
      <c r="BJ394" t="str">
        <f>IF(OR(R394&lt;&gt;"",S394&lt;&gt;"",T394&lt;&gt;""),IFERROR(VLOOKUP(UPPER(TRIM(R394)&amp;TRIM(S394)&amp;TRIM(T394)),City!K:L,2,FALSE),"NONE"),"")</f>
        <v/>
      </c>
      <c r="BK394" t="str">
        <f t="shared" si="93"/>
        <v/>
      </c>
      <c r="BL394" t="str">
        <f t="shared" si="94"/>
        <v/>
      </c>
      <c r="BM394" s="17" t="str">
        <f t="shared" ca="1" si="95"/>
        <v/>
      </c>
      <c r="BN394" s="17" t="str">
        <f t="shared" si="96"/>
        <v/>
      </c>
    </row>
    <row r="395" spans="1:66">
      <c r="A395" s="84">
        <v>386</v>
      </c>
      <c r="B395" s="20"/>
      <c r="C395" s="20"/>
      <c r="D395" s="20"/>
      <c r="E395" s="20"/>
      <c r="F395" s="46" t="str">
        <f t="shared" ref="F395:F458" si="98">IF(LEN(TRIM(B395) &amp; ", " &amp;TRIM(C395) &amp; " " &amp;TRIM(D395)) &gt;26,LEFT(TRIM(B395) &amp; ", " &amp;TRIM(C395),26), TRIM(B395) &amp; ", " &amp;TRIM(C395) &amp; " "&amp;TRIM(D395) )</f>
        <v xml:space="preserve">,  </v>
      </c>
      <c r="G395" s="28"/>
      <c r="H395" s="21"/>
      <c r="I395" s="20"/>
      <c r="J395" s="20"/>
      <c r="K395" s="46" t="str">
        <f t="shared" ref="K395:K458" si="99">IF(ISBLANK(J395), " ",J395)</f>
        <v xml:space="preserve"> </v>
      </c>
      <c r="L395" s="20"/>
      <c r="M395" s="22"/>
      <c r="N395" s="20"/>
      <c r="O395" s="20"/>
      <c r="P395" s="20"/>
      <c r="Q395" s="20"/>
      <c r="R395" s="24"/>
      <c r="S395" s="20"/>
      <c r="T395" s="24"/>
      <c r="U395" s="33" t="str">
        <f>IFERROR(VLOOKUP(UPPER(TRIM(R395)&amp;TRIM(S395)&amp;TRIM(T395)),City!K:L,2,FALSE),"")</f>
        <v/>
      </c>
      <c r="V395" s="46" t="str">
        <f t="shared" ref="V395:V458" si="100">IF(ISBLANK(O395), " ",O395)</f>
        <v xml:space="preserve"> </v>
      </c>
      <c r="W395" s="46" t="str">
        <f t="shared" ref="W395:W458" si="101">IF(ISBLANK(P395), " ",P395)</f>
        <v xml:space="preserve"> </v>
      </c>
      <c r="X395" s="46" t="str">
        <f t="shared" ref="X395:X458" si="102">IF(ISBLANK(Q395), " ",Q395)</f>
        <v xml:space="preserve"> </v>
      </c>
      <c r="Y395" s="46" t="str">
        <f t="shared" ref="Y395:Y458" si="103">IF(ISBLANK(R395), " ",R395)</f>
        <v xml:space="preserve"> </v>
      </c>
      <c r="Z395" s="46" t="str">
        <f t="shared" ref="Z395:Z458" si="104">IF(ISBLANK(S395), " ",S395)</f>
        <v xml:space="preserve"> </v>
      </c>
      <c r="AA395" s="46" t="str">
        <f t="shared" ref="AA395:AA458" si="105">IF(ISBLANK(T395), " ",T395)</f>
        <v xml:space="preserve"> </v>
      </c>
      <c r="AB395" s="46" t="str">
        <f t="shared" ref="AB395:AB458" si="106">IF(ISBLANK(U395), " ",U395)</f>
        <v/>
      </c>
      <c r="AC395" s="20"/>
      <c r="AD395" s="47" t="str">
        <f t="shared" si="97"/>
        <v xml:space="preserve"> </v>
      </c>
      <c r="AE395" s="20"/>
      <c r="AF395" s="20"/>
      <c r="AG395" s="20"/>
      <c r="AH395" s="20"/>
      <c r="AI395" s="20"/>
      <c r="AJ395" s="20"/>
      <c r="AK395" s="24"/>
      <c r="AL395" s="20"/>
      <c r="AM395" s="20" t="str">
        <f>IFERROR(IF(AL395="Suggested Branch",VLOOKUP(AB395,'Branch Details'!F387:G699,2,FALSE),""),"")</f>
        <v/>
      </c>
      <c r="AN395" s="21"/>
      <c r="AO395" s="88"/>
      <c r="BH395" t="str">
        <f t="shared" ref="BH395:BH458" si="107">IF(COUNTIF($G$10:$G$509,G395)&gt;1, "DUPLICATE","")</f>
        <v/>
      </c>
      <c r="BI395" t="str">
        <f t="shared" ref="BI395:BI458" si="108">IF(COUNTIF($M$10:$M$509,M395)&gt;1, "DUPLICATE","")</f>
        <v/>
      </c>
      <c r="BJ395" t="str">
        <f>IF(OR(R395&lt;&gt;"",S395&lt;&gt;"",T395&lt;&gt;""),IFERROR(VLOOKUP(UPPER(TRIM(R395)&amp;TRIM(S395)&amp;TRIM(T395)),City!K:L,2,FALSE),"NONE"),"")</f>
        <v/>
      </c>
      <c r="BK395" t="str">
        <f t="shared" ref="BK395:BK458" si="109">UPPER(TRIM(B395) &amp; TRIM(C395) &amp; TRIM(D395))</f>
        <v/>
      </c>
      <c r="BL395" t="str">
        <f t="shared" ref="BL395:BL458" si="110">IF(BK395&lt;&gt;"", IF(COUNTIF($BK$10:$BK$509,BK395)&gt;1, "DUPLICATE",""),"")</f>
        <v/>
      </c>
      <c r="BM395" s="17" t="str">
        <f t="shared" ref="BM395:BM458" ca="1" si="111">IF(H395&lt;&gt;"",DATEDIF(H395,TODAY(),"Y"),"")</f>
        <v/>
      </c>
      <c r="BN395" s="17" t="str">
        <f t="shared" ref="BN395:BN458" si="112">IF(G395&lt;&gt;"",IF(OR(G395="123456789",G395="1234567890",G395="12345678901", G395="111111111",G395=123456789,G395=1234567890,G395=12345678901,G395=111111111, LEN(G395)&lt;10, LEN(G395)&gt;14, ISNUMBER(G395) =FALSE),"INVALID",""),"")</f>
        <v/>
      </c>
    </row>
    <row r="396" spans="1:66">
      <c r="A396" s="84">
        <v>387</v>
      </c>
      <c r="B396" s="20"/>
      <c r="C396" s="20"/>
      <c r="D396" s="20"/>
      <c r="E396" s="20"/>
      <c r="F396" s="46" t="str">
        <f t="shared" si="98"/>
        <v xml:space="preserve">,  </v>
      </c>
      <c r="G396" s="28"/>
      <c r="H396" s="21"/>
      <c r="I396" s="20"/>
      <c r="J396" s="20"/>
      <c r="K396" s="46" t="str">
        <f t="shared" si="99"/>
        <v xml:space="preserve"> </v>
      </c>
      <c r="L396" s="20"/>
      <c r="M396" s="22"/>
      <c r="N396" s="20"/>
      <c r="O396" s="20"/>
      <c r="P396" s="20"/>
      <c r="Q396" s="20"/>
      <c r="R396" s="24"/>
      <c r="S396" s="20"/>
      <c r="T396" s="24"/>
      <c r="U396" s="33" t="str">
        <f>IFERROR(VLOOKUP(UPPER(TRIM(R396)&amp;TRIM(S396)&amp;TRIM(T396)),City!K:L,2,FALSE),"")</f>
        <v/>
      </c>
      <c r="V396" s="46" t="str">
        <f t="shared" si="100"/>
        <v xml:space="preserve"> </v>
      </c>
      <c r="W396" s="46" t="str">
        <f t="shared" si="101"/>
        <v xml:space="preserve"> </v>
      </c>
      <c r="X396" s="46" t="str">
        <f t="shared" si="102"/>
        <v xml:space="preserve"> </v>
      </c>
      <c r="Y396" s="46" t="str">
        <f t="shared" si="103"/>
        <v xml:space="preserve"> </v>
      </c>
      <c r="Z396" s="46" t="str">
        <f t="shared" si="104"/>
        <v xml:space="preserve"> </v>
      </c>
      <c r="AA396" s="46" t="str">
        <f t="shared" si="105"/>
        <v xml:space="preserve"> </v>
      </c>
      <c r="AB396" s="46" t="str">
        <f t="shared" si="106"/>
        <v/>
      </c>
      <c r="AC396" s="20"/>
      <c r="AD396" s="47" t="str">
        <f t="shared" si="97"/>
        <v xml:space="preserve"> </v>
      </c>
      <c r="AE396" s="20"/>
      <c r="AF396" s="20"/>
      <c r="AG396" s="20"/>
      <c r="AH396" s="20"/>
      <c r="AI396" s="20"/>
      <c r="AJ396" s="20"/>
      <c r="AK396" s="24"/>
      <c r="AL396" s="20"/>
      <c r="AM396" s="20" t="str">
        <f>IFERROR(IF(AL396="Suggested Branch",VLOOKUP(AB396,'Branch Details'!F388:G700,2,FALSE),""),"")</f>
        <v/>
      </c>
      <c r="AN396" s="21"/>
      <c r="AO396" s="88"/>
      <c r="BH396" t="str">
        <f t="shared" si="107"/>
        <v/>
      </c>
      <c r="BI396" t="str">
        <f t="shared" si="108"/>
        <v/>
      </c>
      <c r="BJ396" t="str">
        <f>IF(OR(R396&lt;&gt;"",S396&lt;&gt;"",T396&lt;&gt;""),IFERROR(VLOOKUP(UPPER(TRIM(R396)&amp;TRIM(S396)&amp;TRIM(T396)),City!K:L,2,FALSE),"NONE"),"")</f>
        <v/>
      </c>
      <c r="BK396" t="str">
        <f t="shared" si="109"/>
        <v/>
      </c>
      <c r="BL396" t="str">
        <f t="shared" si="110"/>
        <v/>
      </c>
      <c r="BM396" s="17" t="str">
        <f t="shared" ca="1" si="111"/>
        <v/>
      </c>
      <c r="BN396" s="17" t="str">
        <f t="shared" si="112"/>
        <v/>
      </c>
    </row>
    <row r="397" spans="1:66">
      <c r="A397" s="84">
        <v>388</v>
      </c>
      <c r="B397" s="20"/>
      <c r="C397" s="20"/>
      <c r="D397" s="20"/>
      <c r="E397" s="20"/>
      <c r="F397" s="46" t="str">
        <f t="shared" si="98"/>
        <v xml:space="preserve">,  </v>
      </c>
      <c r="G397" s="28"/>
      <c r="H397" s="21"/>
      <c r="I397" s="20"/>
      <c r="J397" s="20"/>
      <c r="K397" s="46" t="str">
        <f t="shared" si="99"/>
        <v xml:space="preserve"> </v>
      </c>
      <c r="L397" s="20"/>
      <c r="M397" s="22"/>
      <c r="N397" s="20"/>
      <c r="O397" s="20"/>
      <c r="P397" s="20"/>
      <c r="Q397" s="20"/>
      <c r="R397" s="24"/>
      <c r="S397" s="20"/>
      <c r="T397" s="24"/>
      <c r="U397" s="33" t="str">
        <f>IFERROR(VLOOKUP(UPPER(TRIM(R397)&amp;TRIM(S397)&amp;TRIM(T397)),City!K:L,2,FALSE),"")</f>
        <v/>
      </c>
      <c r="V397" s="46" t="str">
        <f t="shared" si="100"/>
        <v xml:space="preserve"> </v>
      </c>
      <c r="W397" s="46" t="str">
        <f t="shared" si="101"/>
        <v xml:space="preserve"> </v>
      </c>
      <c r="X397" s="46" t="str">
        <f t="shared" si="102"/>
        <v xml:space="preserve"> </v>
      </c>
      <c r="Y397" s="46" t="str">
        <f t="shared" si="103"/>
        <v xml:space="preserve"> </v>
      </c>
      <c r="Z397" s="46" t="str">
        <f t="shared" si="104"/>
        <v xml:space="preserve"> </v>
      </c>
      <c r="AA397" s="46" t="str">
        <f t="shared" si="105"/>
        <v xml:space="preserve"> </v>
      </c>
      <c r="AB397" s="46" t="str">
        <f t="shared" si="106"/>
        <v/>
      </c>
      <c r="AC397" s="20"/>
      <c r="AD397" s="47" t="str">
        <f t="shared" si="97"/>
        <v xml:space="preserve"> </v>
      </c>
      <c r="AE397" s="20"/>
      <c r="AF397" s="20"/>
      <c r="AG397" s="20"/>
      <c r="AH397" s="20"/>
      <c r="AI397" s="20"/>
      <c r="AJ397" s="20"/>
      <c r="AK397" s="24"/>
      <c r="AL397" s="20"/>
      <c r="AM397" s="20" t="str">
        <f>IFERROR(IF(AL397="Suggested Branch",VLOOKUP(AB397,'Branch Details'!F389:G701,2,FALSE),""),"")</f>
        <v/>
      </c>
      <c r="AN397" s="21"/>
      <c r="AO397" s="88"/>
      <c r="BH397" t="str">
        <f t="shared" si="107"/>
        <v/>
      </c>
      <c r="BI397" t="str">
        <f t="shared" si="108"/>
        <v/>
      </c>
      <c r="BJ397" t="str">
        <f>IF(OR(R397&lt;&gt;"",S397&lt;&gt;"",T397&lt;&gt;""),IFERROR(VLOOKUP(UPPER(TRIM(R397)&amp;TRIM(S397)&amp;TRIM(T397)),City!K:L,2,FALSE),"NONE"),"")</f>
        <v/>
      </c>
      <c r="BK397" t="str">
        <f t="shared" si="109"/>
        <v/>
      </c>
      <c r="BL397" t="str">
        <f t="shared" si="110"/>
        <v/>
      </c>
      <c r="BM397" s="17" t="str">
        <f t="shared" ca="1" si="111"/>
        <v/>
      </c>
      <c r="BN397" s="17" t="str">
        <f t="shared" si="112"/>
        <v/>
      </c>
    </row>
    <row r="398" spans="1:66">
      <c r="A398" s="84">
        <v>389</v>
      </c>
      <c r="B398" s="20"/>
      <c r="C398" s="20"/>
      <c r="D398" s="20"/>
      <c r="E398" s="20"/>
      <c r="F398" s="46" t="str">
        <f t="shared" si="98"/>
        <v xml:space="preserve">,  </v>
      </c>
      <c r="G398" s="28"/>
      <c r="H398" s="21"/>
      <c r="I398" s="20"/>
      <c r="J398" s="20"/>
      <c r="K398" s="46" t="str">
        <f t="shared" si="99"/>
        <v xml:space="preserve"> </v>
      </c>
      <c r="L398" s="20"/>
      <c r="M398" s="22"/>
      <c r="N398" s="20"/>
      <c r="O398" s="20"/>
      <c r="P398" s="20"/>
      <c r="Q398" s="20"/>
      <c r="R398" s="24"/>
      <c r="S398" s="20"/>
      <c r="T398" s="24"/>
      <c r="U398" s="33" t="str">
        <f>IFERROR(VLOOKUP(UPPER(TRIM(R398)&amp;TRIM(S398)&amp;TRIM(T398)),City!K:L,2,FALSE),"")</f>
        <v/>
      </c>
      <c r="V398" s="46" t="str">
        <f t="shared" si="100"/>
        <v xml:space="preserve"> </v>
      </c>
      <c r="W398" s="46" t="str">
        <f t="shared" si="101"/>
        <v xml:space="preserve"> </v>
      </c>
      <c r="X398" s="46" t="str">
        <f t="shared" si="102"/>
        <v xml:space="preserve"> </v>
      </c>
      <c r="Y398" s="46" t="str">
        <f t="shared" si="103"/>
        <v xml:space="preserve"> </v>
      </c>
      <c r="Z398" s="46" t="str">
        <f t="shared" si="104"/>
        <v xml:space="preserve"> </v>
      </c>
      <c r="AA398" s="46" t="str">
        <f t="shared" si="105"/>
        <v xml:space="preserve"> </v>
      </c>
      <c r="AB398" s="46" t="str">
        <f t="shared" si="106"/>
        <v/>
      </c>
      <c r="AC398" s="20"/>
      <c r="AD398" s="47" t="str">
        <f t="shared" si="97"/>
        <v xml:space="preserve"> </v>
      </c>
      <c r="AE398" s="20"/>
      <c r="AF398" s="20"/>
      <c r="AG398" s="20"/>
      <c r="AH398" s="20"/>
      <c r="AI398" s="20"/>
      <c r="AJ398" s="20"/>
      <c r="AK398" s="24"/>
      <c r="AL398" s="20"/>
      <c r="AM398" s="20" t="str">
        <f>IFERROR(IF(AL398="Suggested Branch",VLOOKUP(AB398,'Branch Details'!F390:G702,2,FALSE),""),"")</f>
        <v/>
      </c>
      <c r="AN398" s="21"/>
      <c r="AO398" s="88"/>
      <c r="BH398" t="str">
        <f t="shared" si="107"/>
        <v/>
      </c>
      <c r="BI398" t="str">
        <f t="shared" si="108"/>
        <v/>
      </c>
      <c r="BJ398" t="str">
        <f>IF(OR(R398&lt;&gt;"",S398&lt;&gt;"",T398&lt;&gt;""),IFERROR(VLOOKUP(UPPER(TRIM(R398)&amp;TRIM(S398)&amp;TRIM(T398)),City!K:L,2,FALSE),"NONE"),"")</f>
        <v/>
      </c>
      <c r="BK398" t="str">
        <f t="shared" si="109"/>
        <v/>
      </c>
      <c r="BL398" t="str">
        <f t="shared" si="110"/>
        <v/>
      </c>
      <c r="BM398" s="17" t="str">
        <f t="shared" ca="1" si="111"/>
        <v/>
      </c>
      <c r="BN398" s="17" t="str">
        <f t="shared" si="112"/>
        <v/>
      </c>
    </row>
    <row r="399" spans="1:66">
      <c r="A399" s="84">
        <v>390</v>
      </c>
      <c r="B399" s="20"/>
      <c r="C399" s="20"/>
      <c r="D399" s="20"/>
      <c r="E399" s="20"/>
      <c r="F399" s="46" t="str">
        <f t="shared" si="98"/>
        <v xml:space="preserve">,  </v>
      </c>
      <c r="G399" s="28"/>
      <c r="H399" s="21"/>
      <c r="I399" s="20"/>
      <c r="J399" s="20"/>
      <c r="K399" s="46" t="str">
        <f t="shared" si="99"/>
        <v xml:space="preserve"> </v>
      </c>
      <c r="L399" s="20"/>
      <c r="M399" s="22"/>
      <c r="N399" s="20"/>
      <c r="O399" s="20"/>
      <c r="P399" s="20"/>
      <c r="Q399" s="20"/>
      <c r="R399" s="24"/>
      <c r="S399" s="20"/>
      <c r="T399" s="24"/>
      <c r="U399" s="33" t="str">
        <f>IFERROR(VLOOKUP(UPPER(TRIM(R399)&amp;TRIM(S399)&amp;TRIM(T399)),City!K:L,2,FALSE),"")</f>
        <v/>
      </c>
      <c r="V399" s="46" t="str">
        <f t="shared" si="100"/>
        <v xml:space="preserve"> </v>
      </c>
      <c r="W399" s="46" t="str">
        <f t="shared" si="101"/>
        <v xml:space="preserve"> </v>
      </c>
      <c r="X399" s="46" t="str">
        <f t="shared" si="102"/>
        <v xml:space="preserve"> </v>
      </c>
      <c r="Y399" s="46" t="str">
        <f t="shared" si="103"/>
        <v xml:space="preserve"> </v>
      </c>
      <c r="Z399" s="46" t="str">
        <f t="shared" si="104"/>
        <v xml:space="preserve"> </v>
      </c>
      <c r="AA399" s="46" t="str">
        <f t="shared" si="105"/>
        <v xml:space="preserve"> </v>
      </c>
      <c r="AB399" s="46" t="str">
        <f t="shared" si="106"/>
        <v/>
      </c>
      <c r="AC399" s="20"/>
      <c r="AD399" s="47" t="str">
        <f t="shared" si="97"/>
        <v xml:space="preserve"> </v>
      </c>
      <c r="AE399" s="20"/>
      <c r="AF399" s="20"/>
      <c r="AG399" s="20"/>
      <c r="AH399" s="20"/>
      <c r="AI399" s="20"/>
      <c r="AJ399" s="20"/>
      <c r="AK399" s="24"/>
      <c r="AL399" s="20"/>
      <c r="AM399" s="20" t="str">
        <f>IFERROR(IF(AL399="Suggested Branch",VLOOKUP(AB399,'Branch Details'!F391:G703,2,FALSE),""),"")</f>
        <v/>
      </c>
      <c r="AN399" s="21"/>
      <c r="AO399" s="88"/>
      <c r="BH399" t="str">
        <f t="shared" si="107"/>
        <v/>
      </c>
      <c r="BI399" t="str">
        <f t="shared" si="108"/>
        <v/>
      </c>
      <c r="BJ399" t="str">
        <f>IF(OR(R399&lt;&gt;"",S399&lt;&gt;"",T399&lt;&gt;""),IFERROR(VLOOKUP(UPPER(TRIM(R399)&amp;TRIM(S399)&amp;TRIM(T399)),City!K:L,2,FALSE),"NONE"),"")</f>
        <v/>
      </c>
      <c r="BK399" t="str">
        <f t="shared" si="109"/>
        <v/>
      </c>
      <c r="BL399" t="str">
        <f t="shared" si="110"/>
        <v/>
      </c>
      <c r="BM399" s="17" t="str">
        <f t="shared" ca="1" si="111"/>
        <v/>
      </c>
      <c r="BN399" s="17" t="str">
        <f t="shared" si="112"/>
        <v/>
      </c>
    </row>
    <row r="400" spans="1:66">
      <c r="A400" s="84">
        <v>391</v>
      </c>
      <c r="B400" s="20"/>
      <c r="C400" s="20"/>
      <c r="D400" s="20"/>
      <c r="E400" s="20"/>
      <c r="F400" s="46" t="str">
        <f t="shared" si="98"/>
        <v xml:space="preserve">,  </v>
      </c>
      <c r="G400" s="28"/>
      <c r="H400" s="21"/>
      <c r="I400" s="20"/>
      <c r="J400" s="20"/>
      <c r="K400" s="46" t="str">
        <f t="shared" si="99"/>
        <v xml:space="preserve"> </v>
      </c>
      <c r="L400" s="20"/>
      <c r="M400" s="22"/>
      <c r="N400" s="20"/>
      <c r="O400" s="20"/>
      <c r="P400" s="20"/>
      <c r="Q400" s="20"/>
      <c r="R400" s="24"/>
      <c r="S400" s="20"/>
      <c r="T400" s="24"/>
      <c r="U400" s="33" t="str">
        <f>IFERROR(VLOOKUP(UPPER(TRIM(R400)&amp;TRIM(S400)&amp;TRIM(T400)),City!K:L,2,FALSE),"")</f>
        <v/>
      </c>
      <c r="V400" s="46" t="str">
        <f t="shared" si="100"/>
        <v xml:space="preserve"> </v>
      </c>
      <c r="W400" s="46" t="str">
        <f t="shared" si="101"/>
        <v xml:space="preserve"> </v>
      </c>
      <c r="X400" s="46" t="str">
        <f t="shared" si="102"/>
        <v xml:space="preserve"> </v>
      </c>
      <c r="Y400" s="46" t="str">
        <f t="shared" si="103"/>
        <v xml:space="preserve"> </v>
      </c>
      <c r="Z400" s="46" t="str">
        <f t="shared" si="104"/>
        <v xml:space="preserve"> </v>
      </c>
      <c r="AA400" s="46" t="str">
        <f t="shared" si="105"/>
        <v xml:space="preserve"> </v>
      </c>
      <c r="AB400" s="46" t="str">
        <f t="shared" si="106"/>
        <v/>
      </c>
      <c r="AC400" s="20"/>
      <c r="AD400" s="47" t="str">
        <f t="shared" si="97"/>
        <v xml:space="preserve"> </v>
      </c>
      <c r="AE400" s="20"/>
      <c r="AF400" s="20"/>
      <c r="AG400" s="20"/>
      <c r="AH400" s="20"/>
      <c r="AI400" s="20"/>
      <c r="AJ400" s="20"/>
      <c r="AK400" s="24"/>
      <c r="AL400" s="20"/>
      <c r="AM400" s="20" t="str">
        <f>IFERROR(IF(AL400="Suggested Branch",VLOOKUP(AB400,'Branch Details'!F392:G704,2,FALSE),""),"")</f>
        <v/>
      </c>
      <c r="AN400" s="21"/>
      <c r="AO400" s="88"/>
      <c r="BH400" t="str">
        <f t="shared" si="107"/>
        <v/>
      </c>
      <c r="BI400" t="str">
        <f t="shared" si="108"/>
        <v/>
      </c>
      <c r="BJ400" t="str">
        <f>IF(OR(R400&lt;&gt;"",S400&lt;&gt;"",T400&lt;&gt;""),IFERROR(VLOOKUP(UPPER(TRIM(R400)&amp;TRIM(S400)&amp;TRIM(T400)),City!K:L,2,FALSE),"NONE"),"")</f>
        <v/>
      </c>
      <c r="BK400" t="str">
        <f t="shared" si="109"/>
        <v/>
      </c>
      <c r="BL400" t="str">
        <f t="shared" si="110"/>
        <v/>
      </c>
      <c r="BM400" s="17" t="str">
        <f t="shared" ca="1" si="111"/>
        <v/>
      </c>
      <c r="BN400" s="17" t="str">
        <f t="shared" si="112"/>
        <v/>
      </c>
    </row>
    <row r="401" spans="1:66">
      <c r="A401" s="84">
        <v>392</v>
      </c>
      <c r="B401" s="20"/>
      <c r="C401" s="20"/>
      <c r="D401" s="20"/>
      <c r="E401" s="20"/>
      <c r="F401" s="46" t="str">
        <f t="shared" si="98"/>
        <v xml:space="preserve">,  </v>
      </c>
      <c r="G401" s="28"/>
      <c r="H401" s="21"/>
      <c r="I401" s="20"/>
      <c r="J401" s="20"/>
      <c r="K401" s="46" t="str">
        <f t="shared" si="99"/>
        <v xml:space="preserve"> </v>
      </c>
      <c r="L401" s="20"/>
      <c r="M401" s="22"/>
      <c r="N401" s="20"/>
      <c r="O401" s="20"/>
      <c r="P401" s="20"/>
      <c r="Q401" s="20"/>
      <c r="R401" s="24"/>
      <c r="S401" s="20"/>
      <c r="T401" s="24"/>
      <c r="U401" s="33" t="str">
        <f>IFERROR(VLOOKUP(UPPER(TRIM(R401)&amp;TRIM(S401)&amp;TRIM(T401)),City!K:L,2,FALSE),"")</f>
        <v/>
      </c>
      <c r="V401" s="46" t="str">
        <f t="shared" si="100"/>
        <v xml:space="preserve"> </v>
      </c>
      <c r="W401" s="46" t="str">
        <f t="shared" si="101"/>
        <v xml:space="preserve"> </v>
      </c>
      <c r="X401" s="46" t="str">
        <f t="shared" si="102"/>
        <v xml:space="preserve"> </v>
      </c>
      <c r="Y401" s="46" t="str">
        <f t="shared" si="103"/>
        <v xml:space="preserve"> </v>
      </c>
      <c r="Z401" s="46" t="str">
        <f t="shared" si="104"/>
        <v xml:space="preserve"> </v>
      </c>
      <c r="AA401" s="46" t="str">
        <f t="shared" si="105"/>
        <v xml:space="preserve"> </v>
      </c>
      <c r="AB401" s="46" t="str">
        <f t="shared" si="106"/>
        <v/>
      </c>
      <c r="AC401" s="20"/>
      <c r="AD401" s="47" t="str">
        <f t="shared" si="97"/>
        <v xml:space="preserve"> </v>
      </c>
      <c r="AE401" s="20"/>
      <c r="AF401" s="20"/>
      <c r="AG401" s="20"/>
      <c r="AH401" s="20"/>
      <c r="AI401" s="20"/>
      <c r="AJ401" s="20"/>
      <c r="AK401" s="24"/>
      <c r="AL401" s="20"/>
      <c r="AM401" s="20" t="str">
        <f>IFERROR(IF(AL401="Suggested Branch",VLOOKUP(AB401,'Branch Details'!F393:G705,2,FALSE),""),"")</f>
        <v/>
      </c>
      <c r="AN401" s="21"/>
      <c r="AO401" s="88"/>
      <c r="BH401" t="str">
        <f t="shared" si="107"/>
        <v/>
      </c>
      <c r="BI401" t="str">
        <f t="shared" si="108"/>
        <v/>
      </c>
      <c r="BJ401" t="str">
        <f>IF(OR(R401&lt;&gt;"",S401&lt;&gt;"",T401&lt;&gt;""),IFERROR(VLOOKUP(UPPER(TRIM(R401)&amp;TRIM(S401)&amp;TRIM(T401)),City!K:L,2,FALSE),"NONE"),"")</f>
        <v/>
      </c>
      <c r="BK401" t="str">
        <f t="shared" si="109"/>
        <v/>
      </c>
      <c r="BL401" t="str">
        <f t="shared" si="110"/>
        <v/>
      </c>
      <c r="BM401" s="17" t="str">
        <f t="shared" ca="1" si="111"/>
        <v/>
      </c>
      <c r="BN401" s="17" t="str">
        <f t="shared" si="112"/>
        <v/>
      </c>
    </row>
    <row r="402" spans="1:66">
      <c r="A402" s="84">
        <v>393</v>
      </c>
      <c r="B402" s="20"/>
      <c r="C402" s="20"/>
      <c r="D402" s="20"/>
      <c r="E402" s="20"/>
      <c r="F402" s="46" t="str">
        <f t="shared" si="98"/>
        <v xml:space="preserve">,  </v>
      </c>
      <c r="G402" s="28"/>
      <c r="H402" s="21"/>
      <c r="I402" s="20"/>
      <c r="J402" s="20"/>
      <c r="K402" s="46" t="str">
        <f t="shared" si="99"/>
        <v xml:space="preserve"> </v>
      </c>
      <c r="L402" s="20"/>
      <c r="M402" s="22"/>
      <c r="N402" s="20"/>
      <c r="O402" s="20"/>
      <c r="P402" s="20"/>
      <c r="Q402" s="20"/>
      <c r="R402" s="24"/>
      <c r="S402" s="20"/>
      <c r="T402" s="24"/>
      <c r="U402" s="33" t="str">
        <f>IFERROR(VLOOKUP(UPPER(TRIM(R402)&amp;TRIM(S402)&amp;TRIM(T402)),City!K:L,2,FALSE),"")</f>
        <v/>
      </c>
      <c r="V402" s="46" t="str">
        <f t="shared" si="100"/>
        <v xml:space="preserve"> </v>
      </c>
      <c r="W402" s="46" t="str">
        <f t="shared" si="101"/>
        <v xml:space="preserve"> </v>
      </c>
      <c r="X402" s="46" t="str">
        <f t="shared" si="102"/>
        <v xml:space="preserve"> </v>
      </c>
      <c r="Y402" s="46" t="str">
        <f t="shared" si="103"/>
        <v xml:space="preserve"> </v>
      </c>
      <c r="Z402" s="46" t="str">
        <f t="shared" si="104"/>
        <v xml:space="preserve"> </v>
      </c>
      <c r="AA402" s="46" t="str">
        <f t="shared" si="105"/>
        <v xml:space="preserve"> </v>
      </c>
      <c r="AB402" s="46" t="str">
        <f t="shared" si="106"/>
        <v/>
      </c>
      <c r="AC402" s="20"/>
      <c r="AD402" s="47" t="str">
        <f t="shared" si="97"/>
        <v xml:space="preserve"> </v>
      </c>
      <c r="AE402" s="20"/>
      <c r="AF402" s="20"/>
      <c r="AG402" s="20"/>
      <c r="AH402" s="20"/>
      <c r="AI402" s="20"/>
      <c r="AJ402" s="20"/>
      <c r="AK402" s="24"/>
      <c r="AL402" s="20"/>
      <c r="AM402" s="20" t="str">
        <f>IFERROR(IF(AL402="Suggested Branch",VLOOKUP(AB402,'Branch Details'!F394:G706,2,FALSE),""),"")</f>
        <v/>
      </c>
      <c r="AN402" s="21"/>
      <c r="AO402" s="88"/>
      <c r="BH402" t="str">
        <f t="shared" si="107"/>
        <v/>
      </c>
      <c r="BI402" t="str">
        <f t="shared" si="108"/>
        <v/>
      </c>
      <c r="BJ402" t="str">
        <f>IF(OR(R402&lt;&gt;"",S402&lt;&gt;"",T402&lt;&gt;""),IFERROR(VLOOKUP(UPPER(TRIM(R402)&amp;TRIM(S402)&amp;TRIM(T402)),City!K:L,2,FALSE),"NONE"),"")</f>
        <v/>
      </c>
      <c r="BK402" t="str">
        <f t="shared" si="109"/>
        <v/>
      </c>
      <c r="BL402" t="str">
        <f t="shared" si="110"/>
        <v/>
      </c>
      <c r="BM402" s="17" t="str">
        <f t="shared" ca="1" si="111"/>
        <v/>
      </c>
      <c r="BN402" s="17" t="str">
        <f t="shared" si="112"/>
        <v/>
      </c>
    </row>
    <row r="403" spans="1:66">
      <c r="A403" s="84">
        <v>394</v>
      </c>
      <c r="B403" s="20"/>
      <c r="C403" s="20"/>
      <c r="D403" s="20"/>
      <c r="E403" s="20"/>
      <c r="F403" s="46" t="str">
        <f t="shared" si="98"/>
        <v xml:space="preserve">,  </v>
      </c>
      <c r="G403" s="28"/>
      <c r="H403" s="21"/>
      <c r="I403" s="20"/>
      <c r="J403" s="20"/>
      <c r="K403" s="46" t="str">
        <f t="shared" si="99"/>
        <v xml:space="preserve"> </v>
      </c>
      <c r="L403" s="20"/>
      <c r="M403" s="22"/>
      <c r="N403" s="20"/>
      <c r="O403" s="20"/>
      <c r="P403" s="20"/>
      <c r="Q403" s="20"/>
      <c r="R403" s="24"/>
      <c r="S403" s="20"/>
      <c r="T403" s="24"/>
      <c r="U403" s="33" t="str">
        <f>IFERROR(VLOOKUP(UPPER(TRIM(R403)&amp;TRIM(S403)&amp;TRIM(T403)),City!K:L,2,FALSE),"")</f>
        <v/>
      </c>
      <c r="V403" s="46" t="str">
        <f t="shared" si="100"/>
        <v xml:space="preserve"> </v>
      </c>
      <c r="W403" s="46" t="str">
        <f t="shared" si="101"/>
        <v xml:space="preserve"> </v>
      </c>
      <c r="X403" s="46" t="str">
        <f t="shared" si="102"/>
        <v xml:space="preserve"> </v>
      </c>
      <c r="Y403" s="46" t="str">
        <f t="shared" si="103"/>
        <v xml:space="preserve"> </v>
      </c>
      <c r="Z403" s="46" t="str">
        <f t="shared" si="104"/>
        <v xml:space="preserve"> </v>
      </c>
      <c r="AA403" s="46" t="str">
        <f t="shared" si="105"/>
        <v xml:space="preserve"> </v>
      </c>
      <c r="AB403" s="46" t="str">
        <f t="shared" si="106"/>
        <v/>
      </c>
      <c r="AC403" s="20"/>
      <c r="AD403" s="47" t="str">
        <f t="shared" si="97"/>
        <v xml:space="preserve"> </v>
      </c>
      <c r="AE403" s="20"/>
      <c r="AF403" s="20"/>
      <c r="AG403" s="20"/>
      <c r="AH403" s="20"/>
      <c r="AI403" s="20"/>
      <c r="AJ403" s="20"/>
      <c r="AK403" s="24"/>
      <c r="AL403" s="20"/>
      <c r="AM403" s="20" t="str">
        <f>IFERROR(IF(AL403="Suggested Branch",VLOOKUP(AB403,'Branch Details'!F395:G707,2,FALSE),""),"")</f>
        <v/>
      </c>
      <c r="AN403" s="21"/>
      <c r="AO403" s="88"/>
      <c r="BH403" t="str">
        <f t="shared" si="107"/>
        <v/>
      </c>
      <c r="BI403" t="str">
        <f t="shared" si="108"/>
        <v/>
      </c>
      <c r="BJ403" t="str">
        <f>IF(OR(R403&lt;&gt;"",S403&lt;&gt;"",T403&lt;&gt;""),IFERROR(VLOOKUP(UPPER(TRIM(R403)&amp;TRIM(S403)&amp;TRIM(T403)),City!K:L,2,FALSE),"NONE"),"")</f>
        <v/>
      </c>
      <c r="BK403" t="str">
        <f t="shared" si="109"/>
        <v/>
      </c>
      <c r="BL403" t="str">
        <f t="shared" si="110"/>
        <v/>
      </c>
      <c r="BM403" s="17" t="str">
        <f t="shared" ca="1" si="111"/>
        <v/>
      </c>
      <c r="BN403" s="17" t="str">
        <f t="shared" si="112"/>
        <v/>
      </c>
    </row>
    <row r="404" spans="1:66">
      <c r="A404" s="84">
        <v>395</v>
      </c>
      <c r="B404" s="20"/>
      <c r="C404" s="20"/>
      <c r="D404" s="20"/>
      <c r="E404" s="20"/>
      <c r="F404" s="46" t="str">
        <f t="shared" si="98"/>
        <v xml:space="preserve">,  </v>
      </c>
      <c r="G404" s="28"/>
      <c r="H404" s="21"/>
      <c r="I404" s="20"/>
      <c r="J404" s="20"/>
      <c r="K404" s="46" t="str">
        <f t="shared" si="99"/>
        <v xml:space="preserve"> </v>
      </c>
      <c r="L404" s="20"/>
      <c r="M404" s="22"/>
      <c r="N404" s="20"/>
      <c r="O404" s="20"/>
      <c r="P404" s="20"/>
      <c r="Q404" s="20"/>
      <c r="R404" s="24"/>
      <c r="S404" s="20"/>
      <c r="T404" s="24"/>
      <c r="U404" s="33" t="str">
        <f>IFERROR(VLOOKUP(UPPER(TRIM(R404)&amp;TRIM(S404)&amp;TRIM(T404)),City!K:L,2,FALSE),"")</f>
        <v/>
      </c>
      <c r="V404" s="46" t="str">
        <f t="shared" si="100"/>
        <v xml:space="preserve"> </v>
      </c>
      <c r="W404" s="46" t="str">
        <f t="shared" si="101"/>
        <v xml:space="preserve"> </v>
      </c>
      <c r="X404" s="46" t="str">
        <f t="shared" si="102"/>
        <v xml:space="preserve"> </v>
      </c>
      <c r="Y404" s="46" t="str">
        <f t="shared" si="103"/>
        <v xml:space="preserve"> </v>
      </c>
      <c r="Z404" s="46" t="str">
        <f t="shared" si="104"/>
        <v xml:space="preserve"> </v>
      </c>
      <c r="AA404" s="46" t="str">
        <f t="shared" si="105"/>
        <v xml:space="preserve"> </v>
      </c>
      <c r="AB404" s="46" t="str">
        <f t="shared" si="106"/>
        <v/>
      </c>
      <c r="AC404" s="20"/>
      <c r="AD404" s="47" t="str">
        <f t="shared" si="97"/>
        <v xml:space="preserve"> </v>
      </c>
      <c r="AE404" s="20"/>
      <c r="AF404" s="20"/>
      <c r="AG404" s="20"/>
      <c r="AH404" s="20"/>
      <c r="AI404" s="20"/>
      <c r="AJ404" s="20"/>
      <c r="AK404" s="24"/>
      <c r="AL404" s="20"/>
      <c r="AM404" s="20" t="str">
        <f>IFERROR(IF(AL404="Suggested Branch",VLOOKUP(AB404,'Branch Details'!F396:G708,2,FALSE),""),"")</f>
        <v/>
      </c>
      <c r="AN404" s="21"/>
      <c r="AO404" s="88"/>
      <c r="BH404" t="str">
        <f t="shared" si="107"/>
        <v/>
      </c>
      <c r="BI404" t="str">
        <f t="shared" si="108"/>
        <v/>
      </c>
      <c r="BJ404" t="str">
        <f>IF(OR(R404&lt;&gt;"",S404&lt;&gt;"",T404&lt;&gt;""),IFERROR(VLOOKUP(UPPER(TRIM(R404)&amp;TRIM(S404)&amp;TRIM(T404)),City!K:L,2,FALSE),"NONE"),"")</f>
        <v/>
      </c>
      <c r="BK404" t="str">
        <f t="shared" si="109"/>
        <v/>
      </c>
      <c r="BL404" t="str">
        <f t="shared" si="110"/>
        <v/>
      </c>
      <c r="BM404" s="17" t="str">
        <f t="shared" ca="1" si="111"/>
        <v/>
      </c>
      <c r="BN404" s="17" t="str">
        <f t="shared" si="112"/>
        <v/>
      </c>
    </row>
    <row r="405" spans="1:66">
      <c r="A405" s="84">
        <v>396</v>
      </c>
      <c r="B405" s="20"/>
      <c r="C405" s="20"/>
      <c r="D405" s="20"/>
      <c r="E405" s="20"/>
      <c r="F405" s="46" t="str">
        <f t="shared" si="98"/>
        <v xml:space="preserve">,  </v>
      </c>
      <c r="G405" s="28"/>
      <c r="H405" s="21"/>
      <c r="I405" s="20"/>
      <c r="J405" s="20"/>
      <c r="K405" s="46" t="str">
        <f t="shared" si="99"/>
        <v xml:space="preserve"> </v>
      </c>
      <c r="L405" s="20"/>
      <c r="M405" s="22"/>
      <c r="N405" s="20"/>
      <c r="O405" s="20"/>
      <c r="P405" s="20"/>
      <c r="Q405" s="20"/>
      <c r="R405" s="24"/>
      <c r="S405" s="20"/>
      <c r="T405" s="24"/>
      <c r="U405" s="33" t="str">
        <f>IFERROR(VLOOKUP(UPPER(TRIM(R405)&amp;TRIM(S405)&amp;TRIM(T405)),City!K:L,2,FALSE),"")</f>
        <v/>
      </c>
      <c r="V405" s="46" t="str">
        <f t="shared" si="100"/>
        <v xml:space="preserve"> </v>
      </c>
      <c r="W405" s="46" t="str">
        <f t="shared" si="101"/>
        <v xml:space="preserve"> </v>
      </c>
      <c r="X405" s="46" t="str">
        <f t="shared" si="102"/>
        <v xml:space="preserve"> </v>
      </c>
      <c r="Y405" s="46" t="str">
        <f t="shared" si="103"/>
        <v xml:space="preserve"> </v>
      </c>
      <c r="Z405" s="46" t="str">
        <f t="shared" si="104"/>
        <v xml:space="preserve"> </v>
      </c>
      <c r="AA405" s="46" t="str">
        <f t="shared" si="105"/>
        <v xml:space="preserve"> </v>
      </c>
      <c r="AB405" s="46" t="str">
        <f t="shared" si="106"/>
        <v/>
      </c>
      <c r="AC405" s="20"/>
      <c r="AD405" s="47" t="str">
        <f t="shared" si="97"/>
        <v xml:space="preserve"> </v>
      </c>
      <c r="AE405" s="20"/>
      <c r="AF405" s="20"/>
      <c r="AG405" s="20"/>
      <c r="AH405" s="20"/>
      <c r="AI405" s="20"/>
      <c r="AJ405" s="20"/>
      <c r="AK405" s="24"/>
      <c r="AL405" s="20"/>
      <c r="AM405" s="20" t="str">
        <f>IFERROR(IF(AL405="Suggested Branch",VLOOKUP(AB405,'Branch Details'!F397:G709,2,FALSE),""),"")</f>
        <v/>
      </c>
      <c r="AN405" s="21"/>
      <c r="AO405" s="88"/>
      <c r="BH405" t="str">
        <f t="shared" si="107"/>
        <v/>
      </c>
      <c r="BI405" t="str">
        <f t="shared" si="108"/>
        <v/>
      </c>
      <c r="BJ405" t="str">
        <f>IF(OR(R405&lt;&gt;"",S405&lt;&gt;"",T405&lt;&gt;""),IFERROR(VLOOKUP(UPPER(TRIM(R405)&amp;TRIM(S405)&amp;TRIM(T405)),City!K:L,2,FALSE),"NONE"),"")</f>
        <v/>
      </c>
      <c r="BK405" t="str">
        <f t="shared" si="109"/>
        <v/>
      </c>
      <c r="BL405" t="str">
        <f t="shared" si="110"/>
        <v/>
      </c>
      <c r="BM405" s="17" t="str">
        <f t="shared" ca="1" si="111"/>
        <v/>
      </c>
      <c r="BN405" s="17" t="str">
        <f t="shared" si="112"/>
        <v/>
      </c>
    </row>
    <row r="406" spans="1:66">
      <c r="A406" s="84">
        <v>397</v>
      </c>
      <c r="B406" s="20"/>
      <c r="C406" s="20"/>
      <c r="D406" s="20"/>
      <c r="E406" s="20"/>
      <c r="F406" s="46" t="str">
        <f t="shared" si="98"/>
        <v xml:space="preserve">,  </v>
      </c>
      <c r="G406" s="28"/>
      <c r="H406" s="21"/>
      <c r="I406" s="20"/>
      <c r="J406" s="20"/>
      <c r="K406" s="46" t="str">
        <f t="shared" si="99"/>
        <v xml:space="preserve"> </v>
      </c>
      <c r="L406" s="20"/>
      <c r="M406" s="22"/>
      <c r="N406" s="20"/>
      <c r="O406" s="20"/>
      <c r="P406" s="20"/>
      <c r="Q406" s="20"/>
      <c r="R406" s="24"/>
      <c r="S406" s="20"/>
      <c r="T406" s="24"/>
      <c r="U406" s="33" t="str">
        <f>IFERROR(VLOOKUP(UPPER(TRIM(R406)&amp;TRIM(S406)&amp;TRIM(T406)),City!K:L,2,FALSE),"")</f>
        <v/>
      </c>
      <c r="V406" s="46" t="str">
        <f t="shared" si="100"/>
        <v xml:space="preserve"> </v>
      </c>
      <c r="W406" s="46" t="str">
        <f t="shared" si="101"/>
        <v xml:space="preserve"> </v>
      </c>
      <c r="X406" s="46" t="str">
        <f t="shared" si="102"/>
        <v xml:space="preserve"> </v>
      </c>
      <c r="Y406" s="46" t="str">
        <f t="shared" si="103"/>
        <v xml:space="preserve"> </v>
      </c>
      <c r="Z406" s="46" t="str">
        <f t="shared" si="104"/>
        <v xml:space="preserve"> </v>
      </c>
      <c r="AA406" s="46" t="str">
        <f t="shared" si="105"/>
        <v xml:space="preserve"> </v>
      </c>
      <c r="AB406" s="46" t="str">
        <f t="shared" si="106"/>
        <v/>
      </c>
      <c r="AC406" s="20"/>
      <c r="AD406" s="47" t="str">
        <f t="shared" si="97"/>
        <v xml:space="preserve"> </v>
      </c>
      <c r="AE406" s="20"/>
      <c r="AF406" s="20"/>
      <c r="AG406" s="20"/>
      <c r="AH406" s="20"/>
      <c r="AI406" s="20"/>
      <c r="AJ406" s="20"/>
      <c r="AK406" s="24"/>
      <c r="AL406" s="20"/>
      <c r="AM406" s="20" t="str">
        <f>IFERROR(IF(AL406="Suggested Branch",VLOOKUP(AB406,'Branch Details'!F398:G710,2,FALSE),""),"")</f>
        <v/>
      </c>
      <c r="AN406" s="21"/>
      <c r="AO406" s="88"/>
      <c r="BH406" t="str">
        <f t="shared" si="107"/>
        <v/>
      </c>
      <c r="BI406" t="str">
        <f t="shared" si="108"/>
        <v/>
      </c>
      <c r="BJ406" t="str">
        <f>IF(OR(R406&lt;&gt;"",S406&lt;&gt;"",T406&lt;&gt;""),IFERROR(VLOOKUP(UPPER(TRIM(R406)&amp;TRIM(S406)&amp;TRIM(T406)),City!K:L,2,FALSE),"NONE"),"")</f>
        <v/>
      </c>
      <c r="BK406" t="str">
        <f t="shared" si="109"/>
        <v/>
      </c>
      <c r="BL406" t="str">
        <f t="shared" si="110"/>
        <v/>
      </c>
      <c r="BM406" s="17" t="str">
        <f t="shared" ca="1" si="111"/>
        <v/>
      </c>
      <c r="BN406" s="17" t="str">
        <f t="shared" si="112"/>
        <v/>
      </c>
    </row>
    <row r="407" spans="1:66">
      <c r="A407" s="84">
        <v>398</v>
      </c>
      <c r="B407" s="20"/>
      <c r="C407" s="20"/>
      <c r="D407" s="20"/>
      <c r="E407" s="20"/>
      <c r="F407" s="46" t="str">
        <f t="shared" si="98"/>
        <v xml:space="preserve">,  </v>
      </c>
      <c r="G407" s="28"/>
      <c r="H407" s="21"/>
      <c r="I407" s="20"/>
      <c r="J407" s="20"/>
      <c r="K407" s="46" t="str">
        <f t="shared" si="99"/>
        <v xml:space="preserve"> </v>
      </c>
      <c r="L407" s="20"/>
      <c r="M407" s="22"/>
      <c r="N407" s="20"/>
      <c r="O407" s="20"/>
      <c r="P407" s="20"/>
      <c r="Q407" s="20"/>
      <c r="R407" s="24"/>
      <c r="S407" s="20"/>
      <c r="T407" s="24"/>
      <c r="U407" s="33" t="str">
        <f>IFERROR(VLOOKUP(UPPER(TRIM(R407)&amp;TRIM(S407)&amp;TRIM(T407)),City!K:L,2,FALSE),"")</f>
        <v/>
      </c>
      <c r="V407" s="46" t="str">
        <f t="shared" si="100"/>
        <v xml:space="preserve"> </v>
      </c>
      <c r="W407" s="46" t="str">
        <f t="shared" si="101"/>
        <v xml:space="preserve"> </v>
      </c>
      <c r="X407" s="46" t="str">
        <f t="shared" si="102"/>
        <v xml:space="preserve"> </v>
      </c>
      <c r="Y407" s="46" t="str">
        <f t="shared" si="103"/>
        <v xml:space="preserve"> </v>
      </c>
      <c r="Z407" s="46" t="str">
        <f t="shared" si="104"/>
        <v xml:space="preserve"> </v>
      </c>
      <c r="AA407" s="46" t="str">
        <f t="shared" si="105"/>
        <v xml:space="preserve"> </v>
      </c>
      <c r="AB407" s="46" t="str">
        <f t="shared" si="106"/>
        <v/>
      </c>
      <c r="AC407" s="20"/>
      <c r="AD407" s="47" t="str">
        <f t="shared" si="97"/>
        <v xml:space="preserve"> </v>
      </c>
      <c r="AE407" s="20"/>
      <c r="AF407" s="20"/>
      <c r="AG407" s="20"/>
      <c r="AH407" s="20"/>
      <c r="AI407" s="20"/>
      <c r="AJ407" s="20"/>
      <c r="AK407" s="24"/>
      <c r="AL407" s="20"/>
      <c r="AM407" s="20" t="str">
        <f>IFERROR(IF(AL407="Suggested Branch",VLOOKUP(AB407,'Branch Details'!F399:G711,2,FALSE),""),"")</f>
        <v/>
      </c>
      <c r="AN407" s="21"/>
      <c r="AO407" s="88"/>
      <c r="BH407" t="str">
        <f t="shared" si="107"/>
        <v/>
      </c>
      <c r="BI407" t="str">
        <f t="shared" si="108"/>
        <v/>
      </c>
      <c r="BJ407" t="str">
        <f>IF(OR(R407&lt;&gt;"",S407&lt;&gt;"",T407&lt;&gt;""),IFERROR(VLOOKUP(UPPER(TRIM(R407)&amp;TRIM(S407)&amp;TRIM(T407)),City!K:L,2,FALSE),"NONE"),"")</f>
        <v/>
      </c>
      <c r="BK407" t="str">
        <f t="shared" si="109"/>
        <v/>
      </c>
      <c r="BL407" t="str">
        <f t="shared" si="110"/>
        <v/>
      </c>
      <c r="BM407" s="17" t="str">
        <f t="shared" ca="1" si="111"/>
        <v/>
      </c>
      <c r="BN407" s="17" t="str">
        <f t="shared" si="112"/>
        <v/>
      </c>
    </row>
    <row r="408" spans="1:66">
      <c r="A408" s="84">
        <v>399</v>
      </c>
      <c r="B408" s="20"/>
      <c r="C408" s="20"/>
      <c r="D408" s="20"/>
      <c r="E408" s="20"/>
      <c r="F408" s="46" t="str">
        <f t="shared" si="98"/>
        <v xml:space="preserve">,  </v>
      </c>
      <c r="G408" s="28"/>
      <c r="H408" s="21"/>
      <c r="I408" s="20"/>
      <c r="J408" s="20"/>
      <c r="K408" s="46" t="str">
        <f t="shared" si="99"/>
        <v xml:space="preserve"> </v>
      </c>
      <c r="L408" s="20"/>
      <c r="M408" s="22"/>
      <c r="N408" s="20"/>
      <c r="O408" s="20"/>
      <c r="P408" s="20"/>
      <c r="Q408" s="20"/>
      <c r="R408" s="24"/>
      <c r="S408" s="20"/>
      <c r="T408" s="24"/>
      <c r="U408" s="33" t="str">
        <f>IFERROR(VLOOKUP(UPPER(TRIM(R408)&amp;TRIM(S408)&amp;TRIM(T408)),City!K:L,2,FALSE),"")</f>
        <v/>
      </c>
      <c r="V408" s="46" t="str">
        <f t="shared" si="100"/>
        <v xml:space="preserve"> </v>
      </c>
      <c r="W408" s="46" t="str">
        <f t="shared" si="101"/>
        <v xml:space="preserve"> </v>
      </c>
      <c r="X408" s="46" t="str">
        <f t="shared" si="102"/>
        <v xml:space="preserve"> </v>
      </c>
      <c r="Y408" s="46" t="str">
        <f t="shared" si="103"/>
        <v xml:space="preserve"> </v>
      </c>
      <c r="Z408" s="46" t="str">
        <f t="shared" si="104"/>
        <v xml:space="preserve"> </v>
      </c>
      <c r="AA408" s="46" t="str">
        <f t="shared" si="105"/>
        <v xml:space="preserve"> </v>
      </c>
      <c r="AB408" s="46" t="str">
        <f t="shared" si="106"/>
        <v/>
      </c>
      <c r="AC408" s="20"/>
      <c r="AD408" s="47" t="str">
        <f t="shared" si="97"/>
        <v xml:space="preserve"> </v>
      </c>
      <c r="AE408" s="20"/>
      <c r="AF408" s="20"/>
      <c r="AG408" s="20"/>
      <c r="AH408" s="20"/>
      <c r="AI408" s="20"/>
      <c r="AJ408" s="20"/>
      <c r="AK408" s="24"/>
      <c r="AL408" s="20"/>
      <c r="AM408" s="20" t="str">
        <f>IFERROR(IF(AL408="Suggested Branch",VLOOKUP(AB408,'Branch Details'!F400:G712,2,FALSE),""),"")</f>
        <v/>
      </c>
      <c r="AN408" s="21"/>
      <c r="AO408" s="88"/>
      <c r="BH408" t="str">
        <f t="shared" si="107"/>
        <v/>
      </c>
      <c r="BI408" t="str">
        <f t="shared" si="108"/>
        <v/>
      </c>
      <c r="BJ408" t="str">
        <f>IF(OR(R408&lt;&gt;"",S408&lt;&gt;"",T408&lt;&gt;""),IFERROR(VLOOKUP(UPPER(TRIM(R408)&amp;TRIM(S408)&amp;TRIM(T408)),City!K:L,2,FALSE),"NONE"),"")</f>
        <v/>
      </c>
      <c r="BK408" t="str">
        <f t="shared" si="109"/>
        <v/>
      </c>
      <c r="BL408" t="str">
        <f t="shared" si="110"/>
        <v/>
      </c>
      <c r="BM408" s="17" t="str">
        <f t="shared" ca="1" si="111"/>
        <v/>
      </c>
      <c r="BN408" s="17" t="str">
        <f t="shared" si="112"/>
        <v/>
      </c>
    </row>
    <row r="409" spans="1:66">
      <c r="A409" s="84">
        <v>400</v>
      </c>
      <c r="B409" s="20"/>
      <c r="C409" s="20"/>
      <c r="D409" s="20"/>
      <c r="E409" s="20"/>
      <c r="F409" s="46" t="str">
        <f t="shared" si="98"/>
        <v xml:space="preserve">,  </v>
      </c>
      <c r="G409" s="28"/>
      <c r="H409" s="21"/>
      <c r="I409" s="20"/>
      <c r="J409" s="20"/>
      <c r="K409" s="46" t="str">
        <f t="shared" si="99"/>
        <v xml:space="preserve"> </v>
      </c>
      <c r="L409" s="20"/>
      <c r="M409" s="22"/>
      <c r="N409" s="20"/>
      <c r="O409" s="20"/>
      <c r="P409" s="20"/>
      <c r="Q409" s="20"/>
      <c r="R409" s="24"/>
      <c r="S409" s="20"/>
      <c r="T409" s="24"/>
      <c r="U409" s="33" t="str">
        <f>IFERROR(VLOOKUP(UPPER(TRIM(R409)&amp;TRIM(S409)&amp;TRIM(T409)),City!K:L,2,FALSE),"")</f>
        <v/>
      </c>
      <c r="V409" s="46" t="str">
        <f t="shared" si="100"/>
        <v xml:space="preserve"> </v>
      </c>
      <c r="W409" s="46" t="str">
        <f t="shared" si="101"/>
        <v xml:space="preserve"> </v>
      </c>
      <c r="X409" s="46" t="str">
        <f t="shared" si="102"/>
        <v xml:space="preserve"> </v>
      </c>
      <c r="Y409" s="46" t="str">
        <f t="shared" si="103"/>
        <v xml:space="preserve"> </v>
      </c>
      <c r="Z409" s="46" t="str">
        <f t="shared" si="104"/>
        <v xml:space="preserve"> </v>
      </c>
      <c r="AA409" s="46" t="str">
        <f t="shared" si="105"/>
        <v xml:space="preserve"> </v>
      </c>
      <c r="AB409" s="46" t="str">
        <f t="shared" si="106"/>
        <v/>
      </c>
      <c r="AC409" s="20"/>
      <c r="AD409" s="47" t="str">
        <f t="shared" si="97"/>
        <v xml:space="preserve"> </v>
      </c>
      <c r="AE409" s="20"/>
      <c r="AF409" s="20"/>
      <c r="AG409" s="20"/>
      <c r="AH409" s="20"/>
      <c r="AI409" s="20"/>
      <c r="AJ409" s="20"/>
      <c r="AK409" s="24"/>
      <c r="AL409" s="20"/>
      <c r="AM409" s="20" t="str">
        <f>IFERROR(IF(AL409="Suggested Branch",VLOOKUP(AB409,'Branch Details'!F401:G713,2,FALSE),""),"")</f>
        <v/>
      </c>
      <c r="AN409" s="21"/>
      <c r="AO409" s="88"/>
      <c r="BH409" t="str">
        <f t="shared" si="107"/>
        <v/>
      </c>
      <c r="BI409" t="str">
        <f t="shared" si="108"/>
        <v/>
      </c>
      <c r="BJ409" t="str">
        <f>IF(OR(R409&lt;&gt;"",S409&lt;&gt;"",T409&lt;&gt;""),IFERROR(VLOOKUP(UPPER(TRIM(R409)&amp;TRIM(S409)&amp;TRIM(T409)),City!K:L,2,FALSE),"NONE"),"")</f>
        <v/>
      </c>
      <c r="BK409" t="str">
        <f t="shared" si="109"/>
        <v/>
      </c>
      <c r="BL409" t="str">
        <f t="shared" si="110"/>
        <v/>
      </c>
      <c r="BM409" s="17" t="str">
        <f t="shared" ca="1" si="111"/>
        <v/>
      </c>
      <c r="BN409" s="17" t="str">
        <f t="shared" si="112"/>
        <v/>
      </c>
    </row>
    <row r="410" spans="1:66">
      <c r="A410" s="84">
        <v>401</v>
      </c>
      <c r="B410" s="20"/>
      <c r="C410" s="20"/>
      <c r="D410" s="20"/>
      <c r="E410" s="20"/>
      <c r="F410" s="46" t="str">
        <f t="shared" si="98"/>
        <v xml:space="preserve">,  </v>
      </c>
      <c r="G410" s="28"/>
      <c r="H410" s="21"/>
      <c r="I410" s="20"/>
      <c r="J410" s="20"/>
      <c r="K410" s="46" t="str">
        <f t="shared" si="99"/>
        <v xml:space="preserve"> </v>
      </c>
      <c r="L410" s="20"/>
      <c r="M410" s="22"/>
      <c r="N410" s="20"/>
      <c r="O410" s="20"/>
      <c r="P410" s="20"/>
      <c r="Q410" s="20"/>
      <c r="R410" s="24"/>
      <c r="S410" s="20"/>
      <c r="T410" s="24"/>
      <c r="U410" s="33" t="str">
        <f>IFERROR(VLOOKUP(UPPER(TRIM(R410)&amp;TRIM(S410)&amp;TRIM(T410)),City!K:L,2,FALSE),"")</f>
        <v/>
      </c>
      <c r="V410" s="46" t="str">
        <f t="shared" si="100"/>
        <v xml:space="preserve"> </v>
      </c>
      <c r="W410" s="46" t="str">
        <f t="shared" si="101"/>
        <v xml:space="preserve"> </v>
      </c>
      <c r="X410" s="46" t="str">
        <f t="shared" si="102"/>
        <v xml:space="preserve"> </v>
      </c>
      <c r="Y410" s="46" t="str">
        <f t="shared" si="103"/>
        <v xml:space="preserve"> </v>
      </c>
      <c r="Z410" s="46" t="str">
        <f t="shared" si="104"/>
        <v xml:space="preserve"> </v>
      </c>
      <c r="AA410" s="46" t="str">
        <f t="shared" si="105"/>
        <v xml:space="preserve"> </v>
      </c>
      <c r="AB410" s="46" t="str">
        <f t="shared" si="106"/>
        <v/>
      </c>
      <c r="AC410" s="20"/>
      <c r="AD410" s="47" t="str">
        <f t="shared" si="97"/>
        <v xml:space="preserve"> </v>
      </c>
      <c r="AE410" s="20"/>
      <c r="AF410" s="20"/>
      <c r="AG410" s="20"/>
      <c r="AH410" s="20"/>
      <c r="AI410" s="20"/>
      <c r="AJ410" s="20"/>
      <c r="AK410" s="24"/>
      <c r="AL410" s="20"/>
      <c r="AM410" s="20" t="str">
        <f>IFERROR(IF(AL410="Suggested Branch",VLOOKUP(AB410,'Branch Details'!F402:G714,2,FALSE),""),"")</f>
        <v/>
      </c>
      <c r="AN410" s="21"/>
      <c r="AO410" s="88"/>
      <c r="BH410" t="str">
        <f t="shared" si="107"/>
        <v/>
      </c>
      <c r="BI410" t="str">
        <f t="shared" si="108"/>
        <v/>
      </c>
      <c r="BJ410" t="str">
        <f>IF(OR(R410&lt;&gt;"",S410&lt;&gt;"",T410&lt;&gt;""),IFERROR(VLOOKUP(UPPER(TRIM(R410)&amp;TRIM(S410)&amp;TRIM(T410)),City!K:L,2,FALSE),"NONE"),"")</f>
        <v/>
      </c>
      <c r="BK410" t="str">
        <f t="shared" si="109"/>
        <v/>
      </c>
      <c r="BL410" t="str">
        <f t="shared" si="110"/>
        <v/>
      </c>
      <c r="BM410" s="17" t="str">
        <f t="shared" ca="1" si="111"/>
        <v/>
      </c>
      <c r="BN410" s="17" t="str">
        <f t="shared" si="112"/>
        <v/>
      </c>
    </row>
    <row r="411" spans="1:66">
      <c r="A411" s="84">
        <v>402</v>
      </c>
      <c r="B411" s="20"/>
      <c r="C411" s="20"/>
      <c r="D411" s="20"/>
      <c r="E411" s="20"/>
      <c r="F411" s="46" t="str">
        <f t="shared" si="98"/>
        <v xml:space="preserve">,  </v>
      </c>
      <c r="G411" s="28"/>
      <c r="H411" s="21"/>
      <c r="I411" s="20"/>
      <c r="J411" s="20"/>
      <c r="K411" s="46" t="str">
        <f t="shared" si="99"/>
        <v xml:space="preserve"> </v>
      </c>
      <c r="L411" s="20"/>
      <c r="M411" s="22"/>
      <c r="N411" s="20"/>
      <c r="O411" s="20"/>
      <c r="P411" s="20"/>
      <c r="Q411" s="20"/>
      <c r="R411" s="24"/>
      <c r="S411" s="20"/>
      <c r="T411" s="24"/>
      <c r="U411" s="33" t="str">
        <f>IFERROR(VLOOKUP(UPPER(TRIM(R411)&amp;TRIM(S411)&amp;TRIM(T411)),City!K:L,2,FALSE),"")</f>
        <v/>
      </c>
      <c r="V411" s="46" t="str">
        <f t="shared" si="100"/>
        <v xml:space="preserve"> </v>
      </c>
      <c r="W411" s="46" t="str">
        <f t="shared" si="101"/>
        <v xml:space="preserve"> </v>
      </c>
      <c r="X411" s="46" t="str">
        <f t="shared" si="102"/>
        <v xml:space="preserve"> </v>
      </c>
      <c r="Y411" s="46" t="str">
        <f t="shared" si="103"/>
        <v xml:space="preserve"> </v>
      </c>
      <c r="Z411" s="46" t="str">
        <f t="shared" si="104"/>
        <v xml:space="preserve"> </v>
      </c>
      <c r="AA411" s="46" t="str">
        <f t="shared" si="105"/>
        <v xml:space="preserve"> </v>
      </c>
      <c r="AB411" s="46" t="str">
        <f t="shared" si="106"/>
        <v/>
      </c>
      <c r="AC411" s="20"/>
      <c r="AD411" s="47" t="str">
        <f t="shared" si="97"/>
        <v xml:space="preserve"> </v>
      </c>
      <c r="AE411" s="20"/>
      <c r="AF411" s="20"/>
      <c r="AG411" s="20"/>
      <c r="AH411" s="20"/>
      <c r="AI411" s="20"/>
      <c r="AJ411" s="20"/>
      <c r="AK411" s="24"/>
      <c r="AL411" s="20"/>
      <c r="AM411" s="20" t="str">
        <f>IFERROR(IF(AL411="Suggested Branch",VLOOKUP(AB411,'Branch Details'!F403:G715,2,FALSE),""),"")</f>
        <v/>
      </c>
      <c r="AN411" s="21"/>
      <c r="AO411" s="88"/>
      <c r="BH411" t="str">
        <f t="shared" si="107"/>
        <v/>
      </c>
      <c r="BI411" t="str">
        <f t="shared" si="108"/>
        <v/>
      </c>
      <c r="BJ411" t="str">
        <f>IF(OR(R411&lt;&gt;"",S411&lt;&gt;"",T411&lt;&gt;""),IFERROR(VLOOKUP(UPPER(TRIM(R411)&amp;TRIM(S411)&amp;TRIM(T411)),City!K:L,2,FALSE),"NONE"),"")</f>
        <v/>
      </c>
      <c r="BK411" t="str">
        <f t="shared" si="109"/>
        <v/>
      </c>
      <c r="BL411" t="str">
        <f t="shared" si="110"/>
        <v/>
      </c>
      <c r="BM411" s="17" t="str">
        <f t="shared" ca="1" si="111"/>
        <v/>
      </c>
      <c r="BN411" s="17" t="str">
        <f t="shared" si="112"/>
        <v/>
      </c>
    </row>
    <row r="412" spans="1:66">
      <c r="A412" s="84">
        <v>403</v>
      </c>
      <c r="B412" s="20"/>
      <c r="C412" s="20"/>
      <c r="D412" s="20"/>
      <c r="E412" s="20"/>
      <c r="F412" s="46" t="str">
        <f t="shared" si="98"/>
        <v xml:space="preserve">,  </v>
      </c>
      <c r="G412" s="28"/>
      <c r="H412" s="21"/>
      <c r="I412" s="20"/>
      <c r="J412" s="20"/>
      <c r="K412" s="46" t="str">
        <f t="shared" si="99"/>
        <v xml:space="preserve"> </v>
      </c>
      <c r="L412" s="20"/>
      <c r="M412" s="22"/>
      <c r="N412" s="20"/>
      <c r="O412" s="20"/>
      <c r="P412" s="20"/>
      <c r="Q412" s="20"/>
      <c r="R412" s="24"/>
      <c r="S412" s="20"/>
      <c r="T412" s="24"/>
      <c r="U412" s="33" t="str">
        <f>IFERROR(VLOOKUP(UPPER(TRIM(R412)&amp;TRIM(S412)&amp;TRIM(T412)),City!K:L,2,FALSE),"")</f>
        <v/>
      </c>
      <c r="V412" s="46" t="str">
        <f t="shared" si="100"/>
        <v xml:space="preserve"> </v>
      </c>
      <c r="W412" s="46" t="str">
        <f t="shared" si="101"/>
        <v xml:space="preserve"> </v>
      </c>
      <c r="X412" s="46" t="str">
        <f t="shared" si="102"/>
        <v xml:space="preserve"> </v>
      </c>
      <c r="Y412" s="46" t="str">
        <f t="shared" si="103"/>
        <v xml:space="preserve"> </v>
      </c>
      <c r="Z412" s="46" t="str">
        <f t="shared" si="104"/>
        <v xml:space="preserve"> </v>
      </c>
      <c r="AA412" s="46" t="str">
        <f t="shared" si="105"/>
        <v xml:space="preserve"> </v>
      </c>
      <c r="AB412" s="46" t="str">
        <f t="shared" si="106"/>
        <v/>
      </c>
      <c r="AC412" s="20"/>
      <c r="AD412" s="47" t="str">
        <f t="shared" si="97"/>
        <v xml:space="preserve"> </v>
      </c>
      <c r="AE412" s="20"/>
      <c r="AF412" s="20"/>
      <c r="AG412" s="20"/>
      <c r="AH412" s="20"/>
      <c r="AI412" s="20"/>
      <c r="AJ412" s="20"/>
      <c r="AK412" s="24"/>
      <c r="AL412" s="20"/>
      <c r="AM412" s="20" t="str">
        <f>IFERROR(IF(AL412="Suggested Branch",VLOOKUP(AB412,'Branch Details'!F404:G716,2,FALSE),""),"")</f>
        <v/>
      </c>
      <c r="AN412" s="21"/>
      <c r="AO412" s="88"/>
      <c r="BH412" t="str">
        <f t="shared" si="107"/>
        <v/>
      </c>
      <c r="BI412" t="str">
        <f t="shared" si="108"/>
        <v/>
      </c>
      <c r="BJ412" t="str">
        <f>IF(OR(R412&lt;&gt;"",S412&lt;&gt;"",T412&lt;&gt;""),IFERROR(VLOOKUP(UPPER(TRIM(R412)&amp;TRIM(S412)&amp;TRIM(T412)),City!K:L,2,FALSE),"NONE"),"")</f>
        <v/>
      </c>
      <c r="BK412" t="str">
        <f t="shared" si="109"/>
        <v/>
      </c>
      <c r="BL412" t="str">
        <f t="shared" si="110"/>
        <v/>
      </c>
      <c r="BM412" s="17" t="str">
        <f t="shared" ca="1" si="111"/>
        <v/>
      </c>
      <c r="BN412" s="17" t="str">
        <f t="shared" si="112"/>
        <v/>
      </c>
    </row>
    <row r="413" spans="1:66">
      <c r="A413" s="84">
        <v>404</v>
      </c>
      <c r="B413" s="20"/>
      <c r="C413" s="20"/>
      <c r="D413" s="20"/>
      <c r="E413" s="20"/>
      <c r="F413" s="46" t="str">
        <f t="shared" si="98"/>
        <v xml:space="preserve">,  </v>
      </c>
      <c r="G413" s="28"/>
      <c r="H413" s="21"/>
      <c r="I413" s="20"/>
      <c r="J413" s="20"/>
      <c r="K413" s="46" t="str">
        <f t="shared" si="99"/>
        <v xml:space="preserve"> </v>
      </c>
      <c r="L413" s="20"/>
      <c r="M413" s="22"/>
      <c r="N413" s="20"/>
      <c r="O413" s="20"/>
      <c r="P413" s="20"/>
      <c r="Q413" s="20"/>
      <c r="R413" s="24"/>
      <c r="S413" s="20"/>
      <c r="T413" s="24"/>
      <c r="U413" s="33" t="str">
        <f>IFERROR(VLOOKUP(UPPER(TRIM(R413)&amp;TRIM(S413)&amp;TRIM(T413)),City!K:L,2,FALSE),"")</f>
        <v/>
      </c>
      <c r="V413" s="46" t="str">
        <f t="shared" si="100"/>
        <v xml:space="preserve"> </v>
      </c>
      <c r="W413" s="46" t="str">
        <f t="shared" si="101"/>
        <v xml:space="preserve"> </v>
      </c>
      <c r="X413" s="46" t="str">
        <f t="shared" si="102"/>
        <v xml:space="preserve"> </v>
      </c>
      <c r="Y413" s="46" t="str">
        <f t="shared" si="103"/>
        <v xml:space="preserve"> </v>
      </c>
      <c r="Z413" s="46" t="str">
        <f t="shared" si="104"/>
        <v xml:space="preserve"> </v>
      </c>
      <c r="AA413" s="46" t="str">
        <f t="shared" si="105"/>
        <v xml:space="preserve"> </v>
      </c>
      <c r="AB413" s="46" t="str">
        <f t="shared" si="106"/>
        <v/>
      </c>
      <c r="AC413" s="20"/>
      <c r="AD413" s="47" t="str">
        <f t="shared" si="97"/>
        <v xml:space="preserve"> </v>
      </c>
      <c r="AE413" s="20"/>
      <c r="AF413" s="20"/>
      <c r="AG413" s="20"/>
      <c r="AH413" s="20"/>
      <c r="AI413" s="20"/>
      <c r="AJ413" s="20"/>
      <c r="AK413" s="24"/>
      <c r="AL413" s="20"/>
      <c r="AM413" s="20" t="str">
        <f>IFERROR(IF(AL413="Suggested Branch",VLOOKUP(AB413,'Branch Details'!F405:G717,2,FALSE),""),"")</f>
        <v/>
      </c>
      <c r="AN413" s="21"/>
      <c r="AO413" s="88"/>
      <c r="BH413" t="str">
        <f t="shared" si="107"/>
        <v/>
      </c>
      <c r="BI413" t="str">
        <f t="shared" si="108"/>
        <v/>
      </c>
      <c r="BJ413" t="str">
        <f>IF(OR(R413&lt;&gt;"",S413&lt;&gt;"",T413&lt;&gt;""),IFERROR(VLOOKUP(UPPER(TRIM(R413)&amp;TRIM(S413)&amp;TRIM(T413)),City!K:L,2,FALSE),"NONE"),"")</f>
        <v/>
      </c>
      <c r="BK413" t="str">
        <f t="shared" si="109"/>
        <v/>
      </c>
      <c r="BL413" t="str">
        <f t="shared" si="110"/>
        <v/>
      </c>
      <c r="BM413" s="17" t="str">
        <f t="shared" ca="1" si="111"/>
        <v/>
      </c>
      <c r="BN413" s="17" t="str">
        <f t="shared" si="112"/>
        <v/>
      </c>
    </row>
    <row r="414" spans="1:66">
      <c r="A414" s="84">
        <v>405</v>
      </c>
      <c r="B414" s="20"/>
      <c r="C414" s="20"/>
      <c r="D414" s="20"/>
      <c r="E414" s="20"/>
      <c r="F414" s="46" t="str">
        <f t="shared" si="98"/>
        <v xml:space="preserve">,  </v>
      </c>
      <c r="G414" s="28"/>
      <c r="H414" s="21"/>
      <c r="I414" s="20"/>
      <c r="J414" s="20"/>
      <c r="K414" s="46" t="str">
        <f t="shared" si="99"/>
        <v xml:space="preserve"> </v>
      </c>
      <c r="L414" s="20"/>
      <c r="M414" s="22"/>
      <c r="N414" s="20"/>
      <c r="O414" s="20"/>
      <c r="P414" s="20"/>
      <c r="Q414" s="20"/>
      <c r="R414" s="24"/>
      <c r="S414" s="20"/>
      <c r="T414" s="24"/>
      <c r="U414" s="33" t="str">
        <f>IFERROR(VLOOKUP(UPPER(TRIM(R414)&amp;TRIM(S414)&amp;TRIM(T414)),City!K:L,2,FALSE),"")</f>
        <v/>
      </c>
      <c r="V414" s="46" t="str">
        <f t="shared" si="100"/>
        <v xml:space="preserve"> </v>
      </c>
      <c r="W414" s="46" t="str">
        <f t="shared" si="101"/>
        <v xml:space="preserve"> </v>
      </c>
      <c r="X414" s="46" t="str">
        <f t="shared" si="102"/>
        <v xml:space="preserve"> </v>
      </c>
      <c r="Y414" s="46" t="str">
        <f t="shared" si="103"/>
        <v xml:space="preserve"> </v>
      </c>
      <c r="Z414" s="46" t="str">
        <f t="shared" si="104"/>
        <v xml:space="preserve"> </v>
      </c>
      <c r="AA414" s="46" t="str">
        <f t="shared" si="105"/>
        <v xml:space="preserve"> </v>
      </c>
      <c r="AB414" s="46" t="str">
        <f t="shared" si="106"/>
        <v/>
      </c>
      <c r="AC414" s="20"/>
      <c r="AD414" s="47" t="str">
        <f t="shared" si="97"/>
        <v xml:space="preserve"> </v>
      </c>
      <c r="AE414" s="20"/>
      <c r="AF414" s="20"/>
      <c r="AG414" s="20"/>
      <c r="AH414" s="20"/>
      <c r="AI414" s="20"/>
      <c r="AJ414" s="20"/>
      <c r="AK414" s="24"/>
      <c r="AL414" s="20"/>
      <c r="AM414" s="20" t="str">
        <f>IFERROR(IF(AL414="Suggested Branch",VLOOKUP(AB414,'Branch Details'!F406:G718,2,FALSE),""),"")</f>
        <v/>
      </c>
      <c r="AN414" s="21"/>
      <c r="AO414" s="88"/>
      <c r="BH414" t="str">
        <f t="shared" si="107"/>
        <v/>
      </c>
      <c r="BI414" t="str">
        <f t="shared" si="108"/>
        <v/>
      </c>
      <c r="BJ414" t="str">
        <f>IF(OR(R414&lt;&gt;"",S414&lt;&gt;"",T414&lt;&gt;""),IFERROR(VLOOKUP(UPPER(TRIM(R414)&amp;TRIM(S414)&amp;TRIM(T414)),City!K:L,2,FALSE),"NONE"),"")</f>
        <v/>
      </c>
      <c r="BK414" t="str">
        <f t="shared" si="109"/>
        <v/>
      </c>
      <c r="BL414" t="str">
        <f t="shared" si="110"/>
        <v/>
      </c>
      <c r="BM414" s="17" t="str">
        <f t="shared" ca="1" si="111"/>
        <v/>
      </c>
      <c r="BN414" s="17" t="str">
        <f t="shared" si="112"/>
        <v/>
      </c>
    </row>
    <row r="415" spans="1:66">
      <c r="A415" s="84">
        <v>406</v>
      </c>
      <c r="B415" s="20"/>
      <c r="C415" s="20"/>
      <c r="D415" s="20"/>
      <c r="E415" s="20"/>
      <c r="F415" s="46" t="str">
        <f t="shared" si="98"/>
        <v xml:space="preserve">,  </v>
      </c>
      <c r="G415" s="28"/>
      <c r="H415" s="21"/>
      <c r="I415" s="20"/>
      <c r="J415" s="20"/>
      <c r="K415" s="46" t="str">
        <f t="shared" si="99"/>
        <v xml:space="preserve"> </v>
      </c>
      <c r="L415" s="20"/>
      <c r="M415" s="22"/>
      <c r="N415" s="20"/>
      <c r="O415" s="20"/>
      <c r="P415" s="20"/>
      <c r="Q415" s="20"/>
      <c r="R415" s="24"/>
      <c r="S415" s="20"/>
      <c r="T415" s="24"/>
      <c r="U415" s="33" t="str">
        <f>IFERROR(VLOOKUP(UPPER(TRIM(R415)&amp;TRIM(S415)&amp;TRIM(T415)),City!K:L,2,FALSE),"")</f>
        <v/>
      </c>
      <c r="V415" s="46" t="str">
        <f t="shared" si="100"/>
        <v xml:space="preserve"> </v>
      </c>
      <c r="W415" s="46" t="str">
        <f t="shared" si="101"/>
        <v xml:space="preserve"> </v>
      </c>
      <c r="X415" s="46" t="str">
        <f t="shared" si="102"/>
        <v xml:space="preserve"> </v>
      </c>
      <c r="Y415" s="46" t="str">
        <f t="shared" si="103"/>
        <v xml:space="preserve"> </v>
      </c>
      <c r="Z415" s="46" t="str">
        <f t="shared" si="104"/>
        <v xml:space="preserve"> </v>
      </c>
      <c r="AA415" s="46" t="str">
        <f t="shared" si="105"/>
        <v xml:space="preserve"> </v>
      </c>
      <c r="AB415" s="46" t="str">
        <f t="shared" si="106"/>
        <v/>
      </c>
      <c r="AC415" s="20"/>
      <c r="AD415" s="47" t="str">
        <f t="shared" si="97"/>
        <v xml:space="preserve"> </v>
      </c>
      <c r="AE415" s="20"/>
      <c r="AF415" s="20"/>
      <c r="AG415" s="20"/>
      <c r="AH415" s="20"/>
      <c r="AI415" s="20"/>
      <c r="AJ415" s="20"/>
      <c r="AK415" s="24"/>
      <c r="AL415" s="20"/>
      <c r="AM415" s="20" t="str">
        <f>IFERROR(IF(AL415="Suggested Branch",VLOOKUP(AB415,'Branch Details'!F407:G719,2,FALSE),""),"")</f>
        <v/>
      </c>
      <c r="AN415" s="21"/>
      <c r="AO415" s="88"/>
      <c r="BH415" t="str">
        <f t="shared" si="107"/>
        <v/>
      </c>
      <c r="BI415" t="str">
        <f t="shared" si="108"/>
        <v/>
      </c>
      <c r="BJ415" t="str">
        <f>IF(OR(R415&lt;&gt;"",S415&lt;&gt;"",T415&lt;&gt;""),IFERROR(VLOOKUP(UPPER(TRIM(R415)&amp;TRIM(S415)&amp;TRIM(T415)),City!K:L,2,FALSE),"NONE"),"")</f>
        <v/>
      </c>
      <c r="BK415" t="str">
        <f t="shared" si="109"/>
        <v/>
      </c>
      <c r="BL415" t="str">
        <f t="shared" si="110"/>
        <v/>
      </c>
      <c r="BM415" s="17" t="str">
        <f t="shared" ca="1" si="111"/>
        <v/>
      </c>
      <c r="BN415" s="17" t="str">
        <f t="shared" si="112"/>
        <v/>
      </c>
    </row>
    <row r="416" spans="1:66">
      <c r="A416" s="84">
        <v>407</v>
      </c>
      <c r="B416" s="20"/>
      <c r="C416" s="20"/>
      <c r="D416" s="20"/>
      <c r="E416" s="20"/>
      <c r="F416" s="46" t="str">
        <f t="shared" si="98"/>
        <v xml:space="preserve">,  </v>
      </c>
      <c r="G416" s="28"/>
      <c r="H416" s="21"/>
      <c r="I416" s="20"/>
      <c r="J416" s="20"/>
      <c r="K416" s="46" t="str">
        <f t="shared" si="99"/>
        <v xml:space="preserve"> </v>
      </c>
      <c r="L416" s="20"/>
      <c r="M416" s="22"/>
      <c r="N416" s="20"/>
      <c r="O416" s="20"/>
      <c r="P416" s="20"/>
      <c r="Q416" s="20"/>
      <c r="R416" s="24"/>
      <c r="S416" s="20"/>
      <c r="T416" s="24"/>
      <c r="U416" s="33" t="str">
        <f>IFERROR(VLOOKUP(UPPER(TRIM(R416)&amp;TRIM(S416)&amp;TRIM(T416)),City!K:L,2,FALSE),"")</f>
        <v/>
      </c>
      <c r="V416" s="46" t="str">
        <f t="shared" si="100"/>
        <v xml:space="preserve"> </v>
      </c>
      <c r="W416" s="46" t="str">
        <f t="shared" si="101"/>
        <v xml:space="preserve"> </v>
      </c>
      <c r="X416" s="46" t="str">
        <f t="shared" si="102"/>
        <v xml:space="preserve"> </v>
      </c>
      <c r="Y416" s="46" t="str">
        <f t="shared" si="103"/>
        <v xml:space="preserve"> </v>
      </c>
      <c r="Z416" s="46" t="str">
        <f t="shared" si="104"/>
        <v xml:space="preserve"> </v>
      </c>
      <c r="AA416" s="46" t="str">
        <f t="shared" si="105"/>
        <v xml:space="preserve"> </v>
      </c>
      <c r="AB416" s="46" t="str">
        <f t="shared" si="106"/>
        <v/>
      </c>
      <c r="AC416" s="20"/>
      <c r="AD416" s="47" t="str">
        <f t="shared" si="97"/>
        <v xml:space="preserve"> </v>
      </c>
      <c r="AE416" s="20"/>
      <c r="AF416" s="20"/>
      <c r="AG416" s="20"/>
      <c r="AH416" s="20"/>
      <c r="AI416" s="20"/>
      <c r="AJ416" s="20"/>
      <c r="AK416" s="24"/>
      <c r="AL416" s="20"/>
      <c r="AM416" s="20" t="str">
        <f>IFERROR(IF(AL416="Suggested Branch",VLOOKUP(AB416,'Branch Details'!F408:G720,2,FALSE),""),"")</f>
        <v/>
      </c>
      <c r="AN416" s="21"/>
      <c r="AO416" s="88"/>
      <c r="BH416" t="str">
        <f t="shared" si="107"/>
        <v/>
      </c>
      <c r="BI416" t="str">
        <f t="shared" si="108"/>
        <v/>
      </c>
      <c r="BJ416" t="str">
        <f>IF(OR(R416&lt;&gt;"",S416&lt;&gt;"",T416&lt;&gt;""),IFERROR(VLOOKUP(UPPER(TRIM(R416)&amp;TRIM(S416)&amp;TRIM(T416)),City!K:L,2,FALSE),"NONE"),"")</f>
        <v/>
      </c>
      <c r="BK416" t="str">
        <f t="shared" si="109"/>
        <v/>
      </c>
      <c r="BL416" t="str">
        <f t="shared" si="110"/>
        <v/>
      </c>
      <c r="BM416" s="17" t="str">
        <f t="shared" ca="1" si="111"/>
        <v/>
      </c>
      <c r="BN416" s="17" t="str">
        <f t="shared" si="112"/>
        <v/>
      </c>
    </row>
    <row r="417" spans="1:66">
      <c r="A417" s="84">
        <v>408</v>
      </c>
      <c r="B417" s="20"/>
      <c r="C417" s="20"/>
      <c r="D417" s="20"/>
      <c r="E417" s="20"/>
      <c r="F417" s="46" t="str">
        <f t="shared" si="98"/>
        <v xml:space="preserve">,  </v>
      </c>
      <c r="G417" s="28"/>
      <c r="H417" s="21"/>
      <c r="I417" s="20"/>
      <c r="J417" s="20"/>
      <c r="K417" s="46" t="str">
        <f t="shared" si="99"/>
        <v xml:space="preserve"> </v>
      </c>
      <c r="L417" s="20"/>
      <c r="M417" s="22"/>
      <c r="N417" s="20"/>
      <c r="O417" s="20"/>
      <c r="P417" s="20"/>
      <c r="Q417" s="20"/>
      <c r="R417" s="24"/>
      <c r="S417" s="20"/>
      <c r="T417" s="24"/>
      <c r="U417" s="33" t="str">
        <f>IFERROR(VLOOKUP(UPPER(TRIM(R417)&amp;TRIM(S417)&amp;TRIM(T417)),City!K:L,2,FALSE),"")</f>
        <v/>
      </c>
      <c r="V417" s="46" t="str">
        <f t="shared" si="100"/>
        <v xml:space="preserve"> </v>
      </c>
      <c r="W417" s="46" t="str">
        <f t="shared" si="101"/>
        <v xml:space="preserve"> </v>
      </c>
      <c r="X417" s="46" t="str">
        <f t="shared" si="102"/>
        <v xml:space="preserve"> </v>
      </c>
      <c r="Y417" s="46" t="str">
        <f t="shared" si="103"/>
        <v xml:space="preserve"> </v>
      </c>
      <c r="Z417" s="46" t="str">
        <f t="shared" si="104"/>
        <v xml:space="preserve"> </v>
      </c>
      <c r="AA417" s="46" t="str">
        <f t="shared" si="105"/>
        <v xml:space="preserve"> </v>
      </c>
      <c r="AB417" s="46" t="str">
        <f t="shared" si="106"/>
        <v/>
      </c>
      <c r="AC417" s="20"/>
      <c r="AD417" s="47" t="str">
        <f t="shared" si="97"/>
        <v xml:space="preserve"> </v>
      </c>
      <c r="AE417" s="20"/>
      <c r="AF417" s="20"/>
      <c r="AG417" s="20"/>
      <c r="AH417" s="20"/>
      <c r="AI417" s="20"/>
      <c r="AJ417" s="20"/>
      <c r="AK417" s="24"/>
      <c r="AL417" s="20"/>
      <c r="AM417" s="20" t="str">
        <f>IFERROR(IF(AL417="Suggested Branch",VLOOKUP(AB417,'Branch Details'!F409:G721,2,FALSE),""),"")</f>
        <v/>
      </c>
      <c r="AN417" s="21"/>
      <c r="AO417" s="88"/>
      <c r="BH417" t="str">
        <f t="shared" si="107"/>
        <v/>
      </c>
      <c r="BI417" t="str">
        <f t="shared" si="108"/>
        <v/>
      </c>
      <c r="BJ417" t="str">
        <f>IF(OR(R417&lt;&gt;"",S417&lt;&gt;"",T417&lt;&gt;""),IFERROR(VLOOKUP(UPPER(TRIM(R417)&amp;TRIM(S417)&amp;TRIM(T417)),City!K:L,2,FALSE),"NONE"),"")</f>
        <v/>
      </c>
      <c r="BK417" t="str">
        <f t="shared" si="109"/>
        <v/>
      </c>
      <c r="BL417" t="str">
        <f t="shared" si="110"/>
        <v/>
      </c>
      <c r="BM417" s="17" t="str">
        <f t="shared" ca="1" si="111"/>
        <v/>
      </c>
      <c r="BN417" s="17" t="str">
        <f t="shared" si="112"/>
        <v/>
      </c>
    </row>
    <row r="418" spans="1:66">
      <c r="A418" s="84">
        <v>409</v>
      </c>
      <c r="B418" s="20"/>
      <c r="C418" s="20"/>
      <c r="D418" s="20"/>
      <c r="E418" s="20"/>
      <c r="F418" s="46" t="str">
        <f t="shared" si="98"/>
        <v xml:space="preserve">,  </v>
      </c>
      <c r="G418" s="28"/>
      <c r="H418" s="21"/>
      <c r="I418" s="20"/>
      <c r="J418" s="20"/>
      <c r="K418" s="46" t="str">
        <f t="shared" si="99"/>
        <v xml:space="preserve"> </v>
      </c>
      <c r="L418" s="20"/>
      <c r="M418" s="22"/>
      <c r="N418" s="20"/>
      <c r="O418" s="20"/>
      <c r="P418" s="20"/>
      <c r="Q418" s="20"/>
      <c r="R418" s="24"/>
      <c r="S418" s="20"/>
      <c r="T418" s="24"/>
      <c r="U418" s="33" t="str">
        <f>IFERROR(VLOOKUP(UPPER(TRIM(R418)&amp;TRIM(S418)&amp;TRIM(T418)),City!K:L,2,FALSE),"")</f>
        <v/>
      </c>
      <c r="V418" s="46" t="str">
        <f t="shared" si="100"/>
        <v xml:space="preserve"> </v>
      </c>
      <c r="W418" s="46" t="str">
        <f t="shared" si="101"/>
        <v xml:space="preserve"> </v>
      </c>
      <c r="X418" s="46" t="str">
        <f t="shared" si="102"/>
        <v xml:space="preserve"> </v>
      </c>
      <c r="Y418" s="46" t="str">
        <f t="shared" si="103"/>
        <v xml:space="preserve"> </v>
      </c>
      <c r="Z418" s="46" t="str">
        <f t="shared" si="104"/>
        <v xml:space="preserve"> </v>
      </c>
      <c r="AA418" s="46" t="str">
        <f t="shared" si="105"/>
        <v xml:space="preserve"> </v>
      </c>
      <c r="AB418" s="46" t="str">
        <f t="shared" si="106"/>
        <v/>
      </c>
      <c r="AC418" s="20"/>
      <c r="AD418" s="47" t="str">
        <f t="shared" si="97"/>
        <v xml:space="preserve"> </v>
      </c>
      <c r="AE418" s="20"/>
      <c r="AF418" s="20"/>
      <c r="AG418" s="20"/>
      <c r="AH418" s="20"/>
      <c r="AI418" s="20"/>
      <c r="AJ418" s="20"/>
      <c r="AK418" s="24"/>
      <c r="AL418" s="20"/>
      <c r="AM418" s="20" t="str">
        <f>IFERROR(IF(AL418="Suggested Branch",VLOOKUP(AB418,'Branch Details'!F410:G722,2,FALSE),""),"")</f>
        <v/>
      </c>
      <c r="AN418" s="21"/>
      <c r="AO418" s="88"/>
      <c r="BH418" t="str">
        <f t="shared" si="107"/>
        <v/>
      </c>
      <c r="BI418" t="str">
        <f t="shared" si="108"/>
        <v/>
      </c>
      <c r="BJ418" t="str">
        <f>IF(OR(R418&lt;&gt;"",S418&lt;&gt;"",T418&lt;&gt;""),IFERROR(VLOOKUP(UPPER(TRIM(R418)&amp;TRIM(S418)&amp;TRIM(T418)),City!K:L,2,FALSE),"NONE"),"")</f>
        <v/>
      </c>
      <c r="BK418" t="str">
        <f t="shared" si="109"/>
        <v/>
      </c>
      <c r="BL418" t="str">
        <f t="shared" si="110"/>
        <v/>
      </c>
      <c r="BM418" s="17" t="str">
        <f t="shared" ca="1" si="111"/>
        <v/>
      </c>
      <c r="BN418" s="17" t="str">
        <f t="shared" si="112"/>
        <v/>
      </c>
    </row>
    <row r="419" spans="1:66">
      <c r="A419" s="84">
        <v>410</v>
      </c>
      <c r="B419" s="20"/>
      <c r="C419" s="20"/>
      <c r="D419" s="20"/>
      <c r="E419" s="20"/>
      <c r="F419" s="46" t="str">
        <f t="shared" si="98"/>
        <v xml:space="preserve">,  </v>
      </c>
      <c r="G419" s="28"/>
      <c r="H419" s="21"/>
      <c r="I419" s="20"/>
      <c r="J419" s="20"/>
      <c r="K419" s="46" t="str">
        <f t="shared" si="99"/>
        <v xml:space="preserve"> </v>
      </c>
      <c r="L419" s="20"/>
      <c r="M419" s="22"/>
      <c r="N419" s="20"/>
      <c r="O419" s="20"/>
      <c r="P419" s="20"/>
      <c r="Q419" s="20"/>
      <c r="R419" s="24"/>
      <c r="S419" s="20"/>
      <c r="T419" s="24"/>
      <c r="U419" s="33" t="str">
        <f>IFERROR(VLOOKUP(UPPER(TRIM(R419)&amp;TRIM(S419)&amp;TRIM(T419)),City!K:L,2,FALSE),"")</f>
        <v/>
      </c>
      <c r="V419" s="46" t="str">
        <f t="shared" si="100"/>
        <v xml:space="preserve"> </v>
      </c>
      <c r="W419" s="46" t="str">
        <f t="shared" si="101"/>
        <v xml:space="preserve"> </v>
      </c>
      <c r="X419" s="46" t="str">
        <f t="shared" si="102"/>
        <v xml:space="preserve"> </v>
      </c>
      <c r="Y419" s="46" t="str">
        <f t="shared" si="103"/>
        <v xml:space="preserve"> </v>
      </c>
      <c r="Z419" s="46" t="str">
        <f t="shared" si="104"/>
        <v xml:space="preserve"> </v>
      </c>
      <c r="AA419" s="46" t="str">
        <f t="shared" si="105"/>
        <v xml:space="preserve"> </v>
      </c>
      <c r="AB419" s="46" t="str">
        <f t="shared" si="106"/>
        <v/>
      </c>
      <c r="AC419" s="20"/>
      <c r="AD419" s="47" t="str">
        <f t="shared" si="97"/>
        <v xml:space="preserve"> </v>
      </c>
      <c r="AE419" s="20"/>
      <c r="AF419" s="20"/>
      <c r="AG419" s="20"/>
      <c r="AH419" s="20"/>
      <c r="AI419" s="20"/>
      <c r="AJ419" s="20"/>
      <c r="AK419" s="24"/>
      <c r="AL419" s="20"/>
      <c r="AM419" s="20" t="str">
        <f>IFERROR(IF(AL419="Suggested Branch",VLOOKUP(AB419,'Branch Details'!F411:G723,2,FALSE),""),"")</f>
        <v/>
      </c>
      <c r="AN419" s="21"/>
      <c r="AO419" s="88"/>
      <c r="BH419" t="str">
        <f t="shared" si="107"/>
        <v/>
      </c>
      <c r="BI419" t="str">
        <f t="shared" si="108"/>
        <v/>
      </c>
      <c r="BJ419" t="str">
        <f>IF(OR(R419&lt;&gt;"",S419&lt;&gt;"",T419&lt;&gt;""),IFERROR(VLOOKUP(UPPER(TRIM(R419)&amp;TRIM(S419)&amp;TRIM(T419)),City!K:L,2,FALSE),"NONE"),"")</f>
        <v/>
      </c>
      <c r="BK419" t="str">
        <f t="shared" si="109"/>
        <v/>
      </c>
      <c r="BL419" t="str">
        <f t="shared" si="110"/>
        <v/>
      </c>
      <c r="BM419" s="17" t="str">
        <f t="shared" ca="1" si="111"/>
        <v/>
      </c>
      <c r="BN419" s="17" t="str">
        <f t="shared" si="112"/>
        <v/>
      </c>
    </row>
    <row r="420" spans="1:66">
      <c r="A420" s="84">
        <v>411</v>
      </c>
      <c r="B420" s="20"/>
      <c r="C420" s="20"/>
      <c r="D420" s="20"/>
      <c r="E420" s="20"/>
      <c r="F420" s="46" t="str">
        <f t="shared" si="98"/>
        <v xml:space="preserve">,  </v>
      </c>
      <c r="G420" s="28"/>
      <c r="H420" s="21"/>
      <c r="I420" s="20"/>
      <c r="J420" s="20"/>
      <c r="K420" s="46" t="str">
        <f t="shared" si="99"/>
        <v xml:space="preserve"> </v>
      </c>
      <c r="L420" s="20"/>
      <c r="M420" s="22"/>
      <c r="N420" s="20"/>
      <c r="O420" s="20"/>
      <c r="P420" s="20"/>
      <c r="Q420" s="20"/>
      <c r="R420" s="24"/>
      <c r="S420" s="20"/>
      <c r="T420" s="24"/>
      <c r="U420" s="33" t="str">
        <f>IFERROR(VLOOKUP(UPPER(TRIM(R420)&amp;TRIM(S420)&amp;TRIM(T420)),City!K:L,2,FALSE),"")</f>
        <v/>
      </c>
      <c r="V420" s="46" t="str">
        <f t="shared" si="100"/>
        <v xml:space="preserve"> </v>
      </c>
      <c r="W420" s="46" t="str">
        <f t="shared" si="101"/>
        <v xml:space="preserve"> </v>
      </c>
      <c r="X420" s="46" t="str">
        <f t="shared" si="102"/>
        <v xml:space="preserve"> </v>
      </c>
      <c r="Y420" s="46" t="str">
        <f t="shared" si="103"/>
        <v xml:space="preserve"> </v>
      </c>
      <c r="Z420" s="46" t="str">
        <f t="shared" si="104"/>
        <v xml:space="preserve"> </v>
      </c>
      <c r="AA420" s="46" t="str">
        <f t="shared" si="105"/>
        <v xml:space="preserve"> </v>
      </c>
      <c r="AB420" s="46" t="str">
        <f t="shared" si="106"/>
        <v/>
      </c>
      <c r="AC420" s="20"/>
      <c r="AD420" s="47" t="str">
        <f t="shared" si="97"/>
        <v xml:space="preserve"> </v>
      </c>
      <c r="AE420" s="20"/>
      <c r="AF420" s="20"/>
      <c r="AG420" s="20"/>
      <c r="AH420" s="20"/>
      <c r="AI420" s="20"/>
      <c r="AJ420" s="20"/>
      <c r="AK420" s="24"/>
      <c r="AL420" s="20"/>
      <c r="AM420" s="20" t="str">
        <f>IFERROR(IF(AL420="Suggested Branch",VLOOKUP(AB420,'Branch Details'!F412:G724,2,FALSE),""),"")</f>
        <v/>
      </c>
      <c r="AN420" s="21"/>
      <c r="AO420" s="88"/>
      <c r="BH420" t="str">
        <f t="shared" si="107"/>
        <v/>
      </c>
      <c r="BI420" t="str">
        <f t="shared" si="108"/>
        <v/>
      </c>
      <c r="BJ420" t="str">
        <f>IF(OR(R420&lt;&gt;"",S420&lt;&gt;"",T420&lt;&gt;""),IFERROR(VLOOKUP(UPPER(TRIM(R420)&amp;TRIM(S420)&amp;TRIM(T420)),City!K:L,2,FALSE),"NONE"),"")</f>
        <v/>
      </c>
      <c r="BK420" t="str">
        <f t="shared" si="109"/>
        <v/>
      </c>
      <c r="BL420" t="str">
        <f t="shared" si="110"/>
        <v/>
      </c>
      <c r="BM420" s="17" t="str">
        <f t="shared" ca="1" si="111"/>
        <v/>
      </c>
      <c r="BN420" s="17" t="str">
        <f t="shared" si="112"/>
        <v/>
      </c>
    </row>
    <row r="421" spans="1:66">
      <c r="A421" s="84">
        <v>412</v>
      </c>
      <c r="B421" s="20"/>
      <c r="C421" s="20"/>
      <c r="D421" s="20"/>
      <c r="E421" s="20"/>
      <c r="F421" s="46" t="str">
        <f t="shared" si="98"/>
        <v xml:space="preserve">,  </v>
      </c>
      <c r="G421" s="28"/>
      <c r="H421" s="21"/>
      <c r="I421" s="20"/>
      <c r="J421" s="20"/>
      <c r="K421" s="46" t="str">
        <f t="shared" si="99"/>
        <v xml:space="preserve"> </v>
      </c>
      <c r="L421" s="20"/>
      <c r="M421" s="22"/>
      <c r="N421" s="20"/>
      <c r="O421" s="20"/>
      <c r="P421" s="20"/>
      <c r="Q421" s="20"/>
      <c r="R421" s="24"/>
      <c r="S421" s="20"/>
      <c r="T421" s="24"/>
      <c r="U421" s="33" t="str">
        <f>IFERROR(VLOOKUP(UPPER(TRIM(R421)&amp;TRIM(S421)&amp;TRIM(T421)),City!K:L,2,FALSE),"")</f>
        <v/>
      </c>
      <c r="V421" s="46" t="str">
        <f t="shared" si="100"/>
        <v xml:space="preserve"> </v>
      </c>
      <c r="W421" s="46" t="str">
        <f t="shared" si="101"/>
        <v xml:space="preserve"> </v>
      </c>
      <c r="X421" s="46" t="str">
        <f t="shared" si="102"/>
        <v xml:space="preserve"> </v>
      </c>
      <c r="Y421" s="46" t="str">
        <f t="shared" si="103"/>
        <v xml:space="preserve"> </v>
      </c>
      <c r="Z421" s="46" t="str">
        <f t="shared" si="104"/>
        <v xml:space="preserve"> </v>
      </c>
      <c r="AA421" s="46" t="str">
        <f t="shared" si="105"/>
        <v xml:space="preserve"> </v>
      </c>
      <c r="AB421" s="46" t="str">
        <f t="shared" si="106"/>
        <v/>
      </c>
      <c r="AC421" s="20"/>
      <c r="AD421" s="47" t="str">
        <f t="shared" si="97"/>
        <v xml:space="preserve"> </v>
      </c>
      <c r="AE421" s="20"/>
      <c r="AF421" s="20"/>
      <c r="AG421" s="20"/>
      <c r="AH421" s="20"/>
      <c r="AI421" s="20"/>
      <c r="AJ421" s="20"/>
      <c r="AK421" s="24"/>
      <c r="AL421" s="20"/>
      <c r="AM421" s="20" t="str">
        <f>IFERROR(IF(AL421="Suggested Branch",VLOOKUP(AB421,'Branch Details'!F413:G725,2,FALSE),""),"")</f>
        <v/>
      </c>
      <c r="AN421" s="21"/>
      <c r="AO421" s="88"/>
      <c r="BH421" t="str">
        <f t="shared" si="107"/>
        <v/>
      </c>
      <c r="BI421" t="str">
        <f t="shared" si="108"/>
        <v/>
      </c>
      <c r="BJ421" t="str">
        <f>IF(OR(R421&lt;&gt;"",S421&lt;&gt;"",T421&lt;&gt;""),IFERROR(VLOOKUP(UPPER(TRIM(R421)&amp;TRIM(S421)&amp;TRIM(T421)),City!K:L,2,FALSE),"NONE"),"")</f>
        <v/>
      </c>
      <c r="BK421" t="str">
        <f t="shared" si="109"/>
        <v/>
      </c>
      <c r="BL421" t="str">
        <f t="shared" si="110"/>
        <v/>
      </c>
      <c r="BM421" s="17" t="str">
        <f t="shared" ca="1" si="111"/>
        <v/>
      </c>
      <c r="BN421" s="17" t="str">
        <f t="shared" si="112"/>
        <v/>
      </c>
    </row>
    <row r="422" spans="1:66">
      <c r="A422" s="84">
        <v>413</v>
      </c>
      <c r="B422" s="20"/>
      <c r="C422" s="20"/>
      <c r="D422" s="20"/>
      <c r="E422" s="20"/>
      <c r="F422" s="46" t="str">
        <f t="shared" si="98"/>
        <v xml:space="preserve">,  </v>
      </c>
      <c r="G422" s="28"/>
      <c r="H422" s="21"/>
      <c r="I422" s="20"/>
      <c r="J422" s="20"/>
      <c r="K422" s="46" t="str">
        <f t="shared" si="99"/>
        <v xml:space="preserve"> </v>
      </c>
      <c r="L422" s="20"/>
      <c r="M422" s="22"/>
      <c r="N422" s="20"/>
      <c r="O422" s="20"/>
      <c r="P422" s="20"/>
      <c r="Q422" s="20"/>
      <c r="R422" s="24"/>
      <c r="S422" s="20"/>
      <c r="T422" s="24"/>
      <c r="U422" s="33" t="str">
        <f>IFERROR(VLOOKUP(UPPER(TRIM(R422)&amp;TRIM(S422)&amp;TRIM(T422)),City!K:L,2,FALSE),"")</f>
        <v/>
      </c>
      <c r="V422" s="46" t="str">
        <f t="shared" si="100"/>
        <v xml:space="preserve"> </v>
      </c>
      <c r="W422" s="46" t="str">
        <f t="shared" si="101"/>
        <v xml:space="preserve"> </v>
      </c>
      <c r="X422" s="46" t="str">
        <f t="shared" si="102"/>
        <v xml:space="preserve"> </v>
      </c>
      <c r="Y422" s="46" t="str">
        <f t="shared" si="103"/>
        <v xml:space="preserve"> </v>
      </c>
      <c r="Z422" s="46" t="str">
        <f t="shared" si="104"/>
        <v xml:space="preserve"> </v>
      </c>
      <c r="AA422" s="46" t="str">
        <f t="shared" si="105"/>
        <v xml:space="preserve"> </v>
      </c>
      <c r="AB422" s="46" t="str">
        <f t="shared" si="106"/>
        <v/>
      </c>
      <c r="AC422" s="20"/>
      <c r="AD422" s="47" t="str">
        <f t="shared" si="97"/>
        <v xml:space="preserve"> </v>
      </c>
      <c r="AE422" s="20"/>
      <c r="AF422" s="20"/>
      <c r="AG422" s="20"/>
      <c r="AH422" s="20"/>
      <c r="AI422" s="20"/>
      <c r="AJ422" s="20"/>
      <c r="AK422" s="24"/>
      <c r="AL422" s="20"/>
      <c r="AM422" s="20" t="str">
        <f>IFERROR(IF(AL422="Suggested Branch",VLOOKUP(AB422,'Branch Details'!F414:G726,2,FALSE),""),"")</f>
        <v/>
      </c>
      <c r="AN422" s="21"/>
      <c r="AO422" s="88"/>
      <c r="BH422" t="str">
        <f t="shared" si="107"/>
        <v/>
      </c>
      <c r="BI422" t="str">
        <f t="shared" si="108"/>
        <v/>
      </c>
      <c r="BJ422" t="str">
        <f>IF(OR(R422&lt;&gt;"",S422&lt;&gt;"",T422&lt;&gt;""),IFERROR(VLOOKUP(UPPER(TRIM(R422)&amp;TRIM(S422)&amp;TRIM(T422)),City!K:L,2,FALSE),"NONE"),"")</f>
        <v/>
      </c>
      <c r="BK422" t="str">
        <f t="shared" si="109"/>
        <v/>
      </c>
      <c r="BL422" t="str">
        <f t="shared" si="110"/>
        <v/>
      </c>
      <c r="BM422" s="17" t="str">
        <f t="shared" ca="1" si="111"/>
        <v/>
      </c>
      <c r="BN422" s="17" t="str">
        <f t="shared" si="112"/>
        <v/>
      </c>
    </row>
    <row r="423" spans="1:66">
      <c r="A423" s="84">
        <v>414</v>
      </c>
      <c r="B423" s="20"/>
      <c r="C423" s="20"/>
      <c r="D423" s="20"/>
      <c r="E423" s="20"/>
      <c r="F423" s="46" t="str">
        <f t="shared" si="98"/>
        <v xml:space="preserve">,  </v>
      </c>
      <c r="G423" s="28"/>
      <c r="H423" s="21"/>
      <c r="I423" s="20"/>
      <c r="J423" s="20"/>
      <c r="K423" s="46" t="str">
        <f t="shared" si="99"/>
        <v xml:space="preserve"> </v>
      </c>
      <c r="L423" s="20"/>
      <c r="M423" s="22"/>
      <c r="N423" s="20"/>
      <c r="O423" s="20"/>
      <c r="P423" s="20"/>
      <c r="Q423" s="20"/>
      <c r="R423" s="24"/>
      <c r="S423" s="20"/>
      <c r="T423" s="24"/>
      <c r="U423" s="33" t="str">
        <f>IFERROR(VLOOKUP(UPPER(TRIM(R423)&amp;TRIM(S423)&amp;TRIM(T423)),City!K:L,2,FALSE),"")</f>
        <v/>
      </c>
      <c r="V423" s="46" t="str">
        <f t="shared" si="100"/>
        <v xml:space="preserve"> </v>
      </c>
      <c r="W423" s="46" t="str">
        <f t="shared" si="101"/>
        <v xml:space="preserve"> </v>
      </c>
      <c r="X423" s="46" t="str">
        <f t="shared" si="102"/>
        <v xml:space="preserve"> </v>
      </c>
      <c r="Y423" s="46" t="str">
        <f t="shared" si="103"/>
        <v xml:space="preserve"> </v>
      </c>
      <c r="Z423" s="46" t="str">
        <f t="shared" si="104"/>
        <v xml:space="preserve"> </v>
      </c>
      <c r="AA423" s="46" t="str">
        <f t="shared" si="105"/>
        <v xml:space="preserve"> </v>
      </c>
      <c r="AB423" s="46" t="str">
        <f t="shared" si="106"/>
        <v/>
      </c>
      <c r="AC423" s="20"/>
      <c r="AD423" s="47" t="str">
        <f t="shared" si="97"/>
        <v xml:space="preserve"> </v>
      </c>
      <c r="AE423" s="20"/>
      <c r="AF423" s="20"/>
      <c r="AG423" s="20"/>
      <c r="AH423" s="20"/>
      <c r="AI423" s="20"/>
      <c r="AJ423" s="20"/>
      <c r="AK423" s="24"/>
      <c r="AL423" s="20"/>
      <c r="AM423" s="20" t="str">
        <f>IFERROR(IF(AL423="Suggested Branch",VLOOKUP(AB423,'Branch Details'!F415:G727,2,FALSE),""),"")</f>
        <v/>
      </c>
      <c r="AN423" s="21"/>
      <c r="AO423" s="88"/>
      <c r="BH423" t="str">
        <f t="shared" si="107"/>
        <v/>
      </c>
      <c r="BI423" t="str">
        <f t="shared" si="108"/>
        <v/>
      </c>
      <c r="BJ423" t="str">
        <f>IF(OR(R423&lt;&gt;"",S423&lt;&gt;"",T423&lt;&gt;""),IFERROR(VLOOKUP(UPPER(TRIM(R423)&amp;TRIM(S423)&amp;TRIM(T423)),City!K:L,2,FALSE),"NONE"),"")</f>
        <v/>
      </c>
      <c r="BK423" t="str">
        <f t="shared" si="109"/>
        <v/>
      </c>
      <c r="BL423" t="str">
        <f t="shared" si="110"/>
        <v/>
      </c>
      <c r="BM423" s="17" t="str">
        <f t="shared" ca="1" si="111"/>
        <v/>
      </c>
      <c r="BN423" s="17" t="str">
        <f t="shared" si="112"/>
        <v/>
      </c>
    </row>
    <row r="424" spans="1:66">
      <c r="A424" s="84">
        <v>415</v>
      </c>
      <c r="B424" s="20"/>
      <c r="C424" s="20"/>
      <c r="D424" s="20"/>
      <c r="E424" s="20"/>
      <c r="F424" s="46" t="str">
        <f t="shared" si="98"/>
        <v xml:space="preserve">,  </v>
      </c>
      <c r="G424" s="28"/>
      <c r="H424" s="21"/>
      <c r="I424" s="20"/>
      <c r="J424" s="20"/>
      <c r="K424" s="46" t="str">
        <f t="shared" si="99"/>
        <v xml:space="preserve"> </v>
      </c>
      <c r="L424" s="20"/>
      <c r="M424" s="22"/>
      <c r="N424" s="20"/>
      <c r="O424" s="20"/>
      <c r="P424" s="20"/>
      <c r="Q424" s="20"/>
      <c r="R424" s="24"/>
      <c r="S424" s="20"/>
      <c r="T424" s="24"/>
      <c r="U424" s="33" t="str">
        <f>IFERROR(VLOOKUP(UPPER(TRIM(R424)&amp;TRIM(S424)&amp;TRIM(T424)),City!K:L,2,FALSE),"")</f>
        <v/>
      </c>
      <c r="V424" s="46" t="str">
        <f t="shared" si="100"/>
        <v xml:space="preserve"> </v>
      </c>
      <c r="W424" s="46" t="str">
        <f t="shared" si="101"/>
        <v xml:space="preserve"> </v>
      </c>
      <c r="X424" s="46" t="str">
        <f t="shared" si="102"/>
        <v xml:space="preserve"> </v>
      </c>
      <c r="Y424" s="46" t="str">
        <f t="shared" si="103"/>
        <v xml:space="preserve"> </v>
      </c>
      <c r="Z424" s="46" t="str">
        <f t="shared" si="104"/>
        <v xml:space="preserve"> </v>
      </c>
      <c r="AA424" s="46" t="str">
        <f t="shared" si="105"/>
        <v xml:space="preserve"> </v>
      </c>
      <c r="AB424" s="46" t="str">
        <f t="shared" si="106"/>
        <v/>
      </c>
      <c r="AC424" s="20"/>
      <c r="AD424" s="47" t="str">
        <f t="shared" si="97"/>
        <v xml:space="preserve"> </v>
      </c>
      <c r="AE424" s="20"/>
      <c r="AF424" s="20"/>
      <c r="AG424" s="20"/>
      <c r="AH424" s="20"/>
      <c r="AI424" s="20"/>
      <c r="AJ424" s="20"/>
      <c r="AK424" s="24"/>
      <c r="AL424" s="20"/>
      <c r="AM424" s="20" t="str">
        <f>IFERROR(IF(AL424="Suggested Branch",VLOOKUP(AB424,'Branch Details'!F416:G728,2,FALSE),""),"")</f>
        <v/>
      </c>
      <c r="AN424" s="21"/>
      <c r="AO424" s="88"/>
      <c r="BH424" t="str">
        <f t="shared" si="107"/>
        <v/>
      </c>
      <c r="BI424" t="str">
        <f t="shared" si="108"/>
        <v/>
      </c>
      <c r="BJ424" t="str">
        <f>IF(OR(R424&lt;&gt;"",S424&lt;&gt;"",T424&lt;&gt;""),IFERROR(VLOOKUP(UPPER(TRIM(R424)&amp;TRIM(S424)&amp;TRIM(T424)),City!K:L,2,FALSE),"NONE"),"")</f>
        <v/>
      </c>
      <c r="BK424" t="str">
        <f t="shared" si="109"/>
        <v/>
      </c>
      <c r="BL424" t="str">
        <f t="shared" si="110"/>
        <v/>
      </c>
      <c r="BM424" s="17" t="str">
        <f t="shared" ca="1" si="111"/>
        <v/>
      </c>
      <c r="BN424" s="17" t="str">
        <f t="shared" si="112"/>
        <v/>
      </c>
    </row>
    <row r="425" spans="1:66">
      <c r="A425" s="84">
        <v>416</v>
      </c>
      <c r="B425" s="20"/>
      <c r="C425" s="20"/>
      <c r="D425" s="20"/>
      <c r="E425" s="20"/>
      <c r="F425" s="46" t="str">
        <f t="shared" si="98"/>
        <v xml:space="preserve">,  </v>
      </c>
      <c r="G425" s="28"/>
      <c r="H425" s="21"/>
      <c r="I425" s="20"/>
      <c r="J425" s="20"/>
      <c r="K425" s="46" t="str">
        <f t="shared" si="99"/>
        <v xml:space="preserve"> </v>
      </c>
      <c r="L425" s="20"/>
      <c r="M425" s="22"/>
      <c r="N425" s="20"/>
      <c r="O425" s="20"/>
      <c r="P425" s="20"/>
      <c r="Q425" s="20"/>
      <c r="R425" s="24"/>
      <c r="S425" s="20"/>
      <c r="T425" s="24"/>
      <c r="U425" s="33" t="str">
        <f>IFERROR(VLOOKUP(UPPER(TRIM(R425)&amp;TRIM(S425)&amp;TRIM(T425)),City!K:L,2,FALSE),"")</f>
        <v/>
      </c>
      <c r="V425" s="46" t="str">
        <f t="shared" si="100"/>
        <v xml:space="preserve"> </v>
      </c>
      <c r="W425" s="46" t="str">
        <f t="shared" si="101"/>
        <v xml:space="preserve"> </v>
      </c>
      <c r="X425" s="46" t="str">
        <f t="shared" si="102"/>
        <v xml:space="preserve"> </v>
      </c>
      <c r="Y425" s="46" t="str">
        <f t="shared" si="103"/>
        <v xml:space="preserve"> </v>
      </c>
      <c r="Z425" s="46" t="str">
        <f t="shared" si="104"/>
        <v xml:space="preserve"> </v>
      </c>
      <c r="AA425" s="46" t="str">
        <f t="shared" si="105"/>
        <v xml:space="preserve"> </v>
      </c>
      <c r="AB425" s="46" t="str">
        <f t="shared" si="106"/>
        <v/>
      </c>
      <c r="AC425" s="20"/>
      <c r="AD425" s="47" t="str">
        <f t="shared" si="97"/>
        <v xml:space="preserve"> </v>
      </c>
      <c r="AE425" s="20"/>
      <c r="AF425" s="20"/>
      <c r="AG425" s="20"/>
      <c r="AH425" s="20"/>
      <c r="AI425" s="20"/>
      <c r="AJ425" s="20"/>
      <c r="AK425" s="24"/>
      <c r="AL425" s="20"/>
      <c r="AM425" s="20" t="str">
        <f>IFERROR(IF(AL425="Suggested Branch",VLOOKUP(AB425,'Branch Details'!F417:G729,2,FALSE),""),"")</f>
        <v/>
      </c>
      <c r="AN425" s="21"/>
      <c r="AO425" s="88"/>
      <c r="BH425" t="str">
        <f t="shared" si="107"/>
        <v/>
      </c>
      <c r="BI425" t="str">
        <f t="shared" si="108"/>
        <v/>
      </c>
      <c r="BJ425" t="str">
        <f>IF(OR(R425&lt;&gt;"",S425&lt;&gt;"",T425&lt;&gt;""),IFERROR(VLOOKUP(UPPER(TRIM(R425)&amp;TRIM(S425)&amp;TRIM(T425)),City!K:L,2,FALSE),"NONE"),"")</f>
        <v/>
      </c>
      <c r="BK425" t="str">
        <f t="shared" si="109"/>
        <v/>
      </c>
      <c r="BL425" t="str">
        <f t="shared" si="110"/>
        <v/>
      </c>
      <c r="BM425" s="17" t="str">
        <f t="shared" ca="1" si="111"/>
        <v/>
      </c>
      <c r="BN425" s="17" t="str">
        <f t="shared" si="112"/>
        <v/>
      </c>
    </row>
    <row r="426" spans="1:66">
      <c r="A426" s="84">
        <v>417</v>
      </c>
      <c r="B426" s="20"/>
      <c r="C426" s="20"/>
      <c r="D426" s="20"/>
      <c r="E426" s="20"/>
      <c r="F426" s="46" t="str">
        <f t="shared" si="98"/>
        <v xml:space="preserve">,  </v>
      </c>
      <c r="G426" s="28"/>
      <c r="H426" s="21"/>
      <c r="I426" s="20"/>
      <c r="J426" s="20"/>
      <c r="K426" s="46" t="str">
        <f t="shared" si="99"/>
        <v xml:space="preserve"> </v>
      </c>
      <c r="L426" s="20"/>
      <c r="M426" s="22"/>
      <c r="N426" s="20"/>
      <c r="O426" s="20"/>
      <c r="P426" s="20"/>
      <c r="Q426" s="20"/>
      <c r="R426" s="24"/>
      <c r="S426" s="20"/>
      <c r="T426" s="24"/>
      <c r="U426" s="33" t="str">
        <f>IFERROR(VLOOKUP(UPPER(TRIM(R426)&amp;TRIM(S426)&amp;TRIM(T426)),City!K:L,2,FALSE),"")</f>
        <v/>
      </c>
      <c r="V426" s="46" t="str">
        <f t="shared" si="100"/>
        <v xml:space="preserve"> </v>
      </c>
      <c r="W426" s="46" t="str">
        <f t="shared" si="101"/>
        <v xml:space="preserve"> </v>
      </c>
      <c r="X426" s="46" t="str">
        <f t="shared" si="102"/>
        <v xml:space="preserve"> </v>
      </c>
      <c r="Y426" s="46" t="str">
        <f t="shared" si="103"/>
        <v xml:space="preserve"> </v>
      </c>
      <c r="Z426" s="46" t="str">
        <f t="shared" si="104"/>
        <v xml:space="preserve"> </v>
      </c>
      <c r="AA426" s="46" t="str">
        <f t="shared" si="105"/>
        <v xml:space="preserve"> </v>
      </c>
      <c r="AB426" s="46" t="str">
        <f t="shared" si="106"/>
        <v/>
      </c>
      <c r="AC426" s="20"/>
      <c r="AD426" s="47" t="str">
        <f t="shared" si="97"/>
        <v xml:space="preserve"> </v>
      </c>
      <c r="AE426" s="20"/>
      <c r="AF426" s="20"/>
      <c r="AG426" s="20"/>
      <c r="AH426" s="20"/>
      <c r="AI426" s="20"/>
      <c r="AJ426" s="20"/>
      <c r="AK426" s="24"/>
      <c r="AL426" s="20"/>
      <c r="AM426" s="20" t="str">
        <f>IFERROR(IF(AL426="Suggested Branch",VLOOKUP(AB426,'Branch Details'!F418:G730,2,FALSE),""),"")</f>
        <v/>
      </c>
      <c r="AN426" s="21"/>
      <c r="AO426" s="88"/>
      <c r="BH426" t="str">
        <f t="shared" si="107"/>
        <v/>
      </c>
      <c r="BI426" t="str">
        <f t="shared" si="108"/>
        <v/>
      </c>
      <c r="BJ426" t="str">
        <f>IF(OR(R426&lt;&gt;"",S426&lt;&gt;"",T426&lt;&gt;""),IFERROR(VLOOKUP(UPPER(TRIM(R426)&amp;TRIM(S426)&amp;TRIM(T426)),City!K:L,2,FALSE),"NONE"),"")</f>
        <v/>
      </c>
      <c r="BK426" t="str">
        <f t="shared" si="109"/>
        <v/>
      </c>
      <c r="BL426" t="str">
        <f t="shared" si="110"/>
        <v/>
      </c>
      <c r="BM426" s="17" t="str">
        <f t="shared" ca="1" si="111"/>
        <v/>
      </c>
      <c r="BN426" s="17" t="str">
        <f t="shared" si="112"/>
        <v/>
      </c>
    </row>
    <row r="427" spans="1:66">
      <c r="A427" s="84">
        <v>418</v>
      </c>
      <c r="B427" s="20"/>
      <c r="C427" s="20"/>
      <c r="D427" s="20"/>
      <c r="E427" s="20"/>
      <c r="F427" s="46" t="str">
        <f t="shared" si="98"/>
        <v xml:space="preserve">,  </v>
      </c>
      <c r="G427" s="28"/>
      <c r="H427" s="21"/>
      <c r="I427" s="20"/>
      <c r="J427" s="20"/>
      <c r="K427" s="46" t="str">
        <f t="shared" si="99"/>
        <v xml:space="preserve"> </v>
      </c>
      <c r="L427" s="20"/>
      <c r="M427" s="22"/>
      <c r="N427" s="20"/>
      <c r="O427" s="20"/>
      <c r="P427" s="20"/>
      <c r="Q427" s="20"/>
      <c r="R427" s="24"/>
      <c r="S427" s="20"/>
      <c r="T427" s="24"/>
      <c r="U427" s="33" t="str">
        <f>IFERROR(VLOOKUP(UPPER(TRIM(R427)&amp;TRIM(S427)&amp;TRIM(T427)),City!K:L,2,FALSE),"")</f>
        <v/>
      </c>
      <c r="V427" s="46" t="str">
        <f t="shared" si="100"/>
        <v xml:space="preserve"> </v>
      </c>
      <c r="W427" s="46" t="str">
        <f t="shared" si="101"/>
        <v xml:space="preserve"> </v>
      </c>
      <c r="X427" s="46" t="str">
        <f t="shared" si="102"/>
        <v xml:space="preserve"> </v>
      </c>
      <c r="Y427" s="46" t="str">
        <f t="shared" si="103"/>
        <v xml:space="preserve"> </v>
      </c>
      <c r="Z427" s="46" t="str">
        <f t="shared" si="104"/>
        <v xml:space="preserve"> </v>
      </c>
      <c r="AA427" s="46" t="str">
        <f t="shared" si="105"/>
        <v xml:space="preserve"> </v>
      </c>
      <c r="AB427" s="46" t="str">
        <f t="shared" si="106"/>
        <v/>
      </c>
      <c r="AC427" s="20"/>
      <c r="AD427" s="47" t="str">
        <f t="shared" si="97"/>
        <v xml:space="preserve"> </v>
      </c>
      <c r="AE427" s="20"/>
      <c r="AF427" s="20"/>
      <c r="AG427" s="20"/>
      <c r="AH427" s="20"/>
      <c r="AI427" s="20"/>
      <c r="AJ427" s="20"/>
      <c r="AK427" s="24"/>
      <c r="AL427" s="20"/>
      <c r="AM427" s="20" t="str">
        <f>IFERROR(IF(AL427="Suggested Branch",VLOOKUP(AB427,'Branch Details'!F419:G731,2,FALSE),""),"")</f>
        <v/>
      </c>
      <c r="AN427" s="21"/>
      <c r="AO427" s="88"/>
      <c r="BH427" t="str">
        <f t="shared" si="107"/>
        <v/>
      </c>
      <c r="BI427" t="str">
        <f t="shared" si="108"/>
        <v/>
      </c>
      <c r="BJ427" t="str">
        <f>IF(OR(R427&lt;&gt;"",S427&lt;&gt;"",T427&lt;&gt;""),IFERROR(VLOOKUP(UPPER(TRIM(R427)&amp;TRIM(S427)&amp;TRIM(T427)),City!K:L,2,FALSE),"NONE"),"")</f>
        <v/>
      </c>
      <c r="BK427" t="str">
        <f t="shared" si="109"/>
        <v/>
      </c>
      <c r="BL427" t="str">
        <f t="shared" si="110"/>
        <v/>
      </c>
      <c r="BM427" s="17" t="str">
        <f t="shared" ca="1" si="111"/>
        <v/>
      </c>
      <c r="BN427" s="17" t="str">
        <f t="shared" si="112"/>
        <v/>
      </c>
    </row>
    <row r="428" spans="1:66">
      <c r="A428" s="84">
        <v>419</v>
      </c>
      <c r="B428" s="20"/>
      <c r="C428" s="20"/>
      <c r="D428" s="20"/>
      <c r="E428" s="20"/>
      <c r="F428" s="46" t="str">
        <f t="shared" si="98"/>
        <v xml:space="preserve">,  </v>
      </c>
      <c r="G428" s="28"/>
      <c r="H428" s="21"/>
      <c r="I428" s="20"/>
      <c r="J428" s="20"/>
      <c r="K428" s="46" t="str">
        <f t="shared" si="99"/>
        <v xml:space="preserve"> </v>
      </c>
      <c r="L428" s="20"/>
      <c r="M428" s="22"/>
      <c r="N428" s="20"/>
      <c r="O428" s="20"/>
      <c r="P428" s="20"/>
      <c r="Q428" s="20"/>
      <c r="R428" s="24"/>
      <c r="S428" s="20"/>
      <c r="T428" s="24"/>
      <c r="U428" s="33" t="str">
        <f>IFERROR(VLOOKUP(UPPER(TRIM(R428)&amp;TRIM(S428)&amp;TRIM(T428)),City!K:L,2,FALSE),"")</f>
        <v/>
      </c>
      <c r="V428" s="46" t="str">
        <f t="shared" si="100"/>
        <v xml:space="preserve"> </v>
      </c>
      <c r="W428" s="46" t="str">
        <f t="shared" si="101"/>
        <v xml:space="preserve"> </v>
      </c>
      <c r="X428" s="46" t="str">
        <f t="shared" si="102"/>
        <v xml:space="preserve"> </v>
      </c>
      <c r="Y428" s="46" t="str">
        <f t="shared" si="103"/>
        <v xml:space="preserve"> </v>
      </c>
      <c r="Z428" s="46" t="str">
        <f t="shared" si="104"/>
        <v xml:space="preserve"> </v>
      </c>
      <c r="AA428" s="46" t="str">
        <f t="shared" si="105"/>
        <v xml:space="preserve"> </v>
      </c>
      <c r="AB428" s="46" t="str">
        <f t="shared" si="106"/>
        <v/>
      </c>
      <c r="AC428" s="20"/>
      <c r="AD428" s="47" t="str">
        <f t="shared" si="97"/>
        <v xml:space="preserve"> </v>
      </c>
      <c r="AE428" s="20"/>
      <c r="AF428" s="20"/>
      <c r="AG428" s="20"/>
      <c r="AH428" s="20"/>
      <c r="AI428" s="20"/>
      <c r="AJ428" s="20"/>
      <c r="AK428" s="24"/>
      <c r="AL428" s="20"/>
      <c r="AM428" s="20" t="str">
        <f>IFERROR(IF(AL428="Suggested Branch",VLOOKUP(AB428,'Branch Details'!F420:G732,2,FALSE),""),"")</f>
        <v/>
      </c>
      <c r="AN428" s="21"/>
      <c r="AO428" s="88"/>
      <c r="BH428" t="str">
        <f t="shared" si="107"/>
        <v/>
      </c>
      <c r="BI428" t="str">
        <f t="shared" si="108"/>
        <v/>
      </c>
      <c r="BJ428" t="str">
        <f>IF(OR(R428&lt;&gt;"",S428&lt;&gt;"",T428&lt;&gt;""),IFERROR(VLOOKUP(UPPER(TRIM(R428)&amp;TRIM(S428)&amp;TRIM(T428)),City!K:L,2,FALSE),"NONE"),"")</f>
        <v/>
      </c>
      <c r="BK428" t="str">
        <f t="shared" si="109"/>
        <v/>
      </c>
      <c r="BL428" t="str">
        <f t="shared" si="110"/>
        <v/>
      </c>
      <c r="BM428" s="17" t="str">
        <f t="shared" ca="1" si="111"/>
        <v/>
      </c>
      <c r="BN428" s="17" t="str">
        <f t="shared" si="112"/>
        <v/>
      </c>
    </row>
    <row r="429" spans="1:66">
      <c r="A429" s="84">
        <v>420</v>
      </c>
      <c r="B429" s="20"/>
      <c r="C429" s="20"/>
      <c r="D429" s="20"/>
      <c r="E429" s="20"/>
      <c r="F429" s="46" t="str">
        <f t="shared" si="98"/>
        <v xml:space="preserve">,  </v>
      </c>
      <c r="G429" s="28"/>
      <c r="H429" s="21"/>
      <c r="I429" s="20"/>
      <c r="J429" s="20"/>
      <c r="K429" s="46" t="str">
        <f t="shared" si="99"/>
        <v xml:space="preserve"> </v>
      </c>
      <c r="L429" s="20"/>
      <c r="M429" s="22"/>
      <c r="N429" s="20"/>
      <c r="O429" s="20"/>
      <c r="P429" s="20"/>
      <c r="Q429" s="20"/>
      <c r="R429" s="24"/>
      <c r="S429" s="20"/>
      <c r="T429" s="24"/>
      <c r="U429" s="33" t="str">
        <f>IFERROR(VLOOKUP(UPPER(TRIM(R429)&amp;TRIM(S429)&amp;TRIM(T429)),City!K:L,2,FALSE),"")</f>
        <v/>
      </c>
      <c r="V429" s="46" t="str">
        <f t="shared" si="100"/>
        <v xml:space="preserve"> </v>
      </c>
      <c r="W429" s="46" t="str">
        <f t="shared" si="101"/>
        <v xml:space="preserve"> </v>
      </c>
      <c r="X429" s="46" t="str">
        <f t="shared" si="102"/>
        <v xml:space="preserve"> </v>
      </c>
      <c r="Y429" s="46" t="str">
        <f t="shared" si="103"/>
        <v xml:space="preserve"> </v>
      </c>
      <c r="Z429" s="46" t="str">
        <f t="shared" si="104"/>
        <v xml:space="preserve"> </v>
      </c>
      <c r="AA429" s="46" t="str">
        <f t="shared" si="105"/>
        <v xml:space="preserve"> </v>
      </c>
      <c r="AB429" s="46" t="str">
        <f t="shared" si="106"/>
        <v/>
      </c>
      <c r="AC429" s="20"/>
      <c r="AD429" s="47" t="str">
        <f t="shared" si="97"/>
        <v xml:space="preserve"> </v>
      </c>
      <c r="AE429" s="20"/>
      <c r="AF429" s="20"/>
      <c r="AG429" s="20"/>
      <c r="AH429" s="20"/>
      <c r="AI429" s="20"/>
      <c r="AJ429" s="20"/>
      <c r="AK429" s="24"/>
      <c r="AL429" s="20"/>
      <c r="AM429" s="20" t="str">
        <f>IFERROR(IF(AL429="Suggested Branch",VLOOKUP(AB429,'Branch Details'!F421:G733,2,FALSE),""),"")</f>
        <v/>
      </c>
      <c r="AN429" s="21"/>
      <c r="AO429" s="88"/>
      <c r="BH429" t="str">
        <f t="shared" si="107"/>
        <v/>
      </c>
      <c r="BI429" t="str">
        <f t="shared" si="108"/>
        <v/>
      </c>
      <c r="BJ429" t="str">
        <f>IF(OR(R429&lt;&gt;"",S429&lt;&gt;"",T429&lt;&gt;""),IFERROR(VLOOKUP(UPPER(TRIM(R429)&amp;TRIM(S429)&amp;TRIM(T429)),City!K:L,2,FALSE),"NONE"),"")</f>
        <v/>
      </c>
      <c r="BK429" t="str">
        <f t="shared" si="109"/>
        <v/>
      </c>
      <c r="BL429" t="str">
        <f t="shared" si="110"/>
        <v/>
      </c>
      <c r="BM429" s="17" t="str">
        <f t="shared" ca="1" si="111"/>
        <v/>
      </c>
      <c r="BN429" s="17" t="str">
        <f t="shared" si="112"/>
        <v/>
      </c>
    </row>
    <row r="430" spans="1:66">
      <c r="A430" s="84">
        <v>421</v>
      </c>
      <c r="B430" s="20"/>
      <c r="C430" s="20"/>
      <c r="D430" s="20"/>
      <c r="E430" s="20"/>
      <c r="F430" s="46" t="str">
        <f t="shared" si="98"/>
        <v xml:space="preserve">,  </v>
      </c>
      <c r="G430" s="28"/>
      <c r="H430" s="21"/>
      <c r="I430" s="20"/>
      <c r="J430" s="20"/>
      <c r="K430" s="46" t="str">
        <f t="shared" si="99"/>
        <v xml:space="preserve"> </v>
      </c>
      <c r="L430" s="20"/>
      <c r="M430" s="22"/>
      <c r="N430" s="20"/>
      <c r="O430" s="20"/>
      <c r="P430" s="20"/>
      <c r="Q430" s="20"/>
      <c r="R430" s="24"/>
      <c r="S430" s="20"/>
      <c r="T430" s="24"/>
      <c r="U430" s="33" t="str">
        <f>IFERROR(VLOOKUP(UPPER(TRIM(R430)&amp;TRIM(S430)&amp;TRIM(T430)),City!K:L,2,FALSE),"")</f>
        <v/>
      </c>
      <c r="V430" s="46" t="str">
        <f t="shared" si="100"/>
        <v xml:space="preserve"> </v>
      </c>
      <c r="W430" s="46" t="str">
        <f t="shared" si="101"/>
        <v xml:space="preserve"> </v>
      </c>
      <c r="X430" s="46" t="str">
        <f t="shared" si="102"/>
        <v xml:space="preserve"> </v>
      </c>
      <c r="Y430" s="46" t="str">
        <f t="shared" si="103"/>
        <v xml:space="preserve"> </v>
      </c>
      <c r="Z430" s="46" t="str">
        <f t="shared" si="104"/>
        <v xml:space="preserve"> </v>
      </c>
      <c r="AA430" s="46" t="str">
        <f t="shared" si="105"/>
        <v xml:space="preserve"> </v>
      </c>
      <c r="AB430" s="46" t="str">
        <f t="shared" si="106"/>
        <v/>
      </c>
      <c r="AC430" s="20"/>
      <c r="AD430" s="47" t="str">
        <f t="shared" si="97"/>
        <v xml:space="preserve"> </v>
      </c>
      <c r="AE430" s="20"/>
      <c r="AF430" s="20"/>
      <c r="AG430" s="20"/>
      <c r="AH430" s="20"/>
      <c r="AI430" s="20"/>
      <c r="AJ430" s="20"/>
      <c r="AK430" s="24"/>
      <c r="AL430" s="20"/>
      <c r="AM430" s="20" t="str">
        <f>IFERROR(IF(AL430="Suggested Branch",VLOOKUP(AB430,'Branch Details'!F422:G734,2,FALSE),""),"")</f>
        <v/>
      </c>
      <c r="AN430" s="21"/>
      <c r="AO430" s="88"/>
      <c r="BH430" t="str">
        <f t="shared" si="107"/>
        <v/>
      </c>
      <c r="BI430" t="str">
        <f t="shared" si="108"/>
        <v/>
      </c>
      <c r="BJ430" t="str">
        <f>IF(OR(R430&lt;&gt;"",S430&lt;&gt;"",T430&lt;&gt;""),IFERROR(VLOOKUP(UPPER(TRIM(R430)&amp;TRIM(S430)&amp;TRIM(T430)),City!K:L,2,FALSE),"NONE"),"")</f>
        <v/>
      </c>
      <c r="BK430" t="str">
        <f t="shared" si="109"/>
        <v/>
      </c>
      <c r="BL430" t="str">
        <f t="shared" si="110"/>
        <v/>
      </c>
      <c r="BM430" s="17" t="str">
        <f t="shared" ca="1" si="111"/>
        <v/>
      </c>
      <c r="BN430" s="17" t="str">
        <f t="shared" si="112"/>
        <v/>
      </c>
    </row>
    <row r="431" spans="1:66">
      <c r="A431" s="84">
        <v>422</v>
      </c>
      <c r="B431" s="20"/>
      <c r="C431" s="20"/>
      <c r="D431" s="20"/>
      <c r="E431" s="20"/>
      <c r="F431" s="46" t="str">
        <f t="shared" si="98"/>
        <v xml:space="preserve">,  </v>
      </c>
      <c r="G431" s="28"/>
      <c r="H431" s="21"/>
      <c r="I431" s="20"/>
      <c r="J431" s="20"/>
      <c r="K431" s="46" t="str">
        <f t="shared" si="99"/>
        <v xml:space="preserve"> </v>
      </c>
      <c r="L431" s="20"/>
      <c r="M431" s="22"/>
      <c r="N431" s="20"/>
      <c r="O431" s="20"/>
      <c r="P431" s="20"/>
      <c r="Q431" s="20"/>
      <c r="R431" s="24"/>
      <c r="S431" s="20"/>
      <c r="T431" s="24"/>
      <c r="U431" s="33" t="str">
        <f>IFERROR(VLOOKUP(UPPER(TRIM(R431)&amp;TRIM(S431)&amp;TRIM(T431)),City!K:L,2,FALSE),"")</f>
        <v/>
      </c>
      <c r="V431" s="46" t="str">
        <f t="shared" si="100"/>
        <v xml:space="preserve"> </v>
      </c>
      <c r="W431" s="46" t="str">
        <f>IF(ISBLANK(P431), " ",P431)</f>
        <v xml:space="preserve"> </v>
      </c>
      <c r="X431" s="46" t="str">
        <f t="shared" si="102"/>
        <v xml:space="preserve"> </v>
      </c>
      <c r="Y431" s="46" t="str">
        <f t="shared" si="103"/>
        <v xml:space="preserve"> </v>
      </c>
      <c r="Z431" s="46" t="str">
        <f t="shared" si="104"/>
        <v xml:space="preserve"> </v>
      </c>
      <c r="AA431" s="46" t="str">
        <f t="shared" si="105"/>
        <v xml:space="preserve"> </v>
      </c>
      <c r="AB431" s="46" t="str">
        <f t="shared" si="106"/>
        <v/>
      </c>
      <c r="AC431" s="20"/>
      <c r="AD431" s="47" t="str">
        <f t="shared" si="97"/>
        <v xml:space="preserve"> </v>
      </c>
      <c r="AE431" s="20"/>
      <c r="AF431" s="20"/>
      <c r="AG431" s="20"/>
      <c r="AH431" s="20"/>
      <c r="AI431" s="20"/>
      <c r="AJ431" s="20"/>
      <c r="AK431" s="24"/>
      <c r="AL431" s="20"/>
      <c r="AM431" s="20" t="str">
        <f>IFERROR(IF(AL431="Suggested Branch",VLOOKUP(AB431,'Branch Details'!F423:G735,2,FALSE),""),"")</f>
        <v/>
      </c>
      <c r="AN431" s="21"/>
      <c r="AO431" s="88"/>
      <c r="BH431" t="str">
        <f t="shared" si="107"/>
        <v/>
      </c>
      <c r="BI431" t="str">
        <f t="shared" si="108"/>
        <v/>
      </c>
      <c r="BJ431" t="str">
        <f>IF(OR(R431&lt;&gt;"",S431&lt;&gt;"",T431&lt;&gt;""),IFERROR(VLOOKUP(UPPER(TRIM(R431)&amp;TRIM(S431)&amp;TRIM(T431)),City!K:L,2,FALSE),"NONE"),"")</f>
        <v/>
      </c>
      <c r="BK431" t="str">
        <f t="shared" si="109"/>
        <v/>
      </c>
      <c r="BL431" t="str">
        <f t="shared" si="110"/>
        <v/>
      </c>
      <c r="BM431" s="17" t="str">
        <f t="shared" ca="1" si="111"/>
        <v/>
      </c>
      <c r="BN431" s="17" t="str">
        <f t="shared" si="112"/>
        <v/>
      </c>
    </row>
    <row r="432" spans="1:66">
      <c r="A432" s="84">
        <v>423</v>
      </c>
      <c r="B432" s="20"/>
      <c r="C432" s="20"/>
      <c r="D432" s="20"/>
      <c r="E432" s="20"/>
      <c r="F432" s="46" t="str">
        <f t="shared" si="98"/>
        <v xml:space="preserve">,  </v>
      </c>
      <c r="G432" s="28"/>
      <c r="H432" s="21"/>
      <c r="I432" s="20"/>
      <c r="J432" s="20"/>
      <c r="K432" s="46" t="str">
        <f t="shared" si="99"/>
        <v xml:space="preserve"> </v>
      </c>
      <c r="L432" s="20"/>
      <c r="M432" s="22"/>
      <c r="N432" s="20"/>
      <c r="O432" s="20"/>
      <c r="P432" s="20"/>
      <c r="Q432" s="20"/>
      <c r="R432" s="24"/>
      <c r="S432" s="20"/>
      <c r="T432" s="24"/>
      <c r="U432" s="33" t="str">
        <f>IFERROR(VLOOKUP(UPPER(TRIM(R432)&amp;TRIM(S432)&amp;TRIM(T432)),City!K:L,2,FALSE),"")</f>
        <v/>
      </c>
      <c r="V432" s="46" t="str">
        <f t="shared" si="100"/>
        <v xml:space="preserve"> </v>
      </c>
      <c r="W432" s="46" t="str">
        <f t="shared" si="101"/>
        <v xml:space="preserve"> </v>
      </c>
      <c r="X432" s="46" t="str">
        <f t="shared" si="102"/>
        <v xml:space="preserve"> </v>
      </c>
      <c r="Y432" s="46" t="str">
        <f t="shared" si="103"/>
        <v xml:space="preserve"> </v>
      </c>
      <c r="Z432" s="46" t="str">
        <f t="shared" si="104"/>
        <v xml:space="preserve"> </v>
      </c>
      <c r="AA432" s="46" t="str">
        <f t="shared" si="105"/>
        <v xml:space="preserve"> </v>
      </c>
      <c r="AB432" s="46" t="str">
        <f t="shared" si="106"/>
        <v/>
      </c>
      <c r="AC432" s="20"/>
      <c r="AD432" s="47" t="str">
        <f t="shared" si="97"/>
        <v xml:space="preserve"> </v>
      </c>
      <c r="AE432" s="20"/>
      <c r="AF432" s="20"/>
      <c r="AG432" s="20"/>
      <c r="AH432" s="20"/>
      <c r="AI432" s="20"/>
      <c r="AJ432" s="20"/>
      <c r="AK432" s="24"/>
      <c r="AL432" s="20"/>
      <c r="AM432" s="20" t="str">
        <f>IFERROR(IF(AL432="Suggested Branch",VLOOKUP(AB432,'Branch Details'!F424:G736,2,FALSE),""),"")</f>
        <v/>
      </c>
      <c r="AN432" s="21"/>
      <c r="AO432" s="88"/>
      <c r="BH432" t="str">
        <f t="shared" si="107"/>
        <v/>
      </c>
      <c r="BI432" t="str">
        <f t="shared" si="108"/>
        <v/>
      </c>
      <c r="BJ432" t="str">
        <f>IF(OR(R432&lt;&gt;"",S432&lt;&gt;"",T432&lt;&gt;""),IFERROR(VLOOKUP(UPPER(TRIM(R432)&amp;TRIM(S432)&amp;TRIM(T432)),City!K:L,2,FALSE),"NONE"),"")</f>
        <v/>
      </c>
      <c r="BK432" t="str">
        <f t="shared" si="109"/>
        <v/>
      </c>
      <c r="BL432" t="str">
        <f t="shared" si="110"/>
        <v/>
      </c>
      <c r="BM432" s="17" t="str">
        <f t="shared" ca="1" si="111"/>
        <v/>
      </c>
      <c r="BN432" s="17" t="str">
        <f t="shared" si="112"/>
        <v/>
      </c>
    </row>
    <row r="433" spans="1:66">
      <c r="A433" s="84">
        <v>424</v>
      </c>
      <c r="B433" s="20"/>
      <c r="C433" s="20"/>
      <c r="D433" s="20"/>
      <c r="E433" s="20"/>
      <c r="F433" s="46" t="str">
        <f t="shared" si="98"/>
        <v xml:space="preserve">,  </v>
      </c>
      <c r="G433" s="28"/>
      <c r="H433" s="21"/>
      <c r="I433" s="20"/>
      <c r="J433" s="20"/>
      <c r="K433" s="46" t="str">
        <f t="shared" si="99"/>
        <v xml:space="preserve"> </v>
      </c>
      <c r="L433" s="20"/>
      <c r="M433" s="22"/>
      <c r="N433" s="20"/>
      <c r="O433" s="20"/>
      <c r="P433" s="20"/>
      <c r="Q433" s="20"/>
      <c r="R433" s="24"/>
      <c r="S433" s="20"/>
      <c r="T433" s="24"/>
      <c r="U433" s="33" t="str">
        <f>IFERROR(VLOOKUP(UPPER(TRIM(R433)&amp;TRIM(S433)&amp;TRIM(T433)),City!K:L,2,FALSE),"")</f>
        <v/>
      </c>
      <c r="V433" s="46" t="str">
        <f t="shared" si="100"/>
        <v xml:space="preserve"> </v>
      </c>
      <c r="W433" s="46" t="str">
        <f t="shared" si="101"/>
        <v xml:space="preserve"> </v>
      </c>
      <c r="X433" s="46" t="str">
        <f t="shared" si="102"/>
        <v xml:space="preserve"> </v>
      </c>
      <c r="Y433" s="46" t="str">
        <f t="shared" si="103"/>
        <v xml:space="preserve"> </v>
      </c>
      <c r="Z433" s="46" t="str">
        <f t="shared" si="104"/>
        <v xml:space="preserve"> </v>
      </c>
      <c r="AA433" s="46" t="str">
        <f t="shared" si="105"/>
        <v xml:space="preserve"> </v>
      </c>
      <c r="AB433" s="46" t="str">
        <f t="shared" si="106"/>
        <v/>
      </c>
      <c r="AC433" s="20"/>
      <c r="AD433" s="47" t="str">
        <f t="shared" si="97"/>
        <v xml:space="preserve"> </v>
      </c>
      <c r="AE433" s="20"/>
      <c r="AF433" s="20"/>
      <c r="AG433" s="20"/>
      <c r="AH433" s="20"/>
      <c r="AI433" s="20"/>
      <c r="AJ433" s="20"/>
      <c r="AK433" s="24"/>
      <c r="AL433" s="20"/>
      <c r="AM433" s="20" t="str">
        <f>IFERROR(IF(AL433="Suggested Branch",VLOOKUP(AB433,'Branch Details'!F425:G737,2,FALSE),""),"")</f>
        <v/>
      </c>
      <c r="AN433" s="21"/>
      <c r="AO433" s="88"/>
      <c r="BH433" t="str">
        <f t="shared" si="107"/>
        <v/>
      </c>
      <c r="BI433" t="str">
        <f t="shared" si="108"/>
        <v/>
      </c>
      <c r="BJ433" t="str">
        <f>IF(OR(R433&lt;&gt;"",S433&lt;&gt;"",T433&lt;&gt;""),IFERROR(VLOOKUP(UPPER(TRIM(R433)&amp;TRIM(S433)&amp;TRIM(T433)),City!K:L,2,FALSE),"NONE"),"")</f>
        <v/>
      </c>
      <c r="BK433" t="str">
        <f t="shared" si="109"/>
        <v/>
      </c>
      <c r="BL433" t="str">
        <f t="shared" si="110"/>
        <v/>
      </c>
      <c r="BM433" s="17" t="str">
        <f t="shared" ca="1" si="111"/>
        <v/>
      </c>
      <c r="BN433" s="17" t="str">
        <f t="shared" si="112"/>
        <v/>
      </c>
    </row>
    <row r="434" spans="1:66">
      <c r="A434" s="84">
        <v>425</v>
      </c>
      <c r="B434" s="20"/>
      <c r="C434" s="20"/>
      <c r="D434" s="20"/>
      <c r="E434" s="20"/>
      <c r="F434" s="46" t="str">
        <f t="shared" si="98"/>
        <v xml:space="preserve">,  </v>
      </c>
      <c r="G434" s="28"/>
      <c r="H434" s="21"/>
      <c r="I434" s="20"/>
      <c r="J434" s="20"/>
      <c r="K434" s="46" t="str">
        <f t="shared" si="99"/>
        <v xml:space="preserve"> </v>
      </c>
      <c r="L434" s="20"/>
      <c r="M434" s="22"/>
      <c r="N434" s="20"/>
      <c r="O434" s="20"/>
      <c r="P434" s="20"/>
      <c r="Q434" s="20"/>
      <c r="R434" s="24"/>
      <c r="S434" s="20"/>
      <c r="T434" s="24"/>
      <c r="U434" s="33" t="str">
        <f>IFERROR(VLOOKUP(UPPER(TRIM(R434)&amp;TRIM(S434)&amp;TRIM(T434)),City!K:L,2,FALSE),"")</f>
        <v/>
      </c>
      <c r="V434" s="46" t="str">
        <f t="shared" si="100"/>
        <v xml:space="preserve"> </v>
      </c>
      <c r="W434" s="46" t="str">
        <f t="shared" si="101"/>
        <v xml:space="preserve"> </v>
      </c>
      <c r="X434" s="46" t="str">
        <f t="shared" si="102"/>
        <v xml:space="preserve"> </v>
      </c>
      <c r="Y434" s="46" t="str">
        <f t="shared" si="103"/>
        <v xml:space="preserve"> </v>
      </c>
      <c r="Z434" s="46" t="str">
        <f t="shared" si="104"/>
        <v xml:space="preserve"> </v>
      </c>
      <c r="AA434" s="46" t="str">
        <f t="shared" si="105"/>
        <v xml:space="preserve"> </v>
      </c>
      <c r="AB434" s="46" t="str">
        <f t="shared" si="106"/>
        <v/>
      </c>
      <c r="AC434" s="20"/>
      <c r="AD434" s="47" t="str">
        <f t="shared" si="97"/>
        <v xml:space="preserve"> </v>
      </c>
      <c r="AE434" s="20"/>
      <c r="AF434" s="20"/>
      <c r="AG434" s="20"/>
      <c r="AH434" s="20"/>
      <c r="AI434" s="20"/>
      <c r="AJ434" s="20"/>
      <c r="AK434" s="24"/>
      <c r="AL434" s="20"/>
      <c r="AM434" s="20" t="str">
        <f>IFERROR(IF(AL434="Suggested Branch",VLOOKUP(AB434,'Branch Details'!F426:G738,2,FALSE),""),"")</f>
        <v/>
      </c>
      <c r="AN434" s="21"/>
      <c r="AO434" s="88"/>
      <c r="BH434" t="str">
        <f t="shared" si="107"/>
        <v/>
      </c>
      <c r="BI434" t="str">
        <f t="shared" si="108"/>
        <v/>
      </c>
      <c r="BJ434" t="str">
        <f>IF(OR(R434&lt;&gt;"",S434&lt;&gt;"",T434&lt;&gt;""),IFERROR(VLOOKUP(UPPER(TRIM(R434)&amp;TRIM(S434)&amp;TRIM(T434)),City!K:L,2,FALSE),"NONE"),"")</f>
        <v/>
      </c>
      <c r="BK434" t="str">
        <f t="shared" si="109"/>
        <v/>
      </c>
      <c r="BL434" t="str">
        <f t="shared" si="110"/>
        <v/>
      </c>
      <c r="BM434" s="17" t="str">
        <f t="shared" ca="1" si="111"/>
        <v/>
      </c>
      <c r="BN434" s="17" t="str">
        <f t="shared" si="112"/>
        <v/>
      </c>
    </row>
    <row r="435" spans="1:66">
      <c r="A435" s="84">
        <v>426</v>
      </c>
      <c r="B435" s="20"/>
      <c r="C435" s="20"/>
      <c r="D435" s="20"/>
      <c r="E435" s="20"/>
      <c r="F435" s="46" t="str">
        <f t="shared" si="98"/>
        <v xml:space="preserve">,  </v>
      </c>
      <c r="G435" s="28"/>
      <c r="H435" s="21"/>
      <c r="I435" s="20"/>
      <c r="J435" s="20"/>
      <c r="K435" s="46" t="str">
        <f t="shared" si="99"/>
        <v xml:space="preserve"> </v>
      </c>
      <c r="L435" s="20"/>
      <c r="M435" s="22"/>
      <c r="N435" s="20"/>
      <c r="O435" s="20"/>
      <c r="P435" s="20"/>
      <c r="Q435" s="20"/>
      <c r="R435" s="24"/>
      <c r="S435" s="20"/>
      <c r="T435" s="24"/>
      <c r="U435" s="33" t="str">
        <f>IFERROR(VLOOKUP(UPPER(TRIM(R435)&amp;TRIM(S435)&amp;TRIM(T435)),City!K:L,2,FALSE),"")</f>
        <v/>
      </c>
      <c r="V435" s="46" t="str">
        <f t="shared" si="100"/>
        <v xml:space="preserve"> </v>
      </c>
      <c r="W435" s="46" t="str">
        <f t="shared" si="101"/>
        <v xml:space="preserve"> </v>
      </c>
      <c r="X435" s="46" t="str">
        <f t="shared" si="102"/>
        <v xml:space="preserve"> </v>
      </c>
      <c r="Y435" s="46" t="str">
        <f t="shared" si="103"/>
        <v xml:space="preserve"> </v>
      </c>
      <c r="Z435" s="46" t="str">
        <f t="shared" si="104"/>
        <v xml:space="preserve"> </v>
      </c>
      <c r="AA435" s="46" t="str">
        <f t="shared" si="105"/>
        <v xml:space="preserve"> </v>
      </c>
      <c r="AB435" s="46" t="str">
        <f t="shared" si="106"/>
        <v/>
      </c>
      <c r="AC435" s="20"/>
      <c r="AD435" s="47" t="str">
        <f t="shared" si="97"/>
        <v xml:space="preserve"> </v>
      </c>
      <c r="AE435" s="20"/>
      <c r="AF435" s="20"/>
      <c r="AG435" s="20"/>
      <c r="AH435" s="20"/>
      <c r="AI435" s="20"/>
      <c r="AJ435" s="20"/>
      <c r="AK435" s="24"/>
      <c r="AL435" s="20"/>
      <c r="AM435" s="20" t="str">
        <f>IFERROR(IF(AL435="Suggested Branch",VLOOKUP(AB435,'Branch Details'!F427:G739,2,FALSE),""),"")</f>
        <v/>
      </c>
      <c r="AN435" s="21"/>
      <c r="AO435" s="88"/>
      <c r="BH435" t="str">
        <f t="shared" si="107"/>
        <v/>
      </c>
      <c r="BI435" t="str">
        <f t="shared" si="108"/>
        <v/>
      </c>
      <c r="BJ435" t="str">
        <f>IF(OR(R435&lt;&gt;"",S435&lt;&gt;"",T435&lt;&gt;""),IFERROR(VLOOKUP(UPPER(TRIM(R435)&amp;TRIM(S435)&amp;TRIM(T435)),City!K:L,2,FALSE),"NONE"),"")</f>
        <v/>
      </c>
      <c r="BK435" t="str">
        <f t="shared" si="109"/>
        <v/>
      </c>
      <c r="BL435" t="str">
        <f t="shared" si="110"/>
        <v/>
      </c>
      <c r="BM435" s="17" t="str">
        <f t="shared" ca="1" si="111"/>
        <v/>
      </c>
      <c r="BN435" s="17" t="str">
        <f t="shared" si="112"/>
        <v/>
      </c>
    </row>
    <row r="436" spans="1:66">
      <c r="A436" s="84">
        <v>427</v>
      </c>
      <c r="B436" s="20"/>
      <c r="C436" s="20"/>
      <c r="D436" s="20"/>
      <c r="E436" s="20"/>
      <c r="F436" s="46" t="str">
        <f t="shared" si="98"/>
        <v xml:space="preserve">,  </v>
      </c>
      <c r="G436" s="28"/>
      <c r="H436" s="21"/>
      <c r="I436" s="20"/>
      <c r="J436" s="20"/>
      <c r="K436" s="46" t="str">
        <f t="shared" si="99"/>
        <v xml:space="preserve"> </v>
      </c>
      <c r="L436" s="20"/>
      <c r="M436" s="22"/>
      <c r="N436" s="20"/>
      <c r="O436" s="20"/>
      <c r="P436" s="20"/>
      <c r="Q436" s="20"/>
      <c r="R436" s="24"/>
      <c r="S436" s="20"/>
      <c r="T436" s="24"/>
      <c r="U436" s="33" t="str">
        <f>IFERROR(VLOOKUP(UPPER(TRIM(R436)&amp;TRIM(S436)&amp;TRIM(T436)),City!K:L,2,FALSE),"")</f>
        <v/>
      </c>
      <c r="V436" s="46" t="str">
        <f t="shared" si="100"/>
        <v xml:space="preserve"> </v>
      </c>
      <c r="W436" s="46" t="str">
        <f t="shared" si="101"/>
        <v xml:space="preserve"> </v>
      </c>
      <c r="X436" s="46" t="str">
        <f t="shared" si="102"/>
        <v xml:space="preserve"> </v>
      </c>
      <c r="Y436" s="46" t="str">
        <f t="shared" si="103"/>
        <v xml:space="preserve"> </v>
      </c>
      <c r="Z436" s="46" t="str">
        <f t="shared" si="104"/>
        <v xml:space="preserve"> </v>
      </c>
      <c r="AA436" s="46" t="str">
        <f t="shared" si="105"/>
        <v xml:space="preserve"> </v>
      </c>
      <c r="AB436" s="46" t="str">
        <f t="shared" si="106"/>
        <v/>
      </c>
      <c r="AC436" s="20"/>
      <c r="AD436" s="47" t="str">
        <f t="shared" si="97"/>
        <v xml:space="preserve"> </v>
      </c>
      <c r="AE436" s="20"/>
      <c r="AF436" s="20"/>
      <c r="AG436" s="20"/>
      <c r="AH436" s="20"/>
      <c r="AI436" s="20"/>
      <c r="AJ436" s="20"/>
      <c r="AK436" s="24"/>
      <c r="AL436" s="20"/>
      <c r="AM436" s="20" t="str">
        <f>IFERROR(IF(AL436="Suggested Branch",VLOOKUP(AB436,'Branch Details'!F428:G740,2,FALSE),""),"")</f>
        <v/>
      </c>
      <c r="AN436" s="21"/>
      <c r="AO436" s="88"/>
      <c r="BH436" t="str">
        <f t="shared" si="107"/>
        <v/>
      </c>
      <c r="BI436" t="str">
        <f t="shared" si="108"/>
        <v/>
      </c>
      <c r="BJ436" t="str">
        <f>IF(OR(R436&lt;&gt;"",S436&lt;&gt;"",T436&lt;&gt;""),IFERROR(VLOOKUP(UPPER(TRIM(R436)&amp;TRIM(S436)&amp;TRIM(T436)),City!K:L,2,FALSE),"NONE"),"")</f>
        <v/>
      </c>
      <c r="BK436" t="str">
        <f t="shared" si="109"/>
        <v/>
      </c>
      <c r="BL436" t="str">
        <f t="shared" si="110"/>
        <v/>
      </c>
      <c r="BM436" s="17" t="str">
        <f t="shared" ca="1" si="111"/>
        <v/>
      </c>
      <c r="BN436" s="17" t="str">
        <f t="shared" si="112"/>
        <v/>
      </c>
    </row>
    <row r="437" spans="1:66">
      <c r="A437" s="84">
        <v>428</v>
      </c>
      <c r="B437" s="20"/>
      <c r="C437" s="20"/>
      <c r="D437" s="20"/>
      <c r="E437" s="20"/>
      <c r="F437" s="46" t="str">
        <f t="shared" si="98"/>
        <v xml:space="preserve">,  </v>
      </c>
      <c r="G437" s="28"/>
      <c r="H437" s="21"/>
      <c r="I437" s="20"/>
      <c r="J437" s="20"/>
      <c r="K437" s="46" t="str">
        <f t="shared" si="99"/>
        <v xml:space="preserve"> </v>
      </c>
      <c r="L437" s="20"/>
      <c r="M437" s="22"/>
      <c r="N437" s="20"/>
      <c r="O437" s="20"/>
      <c r="P437" s="20"/>
      <c r="Q437" s="20"/>
      <c r="R437" s="24"/>
      <c r="S437" s="20"/>
      <c r="T437" s="24"/>
      <c r="U437" s="33" t="str">
        <f>IFERROR(VLOOKUP(UPPER(TRIM(R437)&amp;TRIM(S437)&amp;TRIM(T437)),City!K:L,2,FALSE),"")</f>
        <v/>
      </c>
      <c r="V437" s="46" t="str">
        <f t="shared" si="100"/>
        <v xml:space="preserve"> </v>
      </c>
      <c r="W437" s="46" t="str">
        <f t="shared" si="101"/>
        <v xml:space="preserve"> </v>
      </c>
      <c r="X437" s="46" t="str">
        <f t="shared" si="102"/>
        <v xml:space="preserve"> </v>
      </c>
      <c r="Y437" s="46" t="str">
        <f t="shared" si="103"/>
        <v xml:space="preserve"> </v>
      </c>
      <c r="Z437" s="46" t="str">
        <f t="shared" si="104"/>
        <v xml:space="preserve"> </v>
      </c>
      <c r="AA437" s="46" t="str">
        <f t="shared" si="105"/>
        <v xml:space="preserve"> </v>
      </c>
      <c r="AB437" s="46" t="str">
        <f t="shared" si="106"/>
        <v/>
      </c>
      <c r="AC437" s="20"/>
      <c r="AD437" s="47" t="str">
        <f t="shared" si="97"/>
        <v xml:space="preserve"> </v>
      </c>
      <c r="AE437" s="20"/>
      <c r="AF437" s="20"/>
      <c r="AG437" s="20"/>
      <c r="AH437" s="20"/>
      <c r="AI437" s="20"/>
      <c r="AJ437" s="20"/>
      <c r="AK437" s="24"/>
      <c r="AL437" s="20"/>
      <c r="AM437" s="20" t="str">
        <f>IFERROR(IF(AL437="Suggested Branch",VLOOKUP(AB437,'Branch Details'!F429:G741,2,FALSE),""),"")</f>
        <v/>
      </c>
      <c r="AN437" s="21"/>
      <c r="AO437" s="88"/>
      <c r="BH437" t="str">
        <f t="shared" si="107"/>
        <v/>
      </c>
      <c r="BI437" t="str">
        <f t="shared" si="108"/>
        <v/>
      </c>
      <c r="BJ437" t="str">
        <f>IF(OR(R437&lt;&gt;"",S437&lt;&gt;"",T437&lt;&gt;""),IFERROR(VLOOKUP(UPPER(TRIM(R437)&amp;TRIM(S437)&amp;TRIM(T437)),City!K:L,2,FALSE),"NONE"),"")</f>
        <v/>
      </c>
      <c r="BK437" t="str">
        <f t="shared" si="109"/>
        <v/>
      </c>
      <c r="BL437" t="str">
        <f t="shared" si="110"/>
        <v/>
      </c>
      <c r="BM437" s="17" t="str">
        <f t="shared" ca="1" si="111"/>
        <v/>
      </c>
      <c r="BN437" s="17" t="str">
        <f t="shared" si="112"/>
        <v/>
      </c>
    </row>
    <row r="438" spans="1:66">
      <c r="A438" s="84">
        <v>429</v>
      </c>
      <c r="B438" s="20"/>
      <c r="C438" s="20"/>
      <c r="D438" s="20"/>
      <c r="E438" s="20"/>
      <c r="F438" s="46" t="str">
        <f t="shared" si="98"/>
        <v xml:space="preserve">,  </v>
      </c>
      <c r="G438" s="28"/>
      <c r="H438" s="21"/>
      <c r="I438" s="20"/>
      <c r="J438" s="20"/>
      <c r="K438" s="46" t="str">
        <f t="shared" si="99"/>
        <v xml:space="preserve"> </v>
      </c>
      <c r="L438" s="20"/>
      <c r="M438" s="22"/>
      <c r="N438" s="20"/>
      <c r="O438" s="20"/>
      <c r="P438" s="20"/>
      <c r="Q438" s="20"/>
      <c r="R438" s="24"/>
      <c r="S438" s="20"/>
      <c r="T438" s="24"/>
      <c r="U438" s="33" t="str">
        <f>IFERROR(VLOOKUP(UPPER(TRIM(R438)&amp;TRIM(S438)&amp;TRIM(T438)),City!K:L,2,FALSE),"")</f>
        <v/>
      </c>
      <c r="V438" s="46" t="str">
        <f t="shared" si="100"/>
        <v xml:space="preserve"> </v>
      </c>
      <c r="W438" s="46" t="str">
        <f t="shared" si="101"/>
        <v xml:space="preserve"> </v>
      </c>
      <c r="X438" s="46" t="str">
        <f t="shared" si="102"/>
        <v xml:space="preserve"> </v>
      </c>
      <c r="Y438" s="46" t="str">
        <f t="shared" si="103"/>
        <v xml:space="preserve"> </v>
      </c>
      <c r="Z438" s="46" t="str">
        <f t="shared" si="104"/>
        <v xml:space="preserve"> </v>
      </c>
      <c r="AA438" s="46" t="str">
        <f t="shared" si="105"/>
        <v xml:space="preserve"> </v>
      </c>
      <c r="AB438" s="46" t="str">
        <f t="shared" si="106"/>
        <v/>
      </c>
      <c r="AC438" s="20"/>
      <c r="AD438" s="47" t="str">
        <f t="shared" si="97"/>
        <v xml:space="preserve"> </v>
      </c>
      <c r="AE438" s="20"/>
      <c r="AF438" s="20"/>
      <c r="AG438" s="20"/>
      <c r="AH438" s="20"/>
      <c r="AI438" s="20"/>
      <c r="AJ438" s="20"/>
      <c r="AK438" s="24"/>
      <c r="AL438" s="20"/>
      <c r="AM438" s="20" t="str">
        <f>IFERROR(IF(AL438="Suggested Branch",VLOOKUP(AB438,'Branch Details'!F430:G742,2,FALSE),""),"")</f>
        <v/>
      </c>
      <c r="AN438" s="21"/>
      <c r="AO438" s="88"/>
      <c r="BH438" t="str">
        <f t="shared" si="107"/>
        <v/>
      </c>
      <c r="BI438" t="str">
        <f t="shared" si="108"/>
        <v/>
      </c>
      <c r="BJ438" t="str">
        <f>IF(OR(R438&lt;&gt;"",S438&lt;&gt;"",T438&lt;&gt;""),IFERROR(VLOOKUP(UPPER(TRIM(R438)&amp;TRIM(S438)&amp;TRIM(T438)),City!K:L,2,FALSE),"NONE"),"")</f>
        <v/>
      </c>
      <c r="BK438" t="str">
        <f t="shared" si="109"/>
        <v/>
      </c>
      <c r="BL438" t="str">
        <f t="shared" si="110"/>
        <v/>
      </c>
      <c r="BM438" s="17" t="str">
        <f t="shared" ca="1" si="111"/>
        <v/>
      </c>
      <c r="BN438" s="17" t="str">
        <f t="shared" si="112"/>
        <v/>
      </c>
    </row>
    <row r="439" spans="1:66">
      <c r="A439" s="84">
        <v>430</v>
      </c>
      <c r="B439" s="20"/>
      <c r="C439" s="20"/>
      <c r="D439" s="20"/>
      <c r="E439" s="20"/>
      <c r="F439" s="46" t="str">
        <f t="shared" si="98"/>
        <v xml:space="preserve">,  </v>
      </c>
      <c r="G439" s="28"/>
      <c r="H439" s="21"/>
      <c r="I439" s="20"/>
      <c r="J439" s="20"/>
      <c r="K439" s="46" t="str">
        <f t="shared" si="99"/>
        <v xml:space="preserve"> </v>
      </c>
      <c r="L439" s="20"/>
      <c r="M439" s="22"/>
      <c r="N439" s="20"/>
      <c r="O439" s="20"/>
      <c r="P439" s="20"/>
      <c r="Q439" s="20"/>
      <c r="R439" s="24"/>
      <c r="S439" s="20"/>
      <c r="T439" s="24"/>
      <c r="U439" s="33" t="str">
        <f>IFERROR(VLOOKUP(UPPER(TRIM(R439)&amp;TRIM(S439)&amp;TRIM(T439)),City!K:L,2,FALSE),"")</f>
        <v/>
      </c>
      <c r="V439" s="46" t="str">
        <f t="shared" si="100"/>
        <v xml:space="preserve"> </v>
      </c>
      <c r="W439" s="46" t="str">
        <f t="shared" si="101"/>
        <v xml:space="preserve"> </v>
      </c>
      <c r="X439" s="46" t="str">
        <f t="shared" si="102"/>
        <v xml:space="preserve"> </v>
      </c>
      <c r="Y439" s="46" t="str">
        <f t="shared" si="103"/>
        <v xml:space="preserve"> </v>
      </c>
      <c r="Z439" s="46" t="str">
        <f t="shared" si="104"/>
        <v xml:space="preserve"> </v>
      </c>
      <c r="AA439" s="46" t="str">
        <f t="shared" si="105"/>
        <v xml:space="preserve"> </v>
      </c>
      <c r="AB439" s="46" t="str">
        <f t="shared" si="106"/>
        <v/>
      </c>
      <c r="AC439" s="20"/>
      <c r="AD439" s="47" t="str">
        <f t="shared" si="97"/>
        <v xml:space="preserve"> </v>
      </c>
      <c r="AE439" s="20"/>
      <c r="AF439" s="20"/>
      <c r="AG439" s="20"/>
      <c r="AH439" s="20"/>
      <c r="AI439" s="20"/>
      <c r="AJ439" s="20"/>
      <c r="AK439" s="24"/>
      <c r="AL439" s="20"/>
      <c r="AM439" s="20" t="str">
        <f>IFERROR(IF(AL439="Suggested Branch",VLOOKUP(AB439,'Branch Details'!F431:G743,2,FALSE),""),"")</f>
        <v/>
      </c>
      <c r="AN439" s="21"/>
      <c r="AO439" s="88"/>
      <c r="BH439" t="str">
        <f t="shared" si="107"/>
        <v/>
      </c>
      <c r="BI439" t="str">
        <f t="shared" si="108"/>
        <v/>
      </c>
      <c r="BJ439" t="str">
        <f>IF(OR(R439&lt;&gt;"",S439&lt;&gt;"",T439&lt;&gt;""),IFERROR(VLOOKUP(UPPER(TRIM(R439)&amp;TRIM(S439)&amp;TRIM(T439)),City!K:L,2,FALSE),"NONE"),"")</f>
        <v/>
      </c>
      <c r="BK439" t="str">
        <f t="shared" si="109"/>
        <v/>
      </c>
      <c r="BL439" t="str">
        <f t="shared" si="110"/>
        <v/>
      </c>
      <c r="BM439" s="17" t="str">
        <f t="shared" ca="1" si="111"/>
        <v/>
      </c>
      <c r="BN439" s="17" t="str">
        <f t="shared" si="112"/>
        <v/>
      </c>
    </row>
    <row r="440" spans="1:66">
      <c r="A440" s="84">
        <v>431</v>
      </c>
      <c r="B440" s="20"/>
      <c r="C440" s="20"/>
      <c r="D440" s="20"/>
      <c r="E440" s="20"/>
      <c r="F440" s="46" t="str">
        <f t="shared" si="98"/>
        <v xml:space="preserve">,  </v>
      </c>
      <c r="G440" s="28"/>
      <c r="H440" s="21"/>
      <c r="I440" s="20"/>
      <c r="J440" s="20"/>
      <c r="K440" s="46" t="str">
        <f t="shared" si="99"/>
        <v xml:space="preserve"> </v>
      </c>
      <c r="L440" s="20"/>
      <c r="M440" s="22"/>
      <c r="N440" s="20"/>
      <c r="O440" s="20"/>
      <c r="P440" s="20"/>
      <c r="Q440" s="20"/>
      <c r="R440" s="24"/>
      <c r="S440" s="20"/>
      <c r="T440" s="24"/>
      <c r="U440" s="33" t="str">
        <f>IFERROR(VLOOKUP(UPPER(TRIM(R440)&amp;TRIM(S440)&amp;TRIM(T440)),City!K:L,2,FALSE),"")</f>
        <v/>
      </c>
      <c r="V440" s="46" t="str">
        <f t="shared" si="100"/>
        <v xml:space="preserve"> </v>
      </c>
      <c r="W440" s="46" t="str">
        <f t="shared" si="101"/>
        <v xml:space="preserve"> </v>
      </c>
      <c r="X440" s="46" t="str">
        <f t="shared" si="102"/>
        <v xml:space="preserve"> </v>
      </c>
      <c r="Y440" s="46" t="str">
        <f t="shared" si="103"/>
        <v xml:space="preserve"> </v>
      </c>
      <c r="Z440" s="46" t="str">
        <f t="shared" si="104"/>
        <v xml:space="preserve"> </v>
      </c>
      <c r="AA440" s="46" t="str">
        <f t="shared" si="105"/>
        <v xml:space="preserve"> </v>
      </c>
      <c r="AB440" s="46" t="str">
        <f t="shared" si="106"/>
        <v/>
      </c>
      <c r="AC440" s="20"/>
      <c r="AD440" s="47" t="str">
        <f t="shared" si="97"/>
        <v xml:space="preserve"> </v>
      </c>
      <c r="AE440" s="20"/>
      <c r="AF440" s="20"/>
      <c r="AG440" s="20"/>
      <c r="AH440" s="20"/>
      <c r="AI440" s="20"/>
      <c r="AJ440" s="20"/>
      <c r="AK440" s="24"/>
      <c r="AL440" s="20"/>
      <c r="AM440" s="20" t="str">
        <f>IFERROR(IF(AL440="Suggested Branch",VLOOKUP(AB440,'Branch Details'!F432:G744,2,FALSE),""),"")</f>
        <v/>
      </c>
      <c r="AN440" s="21"/>
      <c r="AO440" s="88"/>
      <c r="BH440" t="str">
        <f t="shared" si="107"/>
        <v/>
      </c>
      <c r="BI440" t="str">
        <f t="shared" si="108"/>
        <v/>
      </c>
      <c r="BJ440" t="str">
        <f>IF(OR(R440&lt;&gt;"",S440&lt;&gt;"",T440&lt;&gt;""),IFERROR(VLOOKUP(UPPER(TRIM(R440)&amp;TRIM(S440)&amp;TRIM(T440)),City!K:L,2,FALSE),"NONE"),"")</f>
        <v/>
      </c>
      <c r="BK440" t="str">
        <f t="shared" si="109"/>
        <v/>
      </c>
      <c r="BL440" t="str">
        <f t="shared" si="110"/>
        <v/>
      </c>
      <c r="BM440" s="17" t="str">
        <f t="shared" ca="1" si="111"/>
        <v/>
      </c>
      <c r="BN440" s="17" t="str">
        <f t="shared" si="112"/>
        <v/>
      </c>
    </row>
    <row r="441" spans="1:66">
      <c r="A441" s="84">
        <v>432</v>
      </c>
      <c r="B441" s="20"/>
      <c r="C441" s="20"/>
      <c r="D441" s="20"/>
      <c r="E441" s="20"/>
      <c r="F441" s="46" t="str">
        <f t="shared" si="98"/>
        <v xml:space="preserve">,  </v>
      </c>
      <c r="G441" s="28"/>
      <c r="H441" s="21"/>
      <c r="I441" s="20"/>
      <c r="J441" s="20"/>
      <c r="K441" s="46" t="str">
        <f t="shared" si="99"/>
        <v xml:space="preserve"> </v>
      </c>
      <c r="L441" s="20"/>
      <c r="M441" s="22"/>
      <c r="N441" s="20"/>
      <c r="O441" s="20"/>
      <c r="P441" s="20"/>
      <c r="Q441" s="20"/>
      <c r="R441" s="24"/>
      <c r="S441" s="20"/>
      <c r="T441" s="24"/>
      <c r="U441" s="33" t="str">
        <f>IFERROR(VLOOKUP(UPPER(TRIM(R441)&amp;TRIM(S441)&amp;TRIM(T441)),City!K:L,2,FALSE),"")</f>
        <v/>
      </c>
      <c r="V441" s="46" t="str">
        <f t="shared" si="100"/>
        <v xml:space="preserve"> </v>
      </c>
      <c r="W441" s="46" t="str">
        <f t="shared" si="101"/>
        <v xml:space="preserve"> </v>
      </c>
      <c r="X441" s="46" t="str">
        <f t="shared" si="102"/>
        <v xml:space="preserve"> </v>
      </c>
      <c r="Y441" s="46" t="str">
        <f t="shared" si="103"/>
        <v xml:space="preserve"> </v>
      </c>
      <c r="Z441" s="46" t="str">
        <f t="shared" si="104"/>
        <v xml:space="preserve"> </v>
      </c>
      <c r="AA441" s="46" t="str">
        <f t="shared" si="105"/>
        <v xml:space="preserve"> </v>
      </c>
      <c r="AB441" s="46" t="str">
        <f t="shared" si="106"/>
        <v/>
      </c>
      <c r="AC441" s="20"/>
      <c r="AD441" s="47" t="str">
        <f t="shared" si="97"/>
        <v xml:space="preserve"> </v>
      </c>
      <c r="AE441" s="20"/>
      <c r="AF441" s="20"/>
      <c r="AG441" s="20"/>
      <c r="AH441" s="20"/>
      <c r="AI441" s="20"/>
      <c r="AJ441" s="20"/>
      <c r="AK441" s="24"/>
      <c r="AL441" s="20"/>
      <c r="AM441" s="20" t="str">
        <f>IFERROR(IF(AL441="Suggested Branch",VLOOKUP(AB441,'Branch Details'!F433:G745,2,FALSE),""),"")</f>
        <v/>
      </c>
      <c r="AN441" s="21"/>
      <c r="AO441" s="88"/>
      <c r="BH441" t="str">
        <f t="shared" si="107"/>
        <v/>
      </c>
      <c r="BI441" t="str">
        <f t="shared" si="108"/>
        <v/>
      </c>
      <c r="BJ441" t="str">
        <f>IF(OR(R441&lt;&gt;"",S441&lt;&gt;"",T441&lt;&gt;""),IFERROR(VLOOKUP(UPPER(TRIM(R441)&amp;TRIM(S441)&amp;TRIM(T441)),City!K:L,2,FALSE),"NONE"),"")</f>
        <v/>
      </c>
      <c r="BK441" t="str">
        <f t="shared" si="109"/>
        <v/>
      </c>
      <c r="BL441" t="str">
        <f t="shared" si="110"/>
        <v/>
      </c>
      <c r="BM441" s="17" t="str">
        <f t="shared" ca="1" si="111"/>
        <v/>
      </c>
      <c r="BN441" s="17" t="str">
        <f t="shared" si="112"/>
        <v/>
      </c>
    </row>
    <row r="442" spans="1:66">
      <c r="A442" s="84">
        <v>433</v>
      </c>
      <c r="B442" s="20"/>
      <c r="C442" s="20"/>
      <c r="D442" s="20"/>
      <c r="E442" s="20"/>
      <c r="F442" s="46" t="str">
        <f t="shared" si="98"/>
        <v xml:space="preserve">,  </v>
      </c>
      <c r="G442" s="28"/>
      <c r="H442" s="21"/>
      <c r="I442" s="20"/>
      <c r="J442" s="20"/>
      <c r="K442" s="46" t="str">
        <f t="shared" si="99"/>
        <v xml:space="preserve"> </v>
      </c>
      <c r="L442" s="20"/>
      <c r="M442" s="22"/>
      <c r="N442" s="20"/>
      <c r="O442" s="20"/>
      <c r="P442" s="20"/>
      <c r="Q442" s="20"/>
      <c r="R442" s="24"/>
      <c r="S442" s="20"/>
      <c r="T442" s="24"/>
      <c r="U442" s="33" t="str">
        <f>IFERROR(VLOOKUP(UPPER(TRIM(R442)&amp;TRIM(S442)&amp;TRIM(T442)),City!K:L,2,FALSE),"")</f>
        <v/>
      </c>
      <c r="V442" s="46" t="str">
        <f t="shared" si="100"/>
        <v xml:space="preserve"> </v>
      </c>
      <c r="W442" s="46" t="str">
        <f t="shared" si="101"/>
        <v xml:space="preserve"> </v>
      </c>
      <c r="X442" s="46" t="str">
        <f t="shared" si="102"/>
        <v xml:space="preserve"> </v>
      </c>
      <c r="Y442" s="46" t="str">
        <f t="shared" si="103"/>
        <v xml:space="preserve"> </v>
      </c>
      <c r="Z442" s="46" t="str">
        <f t="shared" si="104"/>
        <v xml:space="preserve"> </v>
      </c>
      <c r="AA442" s="46" t="str">
        <f t="shared" si="105"/>
        <v xml:space="preserve"> </v>
      </c>
      <c r="AB442" s="46" t="str">
        <f t="shared" si="106"/>
        <v/>
      </c>
      <c r="AC442" s="20"/>
      <c r="AD442" s="47" t="str">
        <f t="shared" si="97"/>
        <v xml:space="preserve"> </v>
      </c>
      <c r="AE442" s="20"/>
      <c r="AF442" s="20"/>
      <c r="AG442" s="20"/>
      <c r="AH442" s="20"/>
      <c r="AI442" s="20"/>
      <c r="AJ442" s="20"/>
      <c r="AK442" s="24"/>
      <c r="AL442" s="20"/>
      <c r="AM442" s="20" t="str">
        <f>IFERROR(IF(AL442="Suggested Branch",VLOOKUP(AB442,'Branch Details'!F434:G746,2,FALSE),""),"")</f>
        <v/>
      </c>
      <c r="AN442" s="21"/>
      <c r="AO442" s="88"/>
      <c r="BH442" t="str">
        <f t="shared" si="107"/>
        <v/>
      </c>
      <c r="BI442" t="str">
        <f t="shared" si="108"/>
        <v/>
      </c>
      <c r="BJ442" t="str">
        <f>IF(OR(R442&lt;&gt;"",S442&lt;&gt;"",T442&lt;&gt;""),IFERROR(VLOOKUP(UPPER(TRIM(R442)&amp;TRIM(S442)&amp;TRIM(T442)),City!K:L,2,FALSE),"NONE"),"")</f>
        <v/>
      </c>
      <c r="BK442" t="str">
        <f t="shared" si="109"/>
        <v/>
      </c>
      <c r="BL442" t="str">
        <f t="shared" si="110"/>
        <v/>
      </c>
      <c r="BM442" s="17" t="str">
        <f t="shared" ca="1" si="111"/>
        <v/>
      </c>
      <c r="BN442" s="17" t="str">
        <f t="shared" si="112"/>
        <v/>
      </c>
    </row>
    <row r="443" spans="1:66">
      <c r="A443" s="84">
        <v>434</v>
      </c>
      <c r="B443" s="20"/>
      <c r="C443" s="20"/>
      <c r="D443" s="20"/>
      <c r="E443" s="20"/>
      <c r="F443" s="46" t="str">
        <f t="shared" si="98"/>
        <v xml:space="preserve">,  </v>
      </c>
      <c r="G443" s="28"/>
      <c r="H443" s="21"/>
      <c r="I443" s="20"/>
      <c r="J443" s="20"/>
      <c r="K443" s="46" t="str">
        <f t="shared" si="99"/>
        <v xml:space="preserve"> </v>
      </c>
      <c r="L443" s="20"/>
      <c r="M443" s="22"/>
      <c r="N443" s="20"/>
      <c r="O443" s="20"/>
      <c r="P443" s="20"/>
      <c r="Q443" s="20"/>
      <c r="R443" s="24"/>
      <c r="S443" s="20"/>
      <c r="T443" s="24"/>
      <c r="U443" s="33" t="str">
        <f>IFERROR(VLOOKUP(UPPER(TRIM(R443)&amp;TRIM(S443)&amp;TRIM(T443)),City!K:L,2,FALSE),"")</f>
        <v/>
      </c>
      <c r="V443" s="46" t="str">
        <f t="shared" si="100"/>
        <v xml:space="preserve"> </v>
      </c>
      <c r="W443" s="46" t="str">
        <f t="shared" si="101"/>
        <v xml:space="preserve"> </v>
      </c>
      <c r="X443" s="46" t="str">
        <f t="shared" si="102"/>
        <v xml:space="preserve"> </v>
      </c>
      <c r="Y443" s="46" t="str">
        <f t="shared" si="103"/>
        <v xml:space="preserve"> </v>
      </c>
      <c r="Z443" s="46" t="str">
        <f t="shared" si="104"/>
        <v xml:space="preserve"> </v>
      </c>
      <c r="AA443" s="46" t="str">
        <f t="shared" si="105"/>
        <v xml:space="preserve"> </v>
      </c>
      <c r="AB443" s="46" t="str">
        <f t="shared" si="106"/>
        <v/>
      </c>
      <c r="AC443" s="20"/>
      <c r="AD443" s="47" t="str">
        <f t="shared" si="97"/>
        <v xml:space="preserve"> </v>
      </c>
      <c r="AE443" s="20"/>
      <c r="AF443" s="20"/>
      <c r="AG443" s="20"/>
      <c r="AH443" s="20"/>
      <c r="AI443" s="20"/>
      <c r="AJ443" s="20"/>
      <c r="AK443" s="24"/>
      <c r="AL443" s="20"/>
      <c r="AM443" s="20" t="str">
        <f>IFERROR(IF(AL443="Suggested Branch",VLOOKUP(AB443,'Branch Details'!F435:G747,2,FALSE),""),"")</f>
        <v/>
      </c>
      <c r="AN443" s="21"/>
      <c r="AO443" s="88"/>
      <c r="BH443" t="str">
        <f t="shared" si="107"/>
        <v/>
      </c>
      <c r="BI443" t="str">
        <f t="shared" si="108"/>
        <v/>
      </c>
      <c r="BJ443" t="str">
        <f>IF(OR(R443&lt;&gt;"",S443&lt;&gt;"",T443&lt;&gt;""),IFERROR(VLOOKUP(UPPER(TRIM(R443)&amp;TRIM(S443)&amp;TRIM(T443)),City!K:L,2,FALSE),"NONE"),"")</f>
        <v/>
      </c>
      <c r="BK443" t="str">
        <f t="shared" si="109"/>
        <v/>
      </c>
      <c r="BL443" t="str">
        <f t="shared" si="110"/>
        <v/>
      </c>
      <c r="BM443" s="17" t="str">
        <f t="shared" ca="1" si="111"/>
        <v/>
      </c>
      <c r="BN443" s="17" t="str">
        <f t="shared" si="112"/>
        <v/>
      </c>
    </row>
    <row r="444" spans="1:66">
      <c r="A444" s="84">
        <v>435</v>
      </c>
      <c r="B444" s="20"/>
      <c r="C444" s="20"/>
      <c r="D444" s="20"/>
      <c r="E444" s="20"/>
      <c r="F444" s="46" t="str">
        <f t="shared" si="98"/>
        <v xml:space="preserve">,  </v>
      </c>
      <c r="G444" s="28"/>
      <c r="H444" s="21"/>
      <c r="I444" s="20"/>
      <c r="J444" s="20"/>
      <c r="K444" s="46" t="str">
        <f t="shared" si="99"/>
        <v xml:space="preserve"> </v>
      </c>
      <c r="L444" s="20"/>
      <c r="M444" s="22"/>
      <c r="N444" s="20"/>
      <c r="O444" s="20"/>
      <c r="P444" s="20"/>
      <c r="Q444" s="20"/>
      <c r="R444" s="24"/>
      <c r="S444" s="20"/>
      <c r="T444" s="24"/>
      <c r="U444" s="33" t="str">
        <f>IFERROR(VLOOKUP(UPPER(TRIM(R444)&amp;TRIM(S444)&amp;TRIM(T444)),City!K:L,2,FALSE),"")</f>
        <v/>
      </c>
      <c r="V444" s="46" t="str">
        <f t="shared" si="100"/>
        <v xml:space="preserve"> </v>
      </c>
      <c r="W444" s="46" t="str">
        <f t="shared" si="101"/>
        <v xml:space="preserve"> </v>
      </c>
      <c r="X444" s="46" t="str">
        <f t="shared" si="102"/>
        <v xml:space="preserve"> </v>
      </c>
      <c r="Y444" s="46" t="str">
        <f t="shared" si="103"/>
        <v xml:space="preserve"> </v>
      </c>
      <c r="Z444" s="46" t="str">
        <f t="shared" si="104"/>
        <v xml:space="preserve"> </v>
      </c>
      <c r="AA444" s="46" t="str">
        <f t="shared" si="105"/>
        <v xml:space="preserve"> </v>
      </c>
      <c r="AB444" s="46" t="str">
        <f t="shared" si="106"/>
        <v/>
      </c>
      <c r="AC444" s="20"/>
      <c r="AD444" s="47" t="str">
        <f t="shared" si="97"/>
        <v xml:space="preserve"> </v>
      </c>
      <c r="AE444" s="20"/>
      <c r="AF444" s="20"/>
      <c r="AG444" s="20"/>
      <c r="AH444" s="20"/>
      <c r="AI444" s="20"/>
      <c r="AJ444" s="20"/>
      <c r="AK444" s="24"/>
      <c r="AL444" s="20"/>
      <c r="AM444" s="20" t="str">
        <f>IFERROR(IF(AL444="Suggested Branch",VLOOKUP(AB444,'Branch Details'!F436:G748,2,FALSE),""),"")</f>
        <v/>
      </c>
      <c r="AN444" s="21"/>
      <c r="AO444" s="88"/>
      <c r="BH444" t="str">
        <f t="shared" si="107"/>
        <v/>
      </c>
      <c r="BI444" t="str">
        <f t="shared" si="108"/>
        <v/>
      </c>
      <c r="BJ444" t="str">
        <f>IF(OR(R444&lt;&gt;"",S444&lt;&gt;"",T444&lt;&gt;""),IFERROR(VLOOKUP(UPPER(TRIM(R444)&amp;TRIM(S444)&amp;TRIM(T444)),City!K:L,2,FALSE),"NONE"),"")</f>
        <v/>
      </c>
      <c r="BK444" t="str">
        <f t="shared" si="109"/>
        <v/>
      </c>
      <c r="BL444" t="str">
        <f t="shared" si="110"/>
        <v/>
      </c>
      <c r="BM444" s="17" t="str">
        <f t="shared" ca="1" si="111"/>
        <v/>
      </c>
      <c r="BN444" s="17" t="str">
        <f t="shared" si="112"/>
        <v/>
      </c>
    </row>
    <row r="445" spans="1:66">
      <c r="A445" s="84">
        <v>436</v>
      </c>
      <c r="B445" s="20"/>
      <c r="C445" s="20"/>
      <c r="D445" s="20"/>
      <c r="E445" s="20"/>
      <c r="F445" s="46" t="str">
        <f t="shared" si="98"/>
        <v xml:space="preserve">,  </v>
      </c>
      <c r="G445" s="28"/>
      <c r="H445" s="21"/>
      <c r="I445" s="20"/>
      <c r="J445" s="20"/>
      <c r="K445" s="46" t="str">
        <f t="shared" si="99"/>
        <v xml:space="preserve"> </v>
      </c>
      <c r="L445" s="20"/>
      <c r="M445" s="22"/>
      <c r="N445" s="20"/>
      <c r="O445" s="20"/>
      <c r="P445" s="20"/>
      <c r="Q445" s="20"/>
      <c r="R445" s="24"/>
      <c r="S445" s="20"/>
      <c r="T445" s="24"/>
      <c r="U445" s="33" t="str">
        <f>IFERROR(VLOOKUP(UPPER(TRIM(R445)&amp;TRIM(S445)&amp;TRIM(T445)),City!K:L,2,FALSE),"")</f>
        <v/>
      </c>
      <c r="V445" s="46" t="str">
        <f t="shared" si="100"/>
        <v xml:space="preserve"> </v>
      </c>
      <c r="W445" s="46" t="str">
        <f t="shared" si="101"/>
        <v xml:space="preserve"> </v>
      </c>
      <c r="X445" s="46" t="str">
        <f t="shared" si="102"/>
        <v xml:space="preserve"> </v>
      </c>
      <c r="Y445" s="46" t="str">
        <f t="shared" si="103"/>
        <v xml:space="preserve"> </v>
      </c>
      <c r="Z445" s="46" t="str">
        <f t="shared" si="104"/>
        <v xml:space="preserve"> </v>
      </c>
      <c r="AA445" s="46" t="str">
        <f t="shared" si="105"/>
        <v xml:space="preserve"> </v>
      </c>
      <c r="AB445" s="46" t="str">
        <f t="shared" si="106"/>
        <v/>
      </c>
      <c r="AC445" s="20"/>
      <c r="AD445" s="47" t="str">
        <f t="shared" si="97"/>
        <v xml:space="preserve"> </v>
      </c>
      <c r="AE445" s="20"/>
      <c r="AF445" s="20"/>
      <c r="AG445" s="20"/>
      <c r="AH445" s="20"/>
      <c r="AI445" s="20"/>
      <c r="AJ445" s="20"/>
      <c r="AK445" s="24"/>
      <c r="AL445" s="20"/>
      <c r="AM445" s="20" t="str">
        <f>IFERROR(IF(AL445="Suggested Branch",VLOOKUP(AB445,'Branch Details'!F437:G749,2,FALSE),""),"")</f>
        <v/>
      </c>
      <c r="AN445" s="21"/>
      <c r="AO445" s="88"/>
      <c r="BH445" t="str">
        <f t="shared" si="107"/>
        <v/>
      </c>
      <c r="BI445" t="str">
        <f t="shared" si="108"/>
        <v/>
      </c>
      <c r="BJ445" t="str">
        <f>IF(OR(R445&lt;&gt;"",S445&lt;&gt;"",T445&lt;&gt;""),IFERROR(VLOOKUP(UPPER(TRIM(R445)&amp;TRIM(S445)&amp;TRIM(T445)),City!K:L,2,FALSE),"NONE"),"")</f>
        <v/>
      </c>
      <c r="BK445" t="str">
        <f t="shared" si="109"/>
        <v/>
      </c>
      <c r="BL445" t="str">
        <f t="shared" si="110"/>
        <v/>
      </c>
      <c r="BM445" s="17" t="str">
        <f t="shared" ca="1" si="111"/>
        <v/>
      </c>
      <c r="BN445" s="17" t="str">
        <f t="shared" si="112"/>
        <v/>
      </c>
    </row>
    <row r="446" spans="1:66">
      <c r="A446" s="84">
        <v>437</v>
      </c>
      <c r="B446" s="20"/>
      <c r="C446" s="20"/>
      <c r="D446" s="20"/>
      <c r="E446" s="20"/>
      <c r="F446" s="46" t="str">
        <f t="shared" si="98"/>
        <v xml:space="preserve">,  </v>
      </c>
      <c r="G446" s="28"/>
      <c r="H446" s="21"/>
      <c r="I446" s="20"/>
      <c r="J446" s="20"/>
      <c r="K446" s="46" t="str">
        <f t="shared" si="99"/>
        <v xml:space="preserve"> </v>
      </c>
      <c r="L446" s="20"/>
      <c r="M446" s="22"/>
      <c r="N446" s="20"/>
      <c r="O446" s="20"/>
      <c r="P446" s="20"/>
      <c r="Q446" s="20"/>
      <c r="R446" s="24"/>
      <c r="S446" s="20"/>
      <c r="T446" s="24"/>
      <c r="U446" s="33" t="str">
        <f>IFERROR(VLOOKUP(UPPER(TRIM(R446)&amp;TRIM(S446)&amp;TRIM(T446)),City!K:L,2,FALSE),"")</f>
        <v/>
      </c>
      <c r="V446" s="46" t="str">
        <f t="shared" si="100"/>
        <v xml:space="preserve"> </v>
      </c>
      <c r="W446" s="46" t="str">
        <f t="shared" si="101"/>
        <v xml:space="preserve"> </v>
      </c>
      <c r="X446" s="46" t="str">
        <f t="shared" si="102"/>
        <v xml:space="preserve"> </v>
      </c>
      <c r="Y446" s="46" t="str">
        <f t="shared" si="103"/>
        <v xml:space="preserve"> </v>
      </c>
      <c r="Z446" s="46" t="str">
        <f t="shared" si="104"/>
        <v xml:space="preserve"> </v>
      </c>
      <c r="AA446" s="46" t="str">
        <f t="shared" si="105"/>
        <v xml:space="preserve"> </v>
      </c>
      <c r="AB446" s="46" t="str">
        <f t="shared" si="106"/>
        <v/>
      </c>
      <c r="AC446" s="20"/>
      <c r="AD446" s="47" t="str">
        <f t="shared" si="97"/>
        <v xml:space="preserve"> </v>
      </c>
      <c r="AE446" s="20"/>
      <c r="AF446" s="20"/>
      <c r="AG446" s="20"/>
      <c r="AH446" s="20"/>
      <c r="AI446" s="20"/>
      <c r="AJ446" s="20"/>
      <c r="AK446" s="24"/>
      <c r="AL446" s="20"/>
      <c r="AM446" s="20" t="str">
        <f>IFERROR(IF(AL446="Suggested Branch",VLOOKUP(AB446,'Branch Details'!F438:G750,2,FALSE),""),"")</f>
        <v/>
      </c>
      <c r="AN446" s="21"/>
      <c r="AO446" s="88"/>
      <c r="BH446" t="str">
        <f t="shared" si="107"/>
        <v/>
      </c>
      <c r="BI446" t="str">
        <f t="shared" si="108"/>
        <v/>
      </c>
      <c r="BJ446" t="str">
        <f>IF(OR(R446&lt;&gt;"",S446&lt;&gt;"",T446&lt;&gt;""),IFERROR(VLOOKUP(UPPER(TRIM(R446)&amp;TRIM(S446)&amp;TRIM(T446)),City!K:L,2,FALSE),"NONE"),"")</f>
        <v/>
      </c>
      <c r="BK446" t="str">
        <f t="shared" si="109"/>
        <v/>
      </c>
      <c r="BL446" t="str">
        <f t="shared" si="110"/>
        <v/>
      </c>
      <c r="BM446" s="17" t="str">
        <f t="shared" ca="1" si="111"/>
        <v/>
      </c>
      <c r="BN446" s="17" t="str">
        <f t="shared" si="112"/>
        <v/>
      </c>
    </row>
    <row r="447" spans="1:66">
      <c r="A447" s="84">
        <v>438</v>
      </c>
      <c r="B447" s="20"/>
      <c r="C447" s="20"/>
      <c r="D447" s="20"/>
      <c r="E447" s="20"/>
      <c r="F447" s="46" t="str">
        <f t="shared" si="98"/>
        <v xml:space="preserve">,  </v>
      </c>
      <c r="G447" s="28"/>
      <c r="H447" s="21"/>
      <c r="I447" s="20"/>
      <c r="J447" s="20"/>
      <c r="K447" s="46" t="str">
        <f t="shared" si="99"/>
        <v xml:space="preserve"> </v>
      </c>
      <c r="L447" s="20"/>
      <c r="M447" s="22"/>
      <c r="N447" s="20"/>
      <c r="O447" s="20"/>
      <c r="P447" s="20"/>
      <c r="Q447" s="20"/>
      <c r="R447" s="24"/>
      <c r="S447" s="20"/>
      <c r="T447" s="24"/>
      <c r="U447" s="33" t="str">
        <f>IFERROR(VLOOKUP(UPPER(TRIM(R447)&amp;TRIM(S447)&amp;TRIM(T447)),City!K:L,2,FALSE),"")</f>
        <v/>
      </c>
      <c r="V447" s="46" t="str">
        <f t="shared" si="100"/>
        <v xml:space="preserve"> </v>
      </c>
      <c r="W447" s="46" t="str">
        <f t="shared" si="101"/>
        <v xml:space="preserve"> </v>
      </c>
      <c r="X447" s="46" t="str">
        <f t="shared" si="102"/>
        <v xml:space="preserve"> </v>
      </c>
      <c r="Y447" s="46" t="str">
        <f t="shared" si="103"/>
        <v xml:space="preserve"> </v>
      </c>
      <c r="Z447" s="46" t="str">
        <f t="shared" si="104"/>
        <v xml:space="preserve"> </v>
      </c>
      <c r="AA447" s="46" t="str">
        <f t="shared" si="105"/>
        <v xml:space="preserve"> </v>
      </c>
      <c r="AB447" s="46" t="str">
        <f t="shared" si="106"/>
        <v/>
      </c>
      <c r="AC447" s="20"/>
      <c r="AD447" s="47" t="str">
        <f t="shared" si="97"/>
        <v xml:space="preserve"> </v>
      </c>
      <c r="AE447" s="20"/>
      <c r="AF447" s="20"/>
      <c r="AG447" s="20"/>
      <c r="AH447" s="20"/>
      <c r="AI447" s="20"/>
      <c r="AJ447" s="20"/>
      <c r="AK447" s="24"/>
      <c r="AL447" s="20"/>
      <c r="AM447" s="20" t="str">
        <f>IFERROR(IF(AL447="Suggested Branch",VLOOKUP(AB447,'Branch Details'!F439:G751,2,FALSE),""),"")</f>
        <v/>
      </c>
      <c r="AN447" s="21"/>
      <c r="AO447" s="88"/>
      <c r="BH447" t="str">
        <f t="shared" si="107"/>
        <v/>
      </c>
      <c r="BI447" t="str">
        <f t="shared" si="108"/>
        <v/>
      </c>
      <c r="BJ447" t="str">
        <f>IF(OR(R447&lt;&gt;"",S447&lt;&gt;"",T447&lt;&gt;""),IFERROR(VLOOKUP(UPPER(TRIM(R447)&amp;TRIM(S447)&amp;TRIM(T447)),City!K:L,2,FALSE),"NONE"),"")</f>
        <v/>
      </c>
      <c r="BK447" t="str">
        <f t="shared" si="109"/>
        <v/>
      </c>
      <c r="BL447" t="str">
        <f t="shared" si="110"/>
        <v/>
      </c>
      <c r="BM447" s="17" t="str">
        <f t="shared" ca="1" si="111"/>
        <v/>
      </c>
      <c r="BN447" s="17" t="str">
        <f t="shared" si="112"/>
        <v/>
      </c>
    </row>
    <row r="448" spans="1:66">
      <c r="A448" s="84">
        <v>439</v>
      </c>
      <c r="B448" s="20"/>
      <c r="C448" s="20"/>
      <c r="D448" s="20"/>
      <c r="E448" s="20"/>
      <c r="F448" s="46" t="str">
        <f t="shared" si="98"/>
        <v xml:space="preserve">,  </v>
      </c>
      <c r="G448" s="28"/>
      <c r="H448" s="21"/>
      <c r="I448" s="20"/>
      <c r="J448" s="20"/>
      <c r="K448" s="46" t="str">
        <f t="shared" si="99"/>
        <v xml:space="preserve"> </v>
      </c>
      <c r="L448" s="20"/>
      <c r="M448" s="22"/>
      <c r="N448" s="20"/>
      <c r="O448" s="20"/>
      <c r="P448" s="20"/>
      <c r="Q448" s="20"/>
      <c r="R448" s="24"/>
      <c r="S448" s="20"/>
      <c r="T448" s="24"/>
      <c r="U448" s="33" t="str">
        <f>IFERROR(VLOOKUP(UPPER(TRIM(R448)&amp;TRIM(S448)&amp;TRIM(T448)),City!K:L,2,FALSE),"")</f>
        <v/>
      </c>
      <c r="V448" s="46" t="str">
        <f t="shared" si="100"/>
        <v xml:space="preserve"> </v>
      </c>
      <c r="W448" s="46" t="str">
        <f t="shared" si="101"/>
        <v xml:space="preserve"> </v>
      </c>
      <c r="X448" s="46" t="str">
        <f t="shared" si="102"/>
        <v xml:space="preserve"> </v>
      </c>
      <c r="Y448" s="46" t="str">
        <f t="shared" si="103"/>
        <v xml:space="preserve"> </v>
      </c>
      <c r="Z448" s="46" t="str">
        <f t="shared" si="104"/>
        <v xml:space="preserve"> </v>
      </c>
      <c r="AA448" s="46" t="str">
        <f t="shared" si="105"/>
        <v xml:space="preserve"> </v>
      </c>
      <c r="AB448" s="46" t="str">
        <f t="shared" si="106"/>
        <v/>
      </c>
      <c r="AC448" s="20"/>
      <c r="AD448" s="47" t="str">
        <f t="shared" si="97"/>
        <v xml:space="preserve"> </v>
      </c>
      <c r="AE448" s="20"/>
      <c r="AF448" s="20"/>
      <c r="AG448" s="20"/>
      <c r="AH448" s="20"/>
      <c r="AI448" s="20"/>
      <c r="AJ448" s="20"/>
      <c r="AK448" s="24"/>
      <c r="AL448" s="20"/>
      <c r="AM448" s="20" t="str">
        <f>IFERROR(IF(AL448="Suggested Branch",VLOOKUP(AB448,'Branch Details'!F440:G752,2,FALSE),""),"")</f>
        <v/>
      </c>
      <c r="AN448" s="21"/>
      <c r="AO448" s="88"/>
      <c r="BH448" t="str">
        <f t="shared" si="107"/>
        <v/>
      </c>
      <c r="BI448" t="str">
        <f t="shared" si="108"/>
        <v/>
      </c>
      <c r="BJ448" t="str">
        <f>IF(OR(R448&lt;&gt;"",S448&lt;&gt;"",T448&lt;&gt;""),IFERROR(VLOOKUP(UPPER(TRIM(R448)&amp;TRIM(S448)&amp;TRIM(T448)),City!K:L,2,FALSE),"NONE"),"")</f>
        <v/>
      </c>
      <c r="BK448" t="str">
        <f t="shared" si="109"/>
        <v/>
      </c>
      <c r="BL448" t="str">
        <f t="shared" si="110"/>
        <v/>
      </c>
      <c r="BM448" s="17" t="str">
        <f t="shared" ca="1" si="111"/>
        <v/>
      </c>
      <c r="BN448" s="17" t="str">
        <f t="shared" si="112"/>
        <v/>
      </c>
    </row>
    <row r="449" spans="1:66">
      <c r="A449" s="84">
        <v>440</v>
      </c>
      <c r="B449" s="20"/>
      <c r="C449" s="20"/>
      <c r="D449" s="20"/>
      <c r="E449" s="20"/>
      <c r="F449" s="46" t="str">
        <f t="shared" si="98"/>
        <v xml:space="preserve">,  </v>
      </c>
      <c r="G449" s="28"/>
      <c r="H449" s="21"/>
      <c r="I449" s="20"/>
      <c r="J449" s="20"/>
      <c r="K449" s="46" t="str">
        <f t="shared" si="99"/>
        <v xml:space="preserve"> </v>
      </c>
      <c r="L449" s="20"/>
      <c r="M449" s="22"/>
      <c r="N449" s="20"/>
      <c r="O449" s="20"/>
      <c r="P449" s="20"/>
      <c r="Q449" s="20"/>
      <c r="R449" s="24"/>
      <c r="S449" s="20"/>
      <c r="T449" s="24"/>
      <c r="U449" s="33" t="str">
        <f>IFERROR(VLOOKUP(UPPER(TRIM(R449)&amp;TRIM(S449)&amp;TRIM(T449)),City!K:L,2,FALSE),"")</f>
        <v/>
      </c>
      <c r="V449" s="46" t="str">
        <f t="shared" si="100"/>
        <v xml:space="preserve"> </v>
      </c>
      <c r="W449" s="46" t="str">
        <f t="shared" si="101"/>
        <v xml:space="preserve"> </v>
      </c>
      <c r="X449" s="46" t="str">
        <f t="shared" si="102"/>
        <v xml:space="preserve"> </v>
      </c>
      <c r="Y449" s="46" t="str">
        <f t="shared" si="103"/>
        <v xml:space="preserve"> </v>
      </c>
      <c r="Z449" s="46" t="str">
        <f t="shared" si="104"/>
        <v xml:space="preserve"> </v>
      </c>
      <c r="AA449" s="46" t="str">
        <f t="shared" si="105"/>
        <v xml:space="preserve"> </v>
      </c>
      <c r="AB449" s="46" t="str">
        <f t="shared" si="106"/>
        <v/>
      </c>
      <c r="AC449" s="20"/>
      <c r="AD449" s="47" t="str">
        <f t="shared" si="97"/>
        <v xml:space="preserve"> </v>
      </c>
      <c r="AE449" s="20"/>
      <c r="AF449" s="20"/>
      <c r="AG449" s="20"/>
      <c r="AH449" s="20"/>
      <c r="AI449" s="20"/>
      <c r="AJ449" s="20"/>
      <c r="AK449" s="24"/>
      <c r="AL449" s="20"/>
      <c r="AM449" s="20" t="str">
        <f>IFERROR(IF(AL449="Suggested Branch",VLOOKUP(AB449,'Branch Details'!F441:G753,2,FALSE),""),"")</f>
        <v/>
      </c>
      <c r="AN449" s="21"/>
      <c r="AO449" s="88"/>
      <c r="BH449" t="str">
        <f t="shared" si="107"/>
        <v/>
      </c>
      <c r="BI449" t="str">
        <f t="shared" si="108"/>
        <v/>
      </c>
      <c r="BJ449" t="str">
        <f>IF(OR(R449&lt;&gt;"",S449&lt;&gt;"",T449&lt;&gt;""),IFERROR(VLOOKUP(UPPER(TRIM(R449)&amp;TRIM(S449)&amp;TRIM(T449)),City!K:L,2,FALSE),"NONE"),"")</f>
        <v/>
      </c>
      <c r="BK449" t="str">
        <f t="shared" si="109"/>
        <v/>
      </c>
      <c r="BL449" t="str">
        <f t="shared" si="110"/>
        <v/>
      </c>
      <c r="BM449" s="17" t="str">
        <f t="shared" ca="1" si="111"/>
        <v/>
      </c>
      <c r="BN449" s="17" t="str">
        <f t="shared" si="112"/>
        <v/>
      </c>
    </row>
    <row r="450" spans="1:66">
      <c r="A450" s="84">
        <v>441</v>
      </c>
      <c r="B450" s="20"/>
      <c r="C450" s="20"/>
      <c r="D450" s="20"/>
      <c r="E450" s="20"/>
      <c r="F450" s="46" t="str">
        <f t="shared" si="98"/>
        <v xml:space="preserve">,  </v>
      </c>
      <c r="G450" s="28"/>
      <c r="H450" s="21"/>
      <c r="I450" s="20"/>
      <c r="J450" s="20"/>
      <c r="K450" s="46" t="str">
        <f t="shared" si="99"/>
        <v xml:space="preserve"> </v>
      </c>
      <c r="L450" s="20"/>
      <c r="M450" s="22"/>
      <c r="N450" s="20"/>
      <c r="O450" s="20"/>
      <c r="P450" s="20"/>
      <c r="Q450" s="20"/>
      <c r="R450" s="24"/>
      <c r="S450" s="20"/>
      <c r="T450" s="24"/>
      <c r="U450" s="33" t="str">
        <f>IFERROR(VLOOKUP(UPPER(TRIM(R450)&amp;TRIM(S450)&amp;TRIM(T450)),City!K:L,2,FALSE),"")</f>
        <v/>
      </c>
      <c r="V450" s="46" t="str">
        <f t="shared" si="100"/>
        <v xml:space="preserve"> </v>
      </c>
      <c r="W450" s="46" t="str">
        <f t="shared" si="101"/>
        <v xml:space="preserve"> </v>
      </c>
      <c r="X450" s="46" t="str">
        <f t="shared" si="102"/>
        <v xml:space="preserve"> </v>
      </c>
      <c r="Y450" s="46" t="str">
        <f t="shared" si="103"/>
        <v xml:space="preserve"> </v>
      </c>
      <c r="Z450" s="46" t="str">
        <f t="shared" si="104"/>
        <v xml:space="preserve"> </v>
      </c>
      <c r="AA450" s="46" t="str">
        <f t="shared" si="105"/>
        <v xml:space="preserve"> </v>
      </c>
      <c r="AB450" s="46" t="str">
        <f t="shared" si="106"/>
        <v/>
      </c>
      <c r="AC450" s="20"/>
      <c r="AD450" s="47" t="str">
        <f t="shared" si="97"/>
        <v xml:space="preserve"> </v>
      </c>
      <c r="AE450" s="20"/>
      <c r="AF450" s="20"/>
      <c r="AG450" s="20"/>
      <c r="AH450" s="20"/>
      <c r="AI450" s="20"/>
      <c r="AJ450" s="20"/>
      <c r="AK450" s="24"/>
      <c r="AL450" s="20"/>
      <c r="AM450" s="20" t="str">
        <f>IFERROR(IF(AL450="Suggested Branch",VLOOKUP(AB450,'Branch Details'!F442:G754,2,FALSE),""),"")</f>
        <v/>
      </c>
      <c r="AN450" s="21"/>
      <c r="AO450" s="88"/>
      <c r="BH450" t="str">
        <f t="shared" si="107"/>
        <v/>
      </c>
      <c r="BI450" t="str">
        <f t="shared" si="108"/>
        <v/>
      </c>
      <c r="BJ450" t="str">
        <f>IF(OR(R450&lt;&gt;"",S450&lt;&gt;"",T450&lt;&gt;""),IFERROR(VLOOKUP(UPPER(TRIM(R450)&amp;TRIM(S450)&amp;TRIM(T450)),City!K:L,2,FALSE),"NONE"),"")</f>
        <v/>
      </c>
      <c r="BK450" t="str">
        <f t="shared" si="109"/>
        <v/>
      </c>
      <c r="BL450" t="str">
        <f t="shared" si="110"/>
        <v/>
      </c>
      <c r="BM450" s="17" t="str">
        <f t="shared" ca="1" si="111"/>
        <v/>
      </c>
      <c r="BN450" s="17" t="str">
        <f t="shared" si="112"/>
        <v/>
      </c>
    </row>
    <row r="451" spans="1:66">
      <c r="A451" s="84">
        <v>442</v>
      </c>
      <c r="B451" s="20"/>
      <c r="C451" s="20"/>
      <c r="D451" s="20"/>
      <c r="E451" s="20"/>
      <c r="F451" s="46" t="str">
        <f t="shared" si="98"/>
        <v xml:space="preserve">,  </v>
      </c>
      <c r="G451" s="28"/>
      <c r="H451" s="21"/>
      <c r="I451" s="20"/>
      <c r="J451" s="20"/>
      <c r="K451" s="46" t="str">
        <f t="shared" si="99"/>
        <v xml:space="preserve"> </v>
      </c>
      <c r="L451" s="20"/>
      <c r="M451" s="22"/>
      <c r="N451" s="20"/>
      <c r="O451" s="20"/>
      <c r="P451" s="20"/>
      <c r="Q451" s="20"/>
      <c r="R451" s="24"/>
      <c r="S451" s="20"/>
      <c r="T451" s="24"/>
      <c r="U451" s="33" t="str">
        <f>IFERROR(VLOOKUP(UPPER(TRIM(R451)&amp;TRIM(S451)&amp;TRIM(T451)),City!K:L,2,FALSE),"")</f>
        <v/>
      </c>
      <c r="V451" s="46" t="str">
        <f t="shared" si="100"/>
        <v xml:space="preserve"> </v>
      </c>
      <c r="W451" s="46" t="str">
        <f t="shared" si="101"/>
        <v xml:space="preserve"> </v>
      </c>
      <c r="X451" s="46" t="str">
        <f t="shared" si="102"/>
        <v xml:space="preserve"> </v>
      </c>
      <c r="Y451" s="46" t="str">
        <f t="shared" si="103"/>
        <v xml:space="preserve"> </v>
      </c>
      <c r="Z451" s="46" t="str">
        <f t="shared" si="104"/>
        <v xml:space="preserve"> </v>
      </c>
      <c r="AA451" s="46" t="str">
        <f t="shared" si="105"/>
        <v xml:space="preserve"> </v>
      </c>
      <c r="AB451" s="46" t="str">
        <f t="shared" si="106"/>
        <v/>
      </c>
      <c r="AC451" s="20"/>
      <c r="AD451" s="47" t="str">
        <f t="shared" si="97"/>
        <v xml:space="preserve"> </v>
      </c>
      <c r="AE451" s="20"/>
      <c r="AF451" s="20"/>
      <c r="AG451" s="20"/>
      <c r="AH451" s="20"/>
      <c r="AI451" s="20"/>
      <c r="AJ451" s="20"/>
      <c r="AK451" s="24"/>
      <c r="AL451" s="20"/>
      <c r="AM451" s="20" t="str">
        <f>IFERROR(IF(AL451="Suggested Branch",VLOOKUP(AB451,'Branch Details'!F443:G755,2,FALSE),""),"")</f>
        <v/>
      </c>
      <c r="AN451" s="21"/>
      <c r="AO451" s="88"/>
      <c r="BH451" t="str">
        <f t="shared" si="107"/>
        <v/>
      </c>
      <c r="BI451" t="str">
        <f t="shared" si="108"/>
        <v/>
      </c>
      <c r="BJ451" t="str">
        <f>IF(OR(R451&lt;&gt;"",S451&lt;&gt;"",T451&lt;&gt;""),IFERROR(VLOOKUP(UPPER(TRIM(R451)&amp;TRIM(S451)&amp;TRIM(T451)),City!K:L,2,FALSE),"NONE"),"")</f>
        <v/>
      </c>
      <c r="BK451" t="str">
        <f t="shared" si="109"/>
        <v/>
      </c>
      <c r="BL451" t="str">
        <f t="shared" si="110"/>
        <v/>
      </c>
      <c r="BM451" s="17" t="str">
        <f t="shared" ca="1" si="111"/>
        <v/>
      </c>
      <c r="BN451" s="17" t="str">
        <f t="shared" si="112"/>
        <v/>
      </c>
    </row>
    <row r="452" spans="1:66">
      <c r="A452" s="84">
        <v>443</v>
      </c>
      <c r="B452" s="20"/>
      <c r="C452" s="20"/>
      <c r="D452" s="20"/>
      <c r="E452" s="20"/>
      <c r="F452" s="46" t="str">
        <f t="shared" si="98"/>
        <v xml:space="preserve">,  </v>
      </c>
      <c r="G452" s="28"/>
      <c r="H452" s="21"/>
      <c r="I452" s="20"/>
      <c r="J452" s="20"/>
      <c r="K452" s="46" t="str">
        <f t="shared" si="99"/>
        <v xml:space="preserve"> </v>
      </c>
      <c r="L452" s="20"/>
      <c r="M452" s="22"/>
      <c r="N452" s="20"/>
      <c r="O452" s="20"/>
      <c r="P452" s="20"/>
      <c r="Q452" s="20"/>
      <c r="R452" s="24"/>
      <c r="S452" s="20"/>
      <c r="T452" s="24"/>
      <c r="U452" s="33" t="str">
        <f>IFERROR(VLOOKUP(UPPER(TRIM(R452)&amp;TRIM(S452)&amp;TRIM(T452)),City!K:L,2,FALSE),"")</f>
        <v/>
      </c>
      <c r="V452" s="46" t="str">
        <f t="shared" si="100"/>
        <v xml:space="preserve"> </v>
      </c>
      <c r="W452" s="46" t="str">
        <f t="shared" si="101"/>
        <v xml:space="preserve"> </v>
      </c>
      <c r="X452" s="46" t="str">
        <f t="shared" si="102"/>
        <v xml:space="preserve"> </v>
      </c>
      <c r="Y452" s="46" t="str">
        <f t="shared" si="103"/>
        <v xml:space="preserve"> </v>
      </c>
      <c r="Z452" s="46" t="str">
        <f t="shared" si="104"/>
        <v xml:space="preserve"> </v>
      </c>
      <c r="AA452" s="46" t="str">
        <f t="shared" si="105"/>
        <v xml:space="preserve"> </v>
      </c>
      <c r="AB452" s="46" t="str">
        <f t="shared" si="106"/>
        <v/>
      </c>
      <c r="AC452" s="20"/>
      <c r="AD452" s="47" t="str">
        <f t="shared" si="97"/>
        <v xml:space="preserve"> </v>
      </c>
      <c r="AE452" s="20"/>
      <c r="AF452" s="20"/>
      <c r="AG452" s="20"/>
      <c r="AH452" s="20"/>
      <c r="AI452" s="20"/>
      <c r="AJ452" s="20"/>
      <c r="AK452" s="24"/>
      <c r="AL452" s="20"/>
      <c r="AM452" s="20" t="str">
        <f>IFERROR(IF(AL452="Suggested Branch",VLOOKUP(AB452,'Branch Details'!F444:G756,2,FALSE),""),"")</f>
        <v/>
      </c>
      <c r="AN452" s="21"/>
      <c r="AO452" s="88"/>
      <c r="BH452" t="str">
        <f t="shared" si="107"/>
        <v/>
      </c>
      <c r="BI452" t="str">
        <f t="shared" si="108"/>
        <v/>
      </c>
      <c r="BJ452" t="str">
        <f>IF(OR(R452&lt;&gt;"",S452&lt;&gt;"",T452&lt;&gt;""),IFERROR(VLOOKUP(UPPER(TRIM(R452)&amp;TRIM(S452)&amp;TRIM(T452)),City!K:L,2,FALSE),"NONE"),"")</f>
        <v/>
      </c>
      <c r="BK452" t="str">
        <f t="shared" si="109"/>
        <v/>
      </c>
      <c r="BL452" t="str">
        <f t="shared" si="110"/>
        <v/>
      </c>
      <c r="BM452" s="17" t="str">
        <f t="shared" ca="1" si="111"/>
        <v/>
      </c>
      <c r="BN452" s="17" t="str">
        <f t="shared" si="112"/>
        <v/>
      </c>
    </row>
    <row r="453" spans="1:66">
      <c r="A453" s="84">
        <v>444</v>
      </c>
      <c r="B453" s="20"/>
      <c r="C453" s="20"/>
      <c r="D453" s="20"/>
      <c r="E453" s="20"/>
      <c r="F453" s="46" t="str">
        <f t="shared" si="98"/>
        <v xml:space="preserve">,  </v>
      </c>
      <c r="G453" s="28"/>
      <c r="H453" s="21"/>
      <c r="I453" s="20"/>
      <c r="J453" s="20"/>
      <c r="K453" s="46" t="str">
        <f t="shared" si="99"/>
        <v xml:space="preserve"> </v>
      </c>
      <c r="L453" s="20"/>
      <c r="M453" s="22"/>
      <c r="N453" s="20"/>
      <c r="O453" s="20"/>
      <c r="P453" s="20"/>
      <c r="Q453" s="20"/>
      <c r="R453" s="24"/>
      <c r="S453" s="20"/>
      <c r="T453" s="24"/>
      <c r="U453" s="33" t="str">
        <f>IFERROR(VLOOKUP(UPPER(TRIM(R453)&amp;TRIM(S453)&amp;TRIM(T453)),City!K:L,2,FALSE),"")</f>
        <v/>
      </c>
      <c r="V453" s="46" t="str">
        <f t="shared" si="100"/>
        <v xml:space="preserve"> </v>
      </c>
      <c r="W453" s="46" t="str">
        <f t="shared" si="101"/>
        <v xml:space="preserve"> </v>
      </c>
      <c r="X453" s="46" t="str">
        <f t="shared" si="102"/>
        <v xml:space="preserve"> </v>
      </c>
      <c r="Y453" s="46" t="str">
        <f t="shared" si="103"/>
        <v xml:space="preserve"> </v>
      </c>
      <c r="Z453" s="46" t="str">
        <f t="shared" si="104"/>
        <v xml:space="preserve"> </v>
      </c>
      <c r="AA453" s="46" t="str">
        <f t="shared" si="105"/>
        <v xml:space="preserve"> </v>
      </c>
      <c r="AB453" s="46" t="str">
        <f t="shared" si="106"/>
        <v/>
      </c>
      <c r="AC453" s="20"/>
      <c r="AD453" s="47" t="str">
        <f t="shared" si="97"/>
        <v xml:space="preserve"> </v>
      </c>
      <c r="AE453" s="20"/>
      <c r="AF453" s="20"/>
      <c r="AG453" s="20"/>
      <c r="AH453" s="20"/>
      <c r="AI453" s="20"/>
      <c r="AJ453" s="20"/>
      <c r="AK453" s="24"/>
      <c r="AL453" s="20"/>
      <c r="AM453" s="20" t="str">
        <f>IFERROR(IF(AL453="Suggested Branch",VLOOKUP(AB453,'Branch Details'!F445:G757,2,FALSE),""),"")</f>
        <v/>
      </c>
      <c r="AN453" s="21"/>
      <c r="AO453" s="88"/>
      <c r="BH453" t="str">
        <f t="shared" si="107"/>
        <v/>
      </c>
      <c r="BI453" t="str">
        <f t="shared" si="108"/>
        <v/>
      </c>
      <c r="BJ453" t="str">
        <f>IF(OR(R453&lt;&gt;"",S453&lt;&gt;"",T453&lt;&gt;""),IFERROR(VLOOKUP(UPPER(TRIM(R453)&amp;TRIM(S453)&amp;TRIM(T453)),City!K:L,2,FALSE),"NONE"),"")</f>
        <v/>
      </c>
      <c r="BK453" t="str">
        <f t="shared" si="109"/>
        <v/>
      </c>
      <c r="BL453" t="str">
        <f t="shared" si="110"/>
        <v/>
      </c>
      <c r="BM453" s="17" t="str">
        <f t="shared" ca="1" si="111"/>
        <v/>
      </c>
      <c r="BN453" s="17" t="str">
        <f t="shared" si="112"/>
        <v/>
      </c>
    </row>
    <row r="454" spans="1:66">
      <c r="A454" s="84">
        <v>445</v>
      </c>
      <c r="B454" s="20"/>
      <c r="C454" s="20"/>
      <c r="D454" s="20"/>
      <c r="E454" s="20"/>
      <c r="F454" s="46" t="str">
        <f t="shared" si="98"/>
        <v xml:space="preserve">,  </v>
      </c>
      <c r="G454" s="28"/>
      <c r="H454" s="21"/>
      <c r="I454" s="20"/>
      <c r="J454" s="20"/>
      <c r="K454" s="46" t="str">
        <f t="shared" si="99"/>
        <v xml:space="preserve"> </v>
      </c>
      <c r="L454" s="20"/>
      <c r="M454" s="22"/>
      <c r="N454" s="20"/>
      <c r="O454" s="20"/>
      <c r="P454" s="20"/>
      <c r="Q454" s="20"/>
      <c r="R454" s="24"/>
      <c r="S454" s="20"/>
      <c r="T454" s="24"/>
      <c r="U454" s="33" t="str">
        <f>IFERROR(VLOOKUP(UPPER(TRIM(R454)&amp;TRIM(S454)&amp;TRIM(T454)),City!K:L,2,FALSE),"")</f>
        <v/>
      </c>
      <c r="V454" s="46" t="str">
        <f t="shared" si="100"/>
        <v xml:space="preserve"> </v>
      </c>
      <c r="W454" s="46" t="str">
        <f t="shared" si="101"/>
        <v xml:space="preserve"> </v>
      </c>
      <c r="X454" s="46" t="str">
        <f t="shared" si="102"/>
        <v xml:space="preserve"> </v>
      </c>
      <c r="Y454" s="46" t="str">
        <f t="shared" si="103"/>
        <v xml:space="preserve"> </v>
      </c>
      <c r="Z454" s="46" t="str">
        <f t="shared" si="104"/>
        <v xml:space="preserve"> </v>
      </c>
      <c r="AA454" s="46" t="str">
        <f t="shared" si="105"/>
        <v xml:space="preserve"> </v>
      </c>
      <c r="AB454" s="46" t="str">
        <f t="shared" si="106"/>
        <v/>
      </c>
      <c r="AC454" s="20"/>
      <c r="AD454" s="47" t="str">
        <f t="shared" si="97"/>
        <v xml:space="preserve"> </v>
      </c>
      <c r="AE454" s="20"/>
      <c r="AF454" s="20"/>
      <c r="AG454" s="20"/>
      <c r="AH454" s="20"/>
      <c r="AI454" s="20"/>
      <c r="AJ454" s="20"/>
      <c r="AK454" s="24"/>
      <c r="AL454" s="20"/>
      <c r="AM454" s="20" t="str">
        <f>IFERROR(IF(AL454="Suggested Branch",VLOOKUP(AB454,'Branch Details'!F446:G758,2,FALSE),""),"")</f>
        <v/>
      </c>
      <c r="AN454" s="21"/>
      <c r="AO454" s="88"/>
      <c r="BH454" t="str">
        <f t="shared" si="107"/>
        <v/>
      </c>
      <c r="BI454" t="str">
        <f t="shared" si="108"/>
        <v/>
      </c>
      <c r="BJ454" t="str">
        <f>IF(OR(R454&lt;&gt;"",S454&lt;&gt;"",T454&lt;&gt;""),IFERROR(VLOOKUP(UPPER(TRIM(R454)&amp;TRIM(S454)&amp;TRIM(T454)),City!K:L,2,FALSE),"NONE"),"")</f>
        <v/>
      </c>
      <c r="BK454" t="str">
        <f t="shared" si="109"/>
        <v/>
      </c>
      <c r="BL454" t="str">
        <f t="shared" si="110"/>
        <v/>
      </c>
      <c r="BM454" s="17" t="str">
        <f t="shared" ca="1" si="111"/>
        <v/>
      </c>
      <c r="BN454" s="17" t="str">
        <f t="shared" si="112"/>
        <v/>
      </c>
    </row>
    <row r="455" spans="1:66">
      <c r="A455" s="84">
        <v>446</v>
      </c>
      <c r="B455" s="20"/>
      <c r="C455" s="20"/>
      <c r="D455" s="20"/>
      <c r="E455" s="20"/>
      <c r="F455" s="46" t="str">
        <f t="shared" si="98"/>
        <v xml:space="preserve">,  </v>
      </c>
      <c r="G455" s="28"/>
      <c r="H455" s="21"/>
      <c r="I455" s="20"/>
      <c r="J455" s="20"/>
      <c r="K455" s="46" t="str">
        <f t="shared" si="99"/>
        <v xml:space="preserve"> </v>
      </c>
      <c r="L455" s="20"/>
      <c r="M455" s="22"/>
      <c r="N455" s="20"/>
      <c r="O455" s="20"/>
      <c r="P455" s="20"/>
      <c r="Q455" s="20"/>
      <c r="R455" s="24"/>
      <c r="S455" s="20"/>
      <c r="T455" s="24"/>
      <c r="U455" s="33" t="str">
        <f>IFERROR(VLOOKUP(UPPER(TRIM(R455)&amp;TRIM(S455)&amp;TRIM(T455)),City!K:L,2,FALSE),"")</f>
        <v/>
      </c>
      <c r="V455" s="46" t="str">
        <f t="shared" si="100"/>
        <v xml:space="preserve"> </v>
      </c>
      <c r="W455" s="46" t="str">
        <f t="shared" si="101"/>
        <v xml:space="preserve"> </v>
      </c>
      <c r="X455" s="46" t="str">
        <f t="shared" si="102"/>
        <v xml:space="preserve"> </v>
      </c>
      <c r="Y455" s="46" t="str">
        <f t="shared" si="103"/>
        <v xml:space="preserve"> </v>
      </c>
      <c r="Z455" s="46" t="str">
        <f t="shared" si="104"/>
        <v xml:space="preserve"> </v>
      </c>
      <c r="AA455" s="46" t="str">
        <f t="shared" si="105"/>
        <v xml:space="preserve"> </v>
      </c>
      <c r="AB455" s="46" t="str">
        <f t="shared" si="106"/>
        <v/>
      </c>
      <c r="AC455" s="20"/>
      <c r="AD455" s="47" t="str">
        <f t="shared" si="97"/>
        <v xml:space="preserve"> </v>
      </c>
      <c r="AE455" s="20"/>
      <c r="AF455" s="20"/>
      <c r="AG455" s="20"/>
      <c r="AH455" s="20"/>
      <c r="AI455" s="20"/>
      <c r="AJ455" s="20"/>
      <c r="AK455" s="24"/>
      <c r="AL455" s="20"/>
      <c r="AM455" s="20" t="str">
        <f>IFERROR(IF(AL455="Suggested Branch",VLOOKUP(AB455,'Branch Details'!F447:G759,2,FALSE),""),"")</f>
        <v/>
      </c>
      <c r="AN455" s="21"/>
      <c r="AO455" s="88"/>
      <c r="BH455" t="str">
        <f t="shared" si="107"/>
        <v/>
      </c>
      <c r="BI455" t="str">
        <f t="shared" si="108"/>
        <v/>
      </c>
      <c r="BJ455" t="str">
        <f>IF(OR(R455&lt;&gt;"",S455&lt;&gt;"",T455&lt;&gt;""),IFERROR(VLOOKUP(UPPER(TRIM(R455)&amp;TRIM(S455)&amp;TRIM(T455)),City!K:L,2,FALSE),"NONE"),"")</f>
        <v/>
      </c>
      <c r="BK455" t="str">
        <f t="shared" si="109"/>
        <v/>
      </c>
      <c r="BL455" t="str">
        <f t="shared" si="110"/>
        <v/>
      </c>
      <c r="BM455" s="17" t="str">
        <f t="shared" ca="1" si="111"/>
        <v/>
      </c>
      <c r="BN455" s="17" t="str">
        <f t="shared" si="112"/>
        <v/>
      </c>
    </row>
    <row r="456" spans="1:66">
      <c r="A456" s="84">
        <v>447</v>
      </c>
      <c r="B456" s="20"/>
      <c r="C456" s="20"/>
      <c r="D456" s="20"/>
      <c r="E456" s="20"/>
      <c r="F456" s="46" t="str">
        <f t="shared" si="98"/>
        <v xml:space="preserve">,  </v>
      </c>
      <c r="G456" s="28"/>
      <c r="H456" s="21"/>
      <c r="I456" s="20"/>
      <c r="J456" s="20"/>
      <c r="K456" s="46" t="str">
        <f t="shared" si="99"/>
        <v xml:space="preserve"> </v>
      </c>
      <c r="L456" s="20"/>
      <c r="M456" s="22"/>
      <c r="N456" s="20"/>
      <c r="O456" s="20"/>
      <c r="P456" s="20"/>
      <c r="Q456" s="20"/>
      <c r="R456" s="24"/>
      <c r="S456" s="20"/>
      <c r="T456" s="24"/>
      <c r="U456" s="33" t="str">
        <f>IFERROR(VLOOKUP(UPPER(TRIM(R456)&amp;TRIM(S456)&amp;TRIM(T456)),City!K:L,2,FALSE),"")</f>
        <v/>
      </c>
      <c r="V456" s="46" t="str">
        <f t="shared" si="100"/>
        <v xml:space="preserve"> </v>
      </c>
      <c r="W456" s="46" t="str">
        <f t="shared" si="101"/>
        <v xml:space="preserve"> </v>
      </c>
      <c r="X456" s="46" t="str">
        <f t="shared" si="102"/>
        <v xml:space="preserve"> </v>
      </c>
      <c r="Y456" s="46" t="str">
        <f t="shared" si="103"/>
        <v xml:space="preserve"> </v>
      </c>
      <c r="Z456" s="46" t="str">
        <f t="shared" si="104"/>
        <v xml:space="preserve"> </v>
      </c>
      <c r="AA456" s="46" t="str">
        <f t="shared" si="105"/>
        <v xml:space="preserve"> </v>
      </c>
      <c r="AB456" s="46" t="str">
        <f t="shared" si="106"/>
        <v/>
      </c>
      <c r="AC456" s="20"/>
      <c r="AD456" s="47" t="str">
        <f t="shared" si="97"/>
        <v xml:space="preserve"> </v>
      </c>
      <c r="AE456" s="20"/>
      <c r="AF456" s="20"/>
      <c r="AG456" s="20"/>
      <c r="AH456" s="20"/>
      <c r="AI456" s="20"/>
      <c r="AJ456" s="20"/>
      <c r="AK456" s="24"/>
      <c r="AL456" s="20"/>
      <c r="AM456" s="20" t="str">
        <f>IFERROR(IF(AL456="Suggested Branch",VLOOKUP(AB456,'Branch Details'!F448:G760,2,FALSE),""),"")</f>
        <v/>
      </c>
      <c r="AN456" s="21"/>
      <c r="AO456" s="88"/>
      <c r="BH456" t="str">
        <f t="shared" si="107"/>
        <v/>
      </c>
      <c r="BI456" t="str">
        <f t="shared" si="108"/>
        <v/>
      </c>
      <c r="BJ456" t="str">
        <f>IF(OR(R456&lt;&gt;"",S456&lt;&gt;"",T456&lt;&gt;""),IFERROR(VLOOKUP(UPPER(TRIM(R456)&amp;TRIM(S456)&amp;TRIM(T456)),City!K:L,2,FALSE),"NONE"),"")</f>
        <v/>
      </c>
      <c r="BK456" t="str">
        <f t="shared" si="109"/>
        <v/>
      </c>
      <c r="BL456" t="str">
        <f t="shared" si="110"/>
        <v/>
      </c>
      <c r="BM456" s="17" t="str">
        <f t="shared" ca="1" si="111"/>
        <v/>
      </c>
      <c r="BN456" s="17" t="str">
        <f t="shared" si="112"/>
        <v/>
      </c>
    </row>
    <row r="457" spans="1:66">
      <c r="A457" s="84">
        <v>448</v>
      </c>
      <c r="B457" s="20"/>
      <c r="C457" s="20"/>
      <c r="D457" s="20"/>
      <c r="E457" s="20"/>
      <c r="F457" s="46" t="str">
        <f t="shared" si="98"/>
        <v xml:space="preserve">,  </v>
      </c>
      <c r="G457" s="28"/>
      <c r="H457" s="21"/>
      <c r="I457" s="20"/>
      <c r="J457" s="20"/>
      <c r="K457" s="46" t="str">
        <f t="shared" si="99"/>
        <v xml:space="preserve"> </v>
      </c>
      <c r="L457" s="20"/>
      <c r="M457" s="22"/>
      <c r="N457" s="20"/>
      <c r="O457" s="20"/>
      <c r="P457" s="20"/>
      <c r="Q457" s="20"/>
      <c r="R457" s="24"/>
      <c r="S457" s="20"/>
      <c r="T457" s="24"/>
      <c r="U457" s="33" t="str">
        <f>IFERROR(VLOOKUP(UPPER(TRIM(R457)&amp;TRIM(S457)&amp;TRIM(T457)),City!K:L,2,FALSE),"")</f>
        <v/>
      </c>
      <c r="V457" s="46" t="str">
        <f t="shared" si="100"/>
        <v xml:space="preserve"> </v>
      </c>
      <c r="W457" s="46" t="str">
        <f t="shared" si="101"/>
        <v xml:space="preserve"> </v>
      </c>
      <c r="X457" s="46" t="str">
        <f t="shared" si="102"/>
        <v xml:space="preserve"> </v>
      </c>
      <c r="Y457" s="46" t="str">
        <f t="shared" si="103"/>
        <v xml:space="preserve"> </v>
      </c>
      <c r="Z457" s="46" t="str">
        <f t="shared" si="104"/>
        <v xml:space="preserve"> </v>
      </c>
      <c r="AA457" s="46" t="str">
        <f t="shared" si="105"/>
        <v xml:space="preserve"> </v>
      </c>
      <c r="AB457" s="46" t="str">
        <f t="shared" si="106"/>
        <v/>
      </c>
      <c r="AC457" s="20"/>
      <c r="AD457" s="47" t="str">
        <f t="shared" si="97"/>
        <v xml:space="preserve"> </v>
      </c>
      <c r="AE457" s="20"/>
      <c r="AF457" s="20"/>
      <c r="AG457" s="20"/>
      <c r="AH457" s="20"/>
      <c r="AI457" s="20"/>
      <c r="AJ457" s="20"/>
      <c r="AK457" s="24"/>
      <c r="AL457" s="20"/>
      <c r="AM457" s="20" t="str">
        <f>IFERROR(IF(AL457="Suggested Branch",VLOOKUP(AB457,'Branch Details'!F449:G761,2,FALSE),""),"")</f>
        <v/>
      </c>
      <c r="AN457" s="21"/>
      <c r="AO457" s="88"/>
      <c r="BH457" t="str">
        <f t="shared" si="107"/>
        <v/>
      </c>
      <c r="BI457" t="str">
        <f t="shared" si="108"/>
        <v/>
      </c>
      <c r="BJ457" t="str">
        <f>IF(OR(R457&lt;&gt;"",S457&lt;&gt;"",T457&lt;&gt;""),IFERROR(VLOOKUP(UPPER(TRIM(R457)&amp;TRIM(S457)&amp;TRIM(T457)),City!K:L,2,FALSE),"NONE"),"")</f>
        <v/>
      </c>
      <c r="BK457" t="str">
        <f t="shared" si="109"/>
        <v/>
      </c>
      <c r="BL457" t="str">
        <f t="shared" si="110"/>
        <v/>
      </c>
      <c r="BM457" s="17" t="str">
        <f t="shared" ca="1" si="111"/>
        <v/>
      </c>
      <c r="BN457" s="17" t="str">
        <f t="shared" si="112"/>
        <v/>
      </c>
    </row>
    <row r="458" spans="1:66">
      <c r="A458" s="84">
        <v>449</v>
      </c>
      <c r="B458" s="20"/>
      <c r="C458" s="20"/>
      <c r="D458" s="20"/>
      <c r="E458" s="20"/>
      <c r="F458" s="46" t="str">
        <f t="shared" si="98"/>
        <v xml:space="preserve">,  </v>
      </c>
      <c r="G458" s="28"/>
      <c r="H458" s="21"/>
      <c r="I458" s="20"/>
      <c r="J458" s="20"/>
      <c r="K458" s="46" t="str">
        <f t="shared" si="99"/>
        <v xml:space="preserve"> </v>
      </c>
      <c r="L458" s="20"/>
      <c r="M458" s="22"/>
      <c r="N458" s="20"/>
      <c r="O458" s="20"/>
      <c r="P458" s="20"/>
      <c r="Q458" s="20"/>
      <c r="R458" s="24"/>
      <c r="S458" s="20"/>
      <c r="T458" s="24"/>
      <c r="U458" s="33" t="str">
        <f>IFERROR(VLOOKUP(UPPER(TRIM(R458)&amp;TRIM(S458)&amp;TRIM(T458)),City!K:L,2,FALSE),"")</f>
        <v/>
      </c>
      <c r="V458" s="46" t="str">
        <f t="shared" si="100"/>
        <v xml:space="preserve"> </v>
      </c>
      <c r="W458" s="46" t="str">
        <f t="shared" si="101"/>
        <v xml:space="preserve"> </v>
      </c>
      <c r="X458" s="46" t="str">
        <f t="shared" si="102"/>
        <v xml:space="preserve"> </v>
      </c>
      <c r="Y458" s="46" t="str">
        <f t="shared" si="103"/>
        <v xml:space="preserve"> </v>
      </c>
      <c r="Z458" s="46" t="str">
        <f t="shared" si="104"/>
        <v xml:space="preserve"> </v>
      </c>
      <c r="AA458" s="46" t="str">
        <f t="shared" si="105"/>
        <v xml:space="preserve"> </v>
      </c>
      <c r="AB458" s="46" t="str">
        <f t="shared" si="106"/>
        <v/>
      </c>
      <c r="AC458" s="20"/>
      <c r="AD458" s="47" t="str">
        <f t="shared" ref="AD458:AD509" si="113">IF(ISBLANK(B458)," ",$C$3)</f>
        <v xml:space="preserve"> </v>
      </c>
      <c r="AE458" s="20"/>
      <c r="AF458" s="20"/>
      <c r="AG458" s="20"/>
      <c r="AH458" s="20"/>
      <c r="AI458" s="20"/>
      <c r="AJ458" s="20"/>
      <c r="AK458" s="24"/>
      <c r="AL458" s="20"/>
      <c r="AM458" s="20" t="str">
        <f>IFERROR(IF(AL458="Suggested Branch",VLOOKUP(AB458,'Branch Details'!F450:G762,2,FALSE),""),"")</f>
        <v/>
      </c>
      <c r="AN458" s="21"/>
      <c r="AO458" s="88"/>
      <c r="BH458" t="str">
        <f t="shared" si="107"/>
        <v/>
      </c>
      <c r="BI458" t="str">
        <f t="shared" si="108"/>
        <v/>
      </c>
      <c r="BJ458" t="str">
        <f>IF(OR(R458&lt;&gt;"",S458&lt;&gt;"",T458&lt;&gt;""),IFERROR(VLOOKUP(UPPER(TRIM(R458)&amp;TRIM(S458)&amp;TRIM(T458)),City!K:L,2,FALSE),"NONE"),"")</f>
        <v/>
      </c>
      <c r="BK458" t="str">
        <f t="shared" si="109"/>
        <v/>
      </c>
      <c r="BL458" t="str">
        <f t="shared" si="110"/>
        <v/>
      </c>
      <c r="BM458" s="17" t="str">
        <f t="shared" ca="1" si="111"/>
        <v/>
      </c>
      <c r="BN458" s="17" t="str">
        <f t="shared" si="112"/>
        <v/>
      </c>
    </row>
    <row r="459" spans="1:66">
      <c r="A459" s="84">
        <v>450</v>
      </c>
      <c r="B459" s="20"/>
      <c r="C459" s="20"/>
      <c r="D459" s="20"/>
      <c r="E459" s="20"/>
      <c r="F459" s="46" t="str">
        <f t="shared" ref="F459:F509" si="114">IF(LEN(TRIM(B459) &amp; ", " &amp;TRIM(C459) &amp; " " &amp;TRIM(D459)) &gt;26,LEFT(TRIM(B459) &amp; ", " &amp;TRIM(C459),26), TRIM(B459) &amp; ", " &amp;TRIM(C459) &amp; " "&amp;TRIM(D459) )</f>
        <v xml:space="preserve">,  </v>
      </c>
      <c r="G459" s="28"/>
      <c r="H459" s="21"/>
      <c r="I459" s="20"/>
      <c r="J459" s="20"/>
      <c r="K459" s="46" t="str">
        <f t="shared" ref="K459:K509" si="115">IF(ISBLANK(J459), " ",J459)</f>
        <v xml:space="preserve"> </v>
      </c>
      <c r="L459" s="20"/>
      <c r="M459" s="22"/>
      <c r="N459" s="20"/>
      <c r="O459" s="20"/>
      <c r="P459" s="20"/>
      <c r="Q459" s="20"/>
      <c r="R459" s="24"/>
      <c r="S459" s="20"/>
      <c r="T459" s="24"/>
      <c r="U459" s="33" t="str">
        <f>IFERROR(VLOOKUP(UPPER(TRIM(R459)&amp;TRIM(S459)&amp;TRIM(T459)),City!K:L,2,FALSE),"")</f>
        <v/>
      </c>
      <c r="V459" s="46" t="str">
        <f t="shared" ref="V459:V509" si="116">IF(ISBLANK(O459), " ",O459)</f>
        <v xml:space="preserve"> </v>
      </c>
      <c r="W459" s="46" t="str">
        <f t="shared" ref="W459:W509" si="117">IF(ISBLANK(P459), " ",P459)</f>
        <v xml:space="preserve"> </v>
      </c>
      <c r="X459" s="46" t="str">
        <f t="shared" ref="X459:X509" si="118">IF(ISBLANK(Q459), " ",Q459)</f>
        <v xml:space="preserve"> </v>
      </c>
      <c r="Y459" s="46" t="str">
        <f t="shared" ref="Y459:Y509" si="119">IF(ISBLANK(R459), " ",R459)</f>
        <v xml:space="preserve"> </v>
      </c>
      <c r="Z459" s="46" t="str">
        <f t="shared" ref="Z459:Z509" si="120">IF(ISBLANK(S459), " ",S459)</f>
        <v xml:space="preserve"> </v>
      </c>
      <c r="AA459" s="46" t="str">
        <f t="shared" ref="AA459:AA509" si="121">IF(ISBLANK(T459), " ",T459)</f>
        <v xml:space="preserve"> </v>
      </c>
      <c r="AB459" s="46" t="str">
        <f t="shared" ref="AB459:AB509" si="122">IF(ISBLANK(U459), " ",U459)</f>
        <v/>
      </c>
      <c r="AC459" s="20"/>
      <c r="AD459" s="47" t="str">
        <f t="shared" si="113"/>
        <v xml:space="preserve"> </v>
      </c>
      <c r="AE459" s="20"/>
      <c r="AF459" s="20"/>
      <c r="AG459" s="20"/>
      <c r="AH459" s="20"/>
      <c r="AI459" s="20"/>
      <c r="AJ459" s="20"/>
      <c r="AK459" s="24"/>
      <c r="AL459" s="20"/>
      <c r="AM459" s="20" t="str">
        <f>IFERROR(IF(AL459="Suggested Branch",VLOOKUP(AB459,'Branch Details'!F451:G763,2,FALSE),""),"")</f>
        <v/>
      </c>
      <c r="AN459" s="21"/>
      <c r="AO459" s="88"/>
      <c r="BH459" t="str">
        <f t="shared" ref="BH459:BH509" si="123">IF(COUNTIF($G$10:$G$509,G459)&gt;1, "DUPLICATE","")</f>
        <v/>
      </c>
      <c r="BI459" t="str">
        <f t="shared" ref="BI459:BI509" si="124">IF(COUNTIF($M$10:$M$509,M459)&gt;1, "DUPLICATE","")</f>
        <v/>
      </c>
      <c r="BJ459" t="str">
        <f>IF(OR(R459&lt;&gt;"",S459&lt;&gt;"",T459&lt;&gt;""),IFERROR(VLOOKUP(UPPER(TRIM(R459)&amp;TRIM(S459)&amp;TRIM(T459)),City!K:L,2,FALSE),"NONE"),"")</f>
        <v/>
      </c>
      <c r="BK459" t="str">
        <f t="shared" ref="BK459:BK509" si="125">UPPER(TRIM(B459) &amp; TRIM(C459) &amp; TRIM(D459))</f>
        <v/>
      </c>
      <c r="BL459" t="str">
        <f t="shared" ref="BL459:BL509" si="126">IF(BK459&lt;&gt;"", IF(COUNTIF($BK$10:$BK$509,BK459)&gt;1, "DUPLICATE",""),"")</f>
        <v/>
      </c>
      <c r="BM459" s="17" t="str">
        <f t="shared" ref="BM459:BM509" ca="1" si="127">IF(H459&lt;&gt;"",DATEDIF(H459,TODAY(),"Y"),"")</f>
        <v/>
      </c>
      <c r="BN459" s="17" t="str">
        <f t="shared" ref="BN459:BN509" si="128">IF(G459&lt;&gt;"",IF(OR(G459="123456789",G459="1234567890",G459="12345678901", G459="111111111",G459=123456789,G459=1234567890,G459=12345678901,G459=111111111, LEN(G459)&lt;10, LEN(G459)&gt;14, ISNUMBER(G459) =FALSE),"INVALID",""),"")</f>
        <v/>
      </c>
    </row>
    <row r="460" spans="1:66">
      <c r="A460" s="84">
        <v>451</v>
      </c>
      <c r="B460" s="20"/>
      <c r="C460" s="20"/>
      <c r="D460" s="20"/>
      <c r="E460" s="20"/>
      <c r="F460" s="46" t="str">
        <f t="shared" si="114"/>
        <v xml:space="preserve">,  </v>
      </c>
      <c r="G460" s="28"/>
      <c r="H460" s="21"/>
      <c r="I460" s="20"/>
      <c r="J460" s="20"/>
      <c r="K460" s="46" t="str">
        <f t="shared" si="115"/>
        <v xml:space="preserve"> </v>
      </c>
      <c r="L460" s="20"/>
      <c r="M460" s="22"/>
      <c r="N460" s="20"/>
      <c r="O460" s="20"/>
      <c r="P460" s="20"/>
      <c r="Q460" s="20"/>
      <c r="R460" s="24"/>
      <c r="S460" s="20"/>
      <c r="T460" s="24"/>
      <c r="U460" s="33" t="str">
        <f>IFERROR(VLOOKUP(UPPER(TRIM(R460)&amp;TRIM(S460)&amp;TRIM(T460)),City!K:L,2,FALSE),"")</f>
        <v/>
      </c>
      <c r="V460" s="46" t="str">
        <f t="shared" si="116"/>
        <v xml:space="preserve"> </v>
      </c>
      <c r="W460" s="46" t="str">
        <f t="shared" si="117"/>
        <v xml:space="preserve"> </v>
      </c>
      <c r="X460" s="46" t="str">
        <f t="shared" si="118"/>
        <v xml:space="preserve"> </v>
      </c>
      <c r="Y460" s="46" t="str">
        <f t="shared" si="119"/>
        <v xml:space="preserve"> </v>
      </c>
      <c r="Z460" s="46" t="str">
        <f t="shared" si="120"/>
        <v xml:space="preserve"> </v>
      </c>
      <c r="AA460" s="46" t="str">
        <f t="shared" si="121"/>
        <v xml:space="preserve"> </v>
      </c>
      <c r="AB460" s="46" t="str">
        <f t="shared" si="122"/>
        <v/>
      </c>
      <c r="AC460" s="20"/>
      <c r="AD460" s="47" t="str">
        <f t="shared" si="113"/>
        <v xml:space="preserve"> </v>
      </c>
      <c r="AE460" s="20"/>
      <c r="AF460" s="20"/>
      <c r="AG460" s="20"/>
      <c r="AH460" s="20"/>
      <c r="AI460" s="20"/>
      <c r="AJ460" s="20"/>
      <c r="AK460" s="24"/>
      <c r="AL460" s="20"/>
      <c r="AM460" s="20" t="str">
        <f>IFERROR(IF(AL460="Suggested Branch",VLOOKUP(AB460,'Branch Details'!F452:G764,2,FALSE),""),"")</f>
        <v/>
      </c>
      <c r="AN460" s="21"/>
      <c r="AO460" s="88"/>
      <c r="BH460" t="str">
        <f t="shared" si="123"/>
        <v/>
      </c>
      <c r="BI460" t="str">
        <f t="shared" si="124"/>
        <v/>
      </c>
      <c r="BJ460" t="str">
        <f>IF(OR(R460&lt;&gt;"",S460&lt;&gt;"",T460&lt;&gt;""),IFERROR(VLOOKUP(UPPER(TRIM(R460)&amp;TRIM(S460)&amp;TRIM(T460)),City!K:L,2,FALSE),"NONE"),"")</f>
        <v/>
      </c>
      <c r="BK460" t="str">
        <f t="shared" si="125"/>
        <v/>
      </c>
      <c r="BL460" t="str">
        <f t="shared" si="126"/>
        <v/>
      </c>
      <c r="BM460" s="17" t="str">
        <f t="shared" ca="1" si="127"/>
        <v/>
      </c>
      <c r="BN460" s="17" t="str">
        <f t="shared" si="128"/>
        <v/>
      </c>
    </row>
    <row r="461" spans="1:66">
      <c r="A461" s="84">
        <v>452</v>
      </c>
      <c r="B461" s="20"/>
      <c r="C461" s="20"/>
      <c r="D461" s="20"/>
      <c r="E461" s="20"/>
      <c r="F461" s="46" t="str">
        <f t="shared" si="114"/>
        <v xml:space="preserve">,  </v>
      </c>
      <c r="G461" s="28"/>
      <c r="H461" s="21"/>
      <c r="I461" s="20"/>
      <c r="J461" s="20"/>
      <c r="K461" s="46" t="str">
        <f t="shared" si="115"/>
        <v xml:space="preserve"> </v>
      </c>
      <c r="L461" s="20"/>
      <c r="M461" s="22"/>
      <c r="N461" s="20"/>
      <c r="O461" s="20"/>
      <c r="P461" s="20"/>
      <c r="Q461" s="20"/>
      <c r="R461" s="24"/>
      <c r="S461" s="20"/>
      <c r="T461" s="24"/>
      <c r="U461" s="33" t="str">
        <f>IFERROR(VLOOKUP(UPPER(TRIM(R461)&amp;TRIM(S461)&amp;TRIM(T461)),City!K:L,2,FALSE),"")</f>
        <v/>
      </c>
      <c r="V461" s="46" t="str">
        <f t="shared" si="116"/>
        <v xml:space="preserve"> </v>
      </c>
      <c r="W461" s="46" t="str">
        <f t="shared" si="117"/>
        <v xml:space="preserve"> </v>
      </c>
      <c r="X461" s="46" t="str">
        <f t="shared" si="118"/>
        <v xml:space="preserve"> </v>
      </c>
      <c r="Y461" s="46" t="str">
        <f t="shared" si="119"/>
        <v xml:space="preserve"> </v>
      </c>
      <c r="Z461" s="46" t="str">
        <f t="shared" si="120"/>
        <v xml:space="preserve"> </v>
      </c>
      <c r="AA461" s="46" t="str">
        <f t="shared" si="121"/>
        <v xml:space="preserve"> </v>
      </c>
      <c r="AB461" s="46" t="str">
        <f t="shared" si="122"/>
        <v/>
      </c>
      <c r="AC461" s="20"/>
      <c r="AD461" s="47" t="str">
        <f t="shared" si="113"/>
        <v xml:space="preserve"> </v>
      </c>
      <c r="AE461" s="20"/>
      <c r="AF461" s="20"/>
      <c r="AG461" s="20"/>
      <c r="AH461" s="20"/>
      <c r="AI461" s="20"/>
      <c r="AJ461" s="20"/>
      <c r="AK461" s="24"/>
      <c r="AL461" s="20"/>
      <c r="AM461" s="20" t="str">
        <f>IFERROR(IF(AL461="Suggested Branch",VLOOKUP(AB461,'Branch Details'!F453:G765,2,FALSE),""),"")</f>
        <v/>
      </c>
      <c r="AN461" s="21"/>
      <c r="AO461" s="88"/>
      <c r="BH461" t="str">
        <f t="shared" si="123"/>
        <v/>
      </c>
      <c r="BI461" t="str">
        <f t="shared" si="124"/>
        <v/>
      </c>
      <c r="BJ461" t="str">
        <f>IF(OR(R461&lt;&gt;"",S461&lt;&gt;"",T461&lt;&gt;""),IFERROR(VLOOKUP(UPPER(TRIM(R461)&amp;TRIM(S461)&amp;TRIM(T461)),City!K:L,2,FALSE),"NONE"),"")</f>
        <v/>
      </c>
      <c r="BK461" t="str">
        <f t="shared" si="125"/>
        <v/>
      </c>
      <c r="BL461" t="str">
        <f t="shared" si="126"/>
        <v/>
      </c>
      <c r="BM461" s="17" t="str">
        <f t="shared" ca="1" si="127"/>
        <v/>
      </c>
      <c r="BN461" s="17" t="str">
        <f t="shared" si="128"/>
        <v/>
      </c>
    </row>
    <row r="462" spans="1:66">
      <c r="A462" s="84">
        <v>453</v>
      </c>
      <c r="B462" s="20"/>
      <c r="C462" s="20"/>
      <c r="D462" s="20"/>
      <c r="E462" s="20"/>
      <c r="F462" s="46" t="str">
        <f t="shared" si="114"/>
        <v xml:space="preserve">,  </v>
      </c>
      <c r="G462" s="28"/>
      <c r="H462" s="21"/>
      <c r="I462" s="20"/>
      <c r="J462" s="20"/>
      <c r="K462" s="46" t="str">
        <f t="shared" si="115"/>
        <v xml:space="preserve"> </v>
      </c>
      <c r="L462" s="20"/>
      <c r="M462" s="22"/>
      <c r="N462" s="20"/>
      <c r="O462" s="20"/>
      <c r="P462" s="20"/>
      <c r="Q462" s="20"/>
      <c r="R462" s="24"/>
      <c r="S462" s="20"/>
      <c r="T462" s="24"/>
      <c r="U462" s="33" t="str">
        <f>IFERROR(VLOOKUP(UPPER(TRIM(R462)&amp;TRIM(S462)&amp;TRIM(T462)),City!K:L,2,FALSE),"")</f>
        <v/>
      </c>
      <c r="V462" s="46" t="str">
        <f t="shared" si="116"/>
        <v xml:space="preserve"> </v>
      </c>
      <c r="W462" s="46" t="str">
        <f t="shared" si="117"/>
        <v xml:space="preserve"> </v>
      </c>
      <c r="X462" s="46" t="str">
        <f t="shared" si="118"/>
        <v xml:space="preserve"> </v>
      </c>
      <c r="Y462" s="46" t="str">
        <f t="shared" si="119"/>
        <v xml:space="preserve"> </v>
      </c>
      <c r="Z462" s="46" t="str">
        <f t="shared" si="120"/>
        <v xml:space="preserve"> </v>
      </c>
      <c r="AA462" s="46" t="str">
        <f t="shared" si="121"/>
        <v xml:space="preserve"> </v>
      </c>
      <c r="AB462" s="46" t="str">
        <f t="shared" si="122"/>
        <v/>
      </c>
      <c r="AC462" s="20"/>
      <c r="AD462" s="47" t="str">
        <f t="shared" si="113"/>
        <v xml:space="preserve"> </v>
      </c>
      <c r="AE462" s="20"/>
      <c r="AF462" s="20"/>
      <c r="AG462" s="20"/>
      <c r="AH462" s="20"/>
      <c r="AI462" s="20"/>
      <c r="AJ462" s="20"/>
      <c r="AK462" s="24"/>
      <c r="AL462" s="20"/>
      <c r="AM462" s="20" t="str">
        <f>IFERROR(IF(AL462="Suggested Branch",VLOOKUP(AB462,'Branch Details'!F454:G766,2,FALSE),""),"")</f>
        <v/>
      </c>
      <c r="AN462" s="21"/>
      <c r="AO462" s="88"/>
      <c r="BH462" t="str">
        <f t="shared" si="123"/>
        <v/>
      </c>
      <c r="BI462" t="str">
        <f t="shared" si="124"/>
        <v/>
      </c>
      <c r="BJ462" t="str">
        <f>IF(OR(R462&lt;&gt;"",S462&lt;&gt;"",T462&lt;&gt;""),IFERROR(VLOOKUP(UPPER(TRIM(R462)&amp;TRIM(S462)&amp;TRIM(T462)),City!K:L,2,FALSE),"NONE"),"")</f>
        <v/>
      </c>
      <c r="BK462" t="str">
        <f t="shared" si="125"/>
        <v/>
      </c>
      <c r="BL462" t="str">
        <f t="shared" si="126"/>
        <v/>
      </c>
      <c r="BM462" s="17" t="str">
        <f t="shared" ca="1" si="127"/>
        <v/>
      </c>
      <c r="BN462" s="17" t="str">
        <f t="shared" si="128"/>
        <v/>
      </c>
    </row>
    <row r="463" spans="1:66">
      <c r="A463" s="84">
        <v>454</v>
      </c>
      <c r="B463" s="20"/>
      <c r="C463" s="20"/>
      <c r="D463" s="20"/>
      <c r="E463" s="20"/>
      <c r="F463" s="46" t="str">
        <f t="shared" si="114"/>
        <v xml:space="preserve">,  </v>
      </c>
      <c r="G463" s="28"/>
      <c r="H463" s="21"/>
      <c r="I463" s="20"/>
      <c r="J463" s="20"/>
      <c r="K463" s="46" t="str">
        <f t="shared" si="115"/>
        <v xml:space="preserve"> </v>
      </c>
      <c r="L463" s="20"/>
      <c r="M463" s="22"/>
      <c r="N463" s="20"/>
      <c r="O463" s="20"/>
      <c r="P463" s="20"/>
      <c r="Q463" s="20"/>
      <c r="R463" s="24"/>
      <c r="S463" s="20"/>
      <c r="T463" s="24"/>
      <c r="U463" s="33" t="str">
        <f>IFERROR(VLOOKUP(UPPER(TRIM(R463)&amp;TRIM(S463)&amp;TRIM(T463)),City!K:L,2,FALSE),"")</f>
        <v/>
      </c>
      <c r="V463" s="46" t="str">
        <f t="shared" si="116"/>
        <v xml:space="preserve"> </v>
      </c>
      <c r="W463" s="46" t="str">
        <f t="shared" si="117"/>
        <v xml:space="preserve"> </v>
      </c>
      <c r="X463" s="46" t="str">
        <f t="shared" si="118"/>
        <v xml:space="preserve"> </v>
      </c>
      <c r="Y463" s="46" t="str">
        <f t="shared" si="119"/>
        <v xml:space="preserve"> </v>
      </c>
      <c r="Z463" s="46" t="str">
        <f t="shared" si="120"/>
        <v xml:space="preserve"> </v>
      </c>
      <c r="AA463" s="46" t="str">
        <f t="shared" si="121"/>
        <v xml:space="preserve"> </v>
      </c>
      <c r="AB463" s="46" t="str">
        <f t="shared" si="122"/>
        <v/>
      </c>
      <c r="AC463" s="20"/>
      <c r="AD463" s="47" t="str">
        <f t="shared" si="113"/>
        <v xml:space="preserve"> </v>
      </c>
      <c r="AE463" s="20"/>
      <c r="AF463" s="20"/>
      <c r="AG463" s="20"/>
      <c r="AH463" s="20"/>
      <c r="AI463" s="20"/>
      <c r="AJ463" s="20"/>
      <c r="AK463" s="24"/>
      <c r="AL463" s="20"/>
      <c r="AM463" s="20" t="str">
        <f>IFERROR(IF(AL463="Suggested Branch",VLOOKUP(AB463,'Branch Details'!F455:G767,2,FALSE),""),"")</f>
        <v/>
      </c>
      <c r="AN463" s="21"/>
      <c r="AO463" s="88"/>
      <c r="BH463" t="str">
        <f t="shared" si="123"/>
        <v/>
      </c>
      <c r="BI463" t="str">
        <f t="shared" si="124"/>
        <v/>
      </c>
      <c r="BJ463" t="str">
        <f>IF(OR(R463&lt;&gt;"",S463&lt;&gt;"",T463&lt;&gt;""),IFERROR(VLOOKUP(UPPER(TRIM(R463)&amp;TRIM(S463)&amp;TRIM(T463)),City!K:L,2,FALSE),"NONE"),"")</f>
        <v/>
      </c>
      <c r="BK463" t="str">
        <f t="shared" si="125"/>
        <v/>
      </c>
      <c r="BL463" t="str">
        <f t="shared" si="126"/>
        <v/>
      </c>
      <c r="BM463" s="17" t="str">
        <f t="shared" ca="1" si="127"/>
        <v/>
      </c>
      <c r="BN463" s="17" t="str">
        <f t="shared" si="128"/>
        <v/>
      </c>
    </row>
    <row r="464" spans="1:66">
      <c r="A464" s="84">
        <v>455</v>
      </c>
      <c r="B464" s="20"/>
      <c r="C464" s="20"/>
      <c r="D464" s="20"/>
      <c r="E464" s="20"/>
      <c r="F464" s="46" t="str">
        <f t="shared" si="114"/>
        <v xml:space="preserve">,  </v>
      </c>
      <c r="G464" s="28"/>
      <c r="H464" s="21"/>
      <c r="I464" s="20"/>
      <c r="J464" s="20"/>
      <c r="K464" s="46" t="str">
        <f t="shared" si="115"/>
        <v xml:space="preserve"> </v>
      </c>
      <c r="L464" s="20"/>
      <c r="M464" s="22"/>
      <c r="N464" s="20"/>
      <c r="O464" s="20"/>
      <c r="P464" s="20"/>
      <c r="Q464" s="20"/>
      <c r="R464" s="24"/>
      <c r="S464" s="20"/>
      <c r="T464" s="24"/>
      <c r="U464" s="33" t="str">
        <f>IFERROR(VLOOKUP(UPPER(TRIM(R464)&amp;TRIM(S464)&amp;TRIM(T464)),City!K:L,2,FALSE),"")</f>
        <v/>
      </c>
      <c r="V464" s="46" t="str">
        <f t="shared" si="116"/>
        <v xml:space="preserve"> </v>
      </c>
      <c r="W464" s="46" t="str">
        <f t="shared" si="117"/>
        <v xml:space="preserve"> </v>
      </c>
      <c r="X464" s="46" t="str">
        <f t="shared" si="118"/>
        <v xml:space="preserve"> </v>
      </c>
      <c r="Y464" s="46" t="str">
        <f t="shared" si="119"/>
        <v xml:space="preserve"> </v>
      </c>
      <c r="Z464" s="46" t="str">
        <f t="shared" si="120"/>
        <v xml:space="preserve"> </v>
      </c>
      <c r="AA464" s="46" t="str">
        <f t="shared" si="121"/>
        <v xml:space="preserve"> </v>
      </c>
      <c r="AB464" s="46" t="str">
        <f t="shared" si="122"/>
        <v/>
      </c>
      <c r="AC464" s="20"/>
      <c r="AD464" s="47" t="str">
        <f t="shared" si="113"/>
        <v xml:space="preserve"> </v>
      </c>
      <c r="AE464" s="20"/>
      <c r="AF464" s="20"/>
      <c r="AG464" s="20"/>
      <c r="AH464" s="20"/>
      <c r="AI464" s="20"/>
      <c r="AJ464" s="20"/>
      <c r="AK464" s="24"/>
      <c r="AL464" s="20"/>
      <c r="AM464" s="20" t="str">
        <f>IFERROR(IF(AL464="Suggested Branch",VLOOKUP(AB464,'Branch Details'!F456:G768,2,FALSE),""),"")</f>
        <v/>
      </c>
      <c r="AN464" s="21"/>
      <c r="AO464" s="88"/>
      <c r="BH464" t="str">
        <f t="shared" si="123"/>
        <v/>
      </c>
      <c r="BI464" t="str">
        <f t="shared" si="124"/>
        <v/>
      </c>
      <c r="BJ464" t="str">
        <f>IF(OR(R464&lt;&gt;"",S464&lt;&gt;"",T464&lt;&gt;""),IFERROR(VLOOKUP(UPPER(TRIM(R464)&amp;TRIM(S464)&amp;TRIM(T464)),City!K:L,2,FALSE),"NONE"),"")</f>
        <v/>
      </c>
      <c r="BK464" t="str">
        <f t="shared" si="125"/>
        <v/>
      </c>
      <c r="BL464" t="str">
        <f t="shared" si="126"/>
        <v/>
      </c>
      <c r="BM464" s="17" t="str">
        <f t="shared" ca="1" si="127"/>
        <v/>
      </c>
      <c r="BN464" s="17" t="str">
        <f t="shared" si="128"/>
        <v/>
      </c>
    </row>
    <row r="465" spans="1:66">
      <c r="A465" s="84">
        <v>456</v>
      </c>
      <c r="B465" s="20"/>
      <c r="C465" s="20"/>
      <c r="D465" s="20"/>
      <c r="E465" s="20"/>
      <c r="F465" s="46" t="str">
        <f t="shared" si="114"/>
        <v xml:space="preserve">,  </v>
      </c>
      <c r="G465" s="28"/>
      <c r="H465" s="21"/>
      <c r="I465" s="20"/>
      <c r="J465" s="20"/>
      <c r="K465" s="46" t="str">
        <f t="shared" si="115"/>
        <v xml:space="preserve"> </v>
      </c>
      <c r="L465" s="20"/>
      <c r="M465" s="22"/>
      <c r="N465" s="20"/>
      <c r="O465" s="20"/>
      <c r="P465" s="20"/>
      <c r="Q465" s="20"/>
      <c r="R465" s="24"/>
      <c r="S465" s="20"/>
      <c r="T465" s="24"/>
      <c r="U465" s="33" t="str">
        <f>IFERROR(VLOOKUP(UPPER(TRIM(R465)&amp;TRIM(S465)&amp;TRIM(T465)),City!K:L,2,FALSE),"")</f>
        <v/>
      </c>
      <c r="V465" s="46" t="str">
        <f t="shared" si="116"/>
        <v xml:space="preserve"> </v>
      </c>
      <c r="W465" s="46" t="str">
        <f t="shared" si="117"/>
        <v xml:space="preserve"> </v>
      </c>
      <c r="X465" s="46" t="str">
        <f t="shared" si="118"/>
        <v xml:space="preserve"> </v>
      </c>
      <c r="Y465" s="46" t="str">
        <f t="shared" si="119"/>
        <v xml:space="preserve"> </v>
      </c>
      <c r="Z465" s="46" t="str">
        <f t="shared" si="120"/>
        <v xml:space="preserve"> </v>
      </c>
      <c r="AA465" s="46" t="str">
        <f t="shared" si="121"/>
        <v xml:space="preserve"> </v>
      </c>
      <c r="AB465" s="46" t="str">
        <f t="shared" si="122"/>
        <v/>
      </c>
      <c r="AC465" s="20"/>
      <c r="AD465" s="47" t="str">
        <f t="shared" si="113"/>
        <v xml:space="preserve"> </v>
      </c>
      <c r="AE465" s="20"/>
      <c r="AF465" s="20"/>
      <c r="AG465" s="20"/>
      <c r="AH465" s="20"/>
      <c r="AI465" s="20"/>
      <c r="AJ465" s="20"/>
      <c r="AK465" s="24"/>
      <c r="AL465" s="20"/>
      <c r="AM465" s="20" t="str">
        <f>IFERROR(IF(AL465="Suggested Branch",VLOOKUP(AB465,'Branch Details'!F457:G769,2,FALSE),""),"")</f>
        <v/>
      </c>
      <c r="AN465" s="21"/>
      <c r="AO465" s="88"/>
      <c r="BH465" t="str">
        <f t="shared" si="123"/>
        <v/>
      </c>
      <c r="BI465" t="str">
        <f t="shared" si="124"/>
        <v/>
      </c>
      <c r="BJ465" t="str">
        <f>IF(OR(R465&lt;&gt;"",S465&lt;&gt;"",T465&lt;&gt;""),IFERROR(VLOOKUP(UPPER(TRIM(R465)&amp;TRIM(S465)&amp;TRIM(T465)),City!K:L,2,FALSE),"NONE"),"")</f>
        <v/>
      </c>
      <c r="BK465" t="str">
        <f t="shared" si="125"/>
        <v/>
      </c>
      <c r="BL465" t="str">
        <f t="shared" si="126"/>
        <v/>
      </c>
      <c r="BM465" s="17" t="str">
        <f t="shared" ca="1" si="127"/>
        <v/>
      </c>
      <c r="BN465" s="17" t="str">
        <f t="shared" si="128"/>
        <v/>
      </c>
    </row>
    <row r="466" spans="1:66">
      <c r="A466" s="84">
        <v>457</v>
      </c>
      <c r="B466" s="20"/>
      <c r="C466" s="20"/>
      <c r="D466" s="20"/>
      <c r="E466" s="20"/>
      <c r="F466" s="46" t="str">
        <f t="shared" si="114"/>
        <v xml:space="preserve">,  </v>
      </c>
      <c r="G466" s="28"/>
      <c r="H466" s="21"/>
      <c r="I466" s="20"/>
      <c r="J466" s="20"/>
      <c r="K466" s="46" t="str">
        <f t="shared" si="115"/>
        <v xml:space="preserve"> </v>
      </c>
      <c r="L466" s="20"/>
      <c r="M466" s="22"/>
      <c r="N466" s="20"/>
      <c r="O466" s="20"/>
      <c r="P466" s="20"/>
      <c r="Q466" s="20"/>
      <c r="R466" s="24"/>
      <c r="S466" s="20"/>
      <c r="T466" s="24"/>
      <c r="U466" s="33" t="str">
        <f>IFERROR(VLOOKUP(UPPER(TRIM(R466)&amp;TRIM(S466)&amp;TRIM(T466)),City!K:L,2,FALSE),"")</f>
        <v/>
      </c>
      <c r="V466" s="46" t="str">
        <f t="shared" si="116"/>
        <v xml:space="preserve"> </v>
      </c>
      <c r="W466" s="46" t="str">
        <f t="shared" si="117"/>
        <v xml:space="preserve"> </v>
      </c>
      <c r="X466" s="46" t="str">
        <f t="shared" si="118"/>
        <v xml:space="preserve"> </v>
      </c>
      <c r="Y466" s="46" t="str">
        <f t="shared" si="119"/>
        <v xml:space="preserve"> </v>
      </c>
      <c r="Z466" s="46" t="str">
        <f t="shared" si="120"/>
        <v xml:space="preserve"> </v>
      </c>
      <c r="AA466" s="46" t="str">
        <f t="shared" si="121"/>
        <v xml:space="preserve"> </v>
      </c>
      <c r="AB466" s="46" t="str">
        <f t="shared" si="122"/>
        <v/>
      </c>
      <c r="AC466" s="20"/>
      <c r="AD466" s="47" t="str">
        <f t="shared" si="113"/>
        <v xml:space="preserve"> </v>
      </c>
      <c r="AE466" s="20"/>
      <c r="AF466" s="20"/>
      <c r="AG466" s="20"/>
      <c r="AH466" s="20"/>
      <c r="AI466" s="20"/>
      <c r="AJ466" s="20"/>
      <c r="AK466" s="24"/>
      <c r="AL466" s="20"/>
      <c r="AM466" s="20" t="str">
        <f>IFERROR(IF(AL466="Suggested Branch",VLOOKUP(AB466,'Branch Details'!F458:G770,2,FALSE),""),"")</f>
        <v/>
      </c>
      <c r="AN466" s="21"/>
      <c r="AO466" s="88"/>
      <c r="BH466" t="str">
        <f t="shared" si="123"/>
        <v/>
      </c>
      <c r="BI466" t="str">
        <f t="shared" si="124"/>
        <v/>
      </c>
      <c r="BJ466" t="str">
        <f>IF(OR(R466&lt;&gt;"",S466&lt;&gt;"",T466&lt;&gt;""),IFERROR(VLOOKUP(UPPER(TRIM(R466)&amp;TRIM(S466)&amp;TRIM(T466)),City!K:L,2,FALSE),"NONE"),"")</f>
        <v/>
      </c>
      <c r="BK466" t="str">
        <f t="shared" si="125"/>
        <v/>
      </c>
      <c r="BL466" t="str">
        <f t="shared" si="126"/>
        <v/>
      </c>
      <c r="BM466" s="17" t="str">
        <f t="shared" ca="1" si="127"/>
        <v/>
      </c>
      <c r="BN466" s="17" t="str">
        <f t="shared" si="128"/>
        <v/>
      </c>
    </row>
    <row r="467" spans="1:66">
      <c r="A467" s="84">
        <v>458</v>
      </c>
      <c r="B467" s="20"/>
      <c r="C467" s="20"/>
      <c r="D467" s="20"/>
      <c r="E467" s="20"/>
      <c r="F467" s="46" t="str">
        <f t="shared" si="114"/>
        <v xml:space="preserve">,  </v>
      </c>
      <c r="G467" s="28"/>
      <c r="H467" s="21"/>
      <c r="I467" s="20"/>
      <c r="J467" s="20"/>
      <c r="K467" s="46" t="str">
        <f t="shared" si="115"/>
        <v xml:space="preserve"> </v>
      </c>
      <c r="L467" s="20"/>
      <c r="M467" s="22"/>
      <c r="N467" s="20"/>
      <c r="O467" s="20"/>
      <c r="P467" s="20"/>
      <c r="Q467" s="20"/>
      <c r="R467" s="24"/>
      <c r="S467" s="20"/>
      <c r="T467" s="24"/>
      <c r="U467" s="33" t="str">
        <f>IFERROR(VLOOKUP(UPPER(TRIM(R467)&amp;TRIM(S467)&amp;TRIM(T467)),City!K:L,2,FALSE),"")</f>
        <v/>
      </c>
      <c r="V467" s="46" t="str">
        <f t="shared" si="116"/>
        <v xml:space="preserve"> </v>
      </c>
      <c r="W467" s="46" t="str">
        <f t="shared" si="117"/>
        <v xml:space="preserve"> </v>
      </c>
      <c r="X467" s="46" t="str">
        <f t="shared" si="118"/>
        <v xml:space="preserve"> </v>
      </c>
      <c r="Y467" s="46" t="str">
        <f t="shared" si="119"/>
        <v xml:space="preserve"> </v>
      </c>
      <c r="Z467" s="46" t="str">
        <f t="shared" si="120"/>
        <v xml:space="preserve"> </v>
      </c>
      <c r="AA467" s="46" t="str">
        <f t="shared" si="121"/>
        <v xml:space="preserve"> </v>
      </c>
      <c r="AB467" s="46" t="str">
        <f t="shared" si="122"/>
        <v/>
      </c>
      <c r="AC467" s="20"/>
      <c r="AD467" s="47" t="str">
        <f t="shared" si="113"/>
        <v xml:space="preserve"> </v>
      </c>
      <c r="AE467" s="20"/>
      <c r="AF467" s="20"/>
      <c r="AG467" s="20"/>
      <c r="AH467" s="20"/>
      <c r="AI467" s="20"/>
      <c r="AJ467" s="20"/>
      <c r="AK467" s="24"/>
      <c r="AL467" s="20"/>
      <c r="AM467" s="20" t="str">
        <f>IFERROR(IF(AL467="Suggested Branch",VLOOKUP(AB467,'Branch Details'!F459:G771,2,FALSE),""),"")</f>
        <v/>
      </c>
      <c r="AN467" s="21"/>
      <c r="AO467" s="88"/>
      <c r="BH467" t="str">
        <f t="shared" si="123"/>
        <v/>
      </c>
      <c r="BI467" t="str">
        <f t="shared" si="124"/>
        <v/>
      </c>
      <c r="BJ467" t="str">
        <f>IF(OR(R467&lt;&gt;"",S467&lt;&gt;"",T467&lt;&gt;""),IFERROR(VLOOKUP(UPPER(TRIM(R467)&amp;TRIM(S467)&amp;TRIM(T467)),City!K:L,2,FALSE),"NONE"),"")</f>
        <v/>
      </c>
      <c r="BK467" t="str">
        <f t="shared" si="125"/>
        <v/>
      </c>
      <c r="BL467" t="str">
        <f t="shared" si="126"/>
        <v/>
      </c>
      <c r="BM467" s="17" t="str">
        <f t="shared" ca="1" si="127"/>
        <v/>
      </c>
      <c r="BN467" s="17" t="str">
        <f t="shared" si="128"/>
        <v/>
      </c>
    </row>
    <row r="468" spans="1:66">
      <c r="A468" s="84">
        <v>459</v>
      </c>
      <c r="B468" s="20"/>
      <c r="C468" s="20"/>
      <c r="D468" s="20"/>
      <c r="E468" s="20"/>
      <c r="F468" s="46" t="str">
        <f t="shared" si="114"/>
        <v xml:space="preserve">,  </v>
      </c>
      <c r="G468" s="28"/>
      <c r="H468" s="21"/>
      <c r="I468" s="20"/>
      <c r="J468" s="20"/>
      <c r="K468" s="46" t="str">
        <f t="shared" si="115"/>
        <v xml:space="preserve"> </v>
      </c>
      <c r="L468" s="20"/>
      <c r="M468" s="22"/>
      <c r="N468" s="20"/>
      <c r="O468" s="20"/>
      <c r="P468" s="20"/>
      <c r="Q468" s="20"/>
      <c r="R468" s="24"/>
      <c r="S468" s="20"/>
      <c r="T468" s="24"/>
      <c r="U468" s="33" t="str">
        <f>IFERROR(VLOOKUP(UPPER(TRIM(R468)&amp;TRIM(S468)&amp;TRIM(T468)),City!K:L,2,FALSE),"")</f>
        <v/>
      </c>
      <c r="V468" s="46" t="str">
        <f t="shared" si="116"/>
        <v xml:space="preserve"> </v>
      </c>
      <c r="W468" s="46" t="str">
        <f t="shared" si="117"/>
        <v xml:space="preserve"> </v>
      </c>
      <c r="X468" s="46" t="str">
        <f t="shared" si="118"/>
        <v xml:space="preserve"> </v>
      </c>
      <c r="Y468" s="46" t="str">
        <f t="shared" si="119"/>
        <v xml:space="preserve"> </v>
      </c>
      <c r="Z468" s="46" t="str">
        <f t="shared" si="120"/>
        <v xml:space="preserve"> </v>
      </c>
      <c r="AA468" s="46" t="str">
        <f t="shared" si="121"/>
        <v xml:space="preserve"> </v>
      </c>
      <c r="AB468" s="46" t="str">
        <f t="shared" si="122"/>
        <v/>
      </c>
      <c r="AC468" s="20"/>
      <c r="AD468" s="47" t="str">
        <f t="shared" si="113"/>
        <v xml:space="preserve"> </v>
      </c>
      <c r="AE468" s="20"/>
      <c r="AF468" s="20"/>
      <c r="AG468" s="20"/>
      <c r="AH468" s="20"/>
      <c r="AI468" s="20"/>
      <c r="AJ468" s="20"/>
      <c r="AK468" s="24"/>
      <c r="AL468" s="20"/>
      <c r="AM468" s="20" t="str">
        <f>IFERROR(IF(AL468="Suggested Branch",VLOOKUP(AB468,'Branch Details'!F460:G772,2,FALSE),""),"")</f>
        <v/>
      </c>
      <c r="AN468" s="21"/>
      <c r="AO468" s="88"/>
      <c r="BH468" t="str">
        <f t="shared" si="123"/>
        <v/>
      </c>
      <c r="BI468" t="str">
        <f t="shared" si="124"/>
        <v/>
      </c>
      <c r="BJ468" t="str">
        <f>IF(OR(R468&lt;&gt;"",S468&lt;&gt;"",T468&lt;&gt;""),IFERROR(VLOOKUP(UPPER(TRIM(R468)&amp;TRIM(S468)&amp;TRIM(T468)),City!K:L,2,FALSE),"NONE"),"")</f>
        <v/>
      </c>
      <c r="BK468" t="str">
        <f t="shared" si="125"/>
        <v/>
      </c>
      <c r="BL468" t="str">
        <f t="shared" si="126"/>
        <v/>
      </c>
      <c r="BM468" s="17" t="str">
        <f t="shared" ca="1" si="127"/>
        <v/>
      </c>
      <c r="BN468" s="17" t="str">
        <f t="shared" si="128"/>
        <v/>
      </c>
    </row>
    <row r="469" spans="1:66">
      <c r="A469" s="84">
        <v>460</v>
      </c>
      <c r="B469" s="20"/>
      <c r="C469" s="20"/>
      <c r="D469" s="20"/>
      <c r="E469" s="20"/>
      <c r="F469" s="46" t="str">
        <f t="shared" si="114"/>
        <v xml:space="preserve">,  </v>
      </c>
      <c r="G469" s="28"/>
      <c r="H469" s="21"/>
      <c r="I469" s="20"/>
      <c r="J469" s="20"/>
      <c r="K469" s="46" t="str">
        <f t="shared" si="115"/>
        <v xml:space="preserve"> </v>
      </c>
      <c r="L469" s="20"/>
      <c r="M469" s="22"/>
      <c r="N469" s="20"/>
      <c r="O469" s="20"/>
      <c r="P469" s="20"/>
      <c r="Q469" s="20"/>
      <c r="R469" s="24"/>
      <c r="S469" s="20"/>
      <c r="T469" s="24"/>
      <c r="U469" s="33" t="str">
        <f>IFERROR(VLOOKUP(UPPER(TRIM(R469)&amp;TRIM(S469)&amp;TRIM(T469)),City!K:L,2,FALSE),"")</f>
        <v/>
      </c>
      <c r="V469" s="46" t="str">
        <f t="shared" si="116"/>
        <v xml:space="preserve"> </v>
      </c>
      <c r="W469" s="46" t="str">
        <f t="shared" si="117"/>
        <v xml:space="preserve"> </v>
      </c>
      <c r="X469" s="46" t="str">
        <f t="shared" si="118"/>
        <v xml:space="preserve"> </v>
      </c>
      <c r="Y469" s="46" t="str">
        <f t="shared" si="119"/>
        <v xml:space="preserve"> </v>
      </c>
      <c r="Z469" s="46" t="str">
        <f t="shared" si="120"/>
        <v xml:space="preserve"> </v>
      </c>
      <c r="AA469" s="46" t="str">
        <f t="shared" si="121"/>
        <v xml:space="preserve"> </v>
      </c>
      <c r="AB469" s="46" t="str">
        <f t="shared" si="122"/>
        <v/>
      </c>
      <c r="AC469" s="20"/>
      <c r="AD469" s="47" t="str">
        <f t="shared" si="113"/>
        <v xml:space="preserve"> </v>
      </c>
      <c r="AE469" s="20"/>
      <c r="AF469" s="20"/>
      <c r="AG469" s="20"/>
      <c r="AH469" s="20"/>
      <c r="AI469" s="20"/>
      <c r="AJ469" s="20"/>
      <c r="AK469" s="24"/>
      <c r="AL469" s="20"/>
      <c r="AM469" s="20" t="str">
        <f>IFERROR(IF(AL469="Suggested Branch",VLOOKUP(AB469,'Branch Details'!F461:G773,2,FALSE),""),"")</f>
        <v/>
      </c>
      <c r="AN469" s="21"/>
      <c r="AO469" s="88"/>
      <c r="BH469" t="str">
        <f t="shared" si="123"/>
        <v/>
      </c>
      <c r="BI469" t="str">
        <f t="shared" si="124"/>
        <v/>
      </c>
      <c r="BJ469" t="str">
        <f>IF(OR(R469&lt;&gt;"",S469&lt;&gt;"",T469&lt;&gt;""),IFERROR(VLOOKUP(UPPER(TRIM(R469)&amp;TRIM(S469)&amp;TRIM(T469)),City!K:L,2,FALSE),"NONE"),"")</f>
        <v/>
      </c>
      <c r="BK469" t="str">
        <f t="shared" si="125"/>
        <v/>
      </c>
      <c r="BL469" t="str">
        <f t="shared" si="126"/>
        <v/>
      </c>
      <c r="BM469" s="17" t="str">
        <f t="shared" ca="1" si="127"/>
        <v/>
      </c>
      <c r="BN469" s="17" t="str">
        <f t="shared" si="128"/>
        <v/>
      </c>
    </row>
    <row r="470" spans="1:66">
      <c r="A470" s="84">
        <v>461</v>
      </c>
      <c r="B470" s="20"/>
      <c r="C470" s="20"/>
      <c r="D470" s="20"/>
      <c r="E470" s="20"/>
      <c r="F470" s="46" t="str">
        <f t="shared" si="114"/>
        <v xml:space="preserve">,  </v>
      </c>
      <c r="G470" s="28"/>
      <c r="H470" s="21"/>
      <c r="I470" s="20"/>
      <c r="J470" s="20"/>
      <c r="K470" s="46" t="str">
        <f t="shared" si="115"/>
        <v xml:space="preserve"> </v>
      </c>
      <c r="L470" s="20"/>
      <c r="M470" s="22"/>
      <c r="N470" s="20"/>
      <c r="O470" s="20"/>
      <c r="P470" s="20"/>
      <c r="Q470" s="20"/>
      <c r="R470" s="24"/>
      <c r="S470" s="20"/>
      <c r="T470" s="24"/>
      <c r="U470" s="33" t="str">
        <f>IFERROR(VLOOKUP(UPPER(TRIM(R470)&amp;TRIM(S470)&amp;TRIM(T470)),City!K:L,2,FALSE),"")</f>
        <v/>
      </c>
      <c r="V470" s="46" t="str">
        <f t="shared" si="116"/>
        <v xml:space="preserve"> </v>
      </c>
      <c r="W470" s="46" t="str">
        <f t="shared" si="117"/>
        <v xml:space="preserve"> </v>
      </c>
      <c r="X470" s="46" t="str">
        <f t="shared" si="118"/>
        <v xml:space="preserve"> </v>
      </c>
      <c r="Y470" s="46" t="str">
        <f t="shared" si="119"/>
        <v xml:space="preserve"> </v>
      </c>
      <c r="Z470" s="46" t="str">
        <f t="shared" si="120"/>
        <v xml:space="preserve"> </v>
      </c>
      <c r="AA470" s="46" t="str">
        <f t="shared" si="121"/>
        <v xml:space="preserve"> </v>
      </c>
      <c r="AB470" s="46" t="str">
        <f t="shared" si="122"/>
        <v/>
      </c>
      <c r="AC470" s="20"/>
      <c r="AD470" s="47" t="str">
        <f t="shared" si="113"/>
        <v xml:space="preserve"> </v>
      </c>
      <c r="AE470" s="20"/>
      <c r="AF470" s="20"/>
      <c r="AG470" s="20"/>
      <c r="AH470" s="20"/>
      <c r="AI470" s="20"/>
      <c r="AJ470" s="20"/>
      <c r="AK470" s="24"/>
      <c r="AL470" s="20"/>
      <c r="AM470" s="20" t="str">
        <f>IFERROR(IF(AL470="Suggested Branch",VLOOKUP(AB470,'Branch Details'!F462:G774,2,FALSE),""),"")</f>
        <v/>
      </c>
      <c r="AN470" s="21"/>
      <c r="AO470" s="88"/>
      <c r="BH470" t="str">
        <f t="shared" si="123"/>
        <v/>
      </c>
      <c r="BI470" t="str">
        <f t="shared" si="124"/>
        <v/>
      </c>
      <c r="BJ470" t="str">
        <f>IF(OR(R470&lt;&gt;"",S470&lt;&gt;"",T470&lt;&gt;""),IFERROR(VLOOKUP(UPPER(TRIM(R470)&amp;TRIM(S470)&amp;TRIM(T470)),City!K:L,2,FALSE),"NONE"),"")</f>
        <v/>
      </c>
      <c r="BK470" t="str">
        <f t="shared" si="125"/>
        <v/>
      </c>
      <c r="BL470" t="str">
        <f t="shared" si="126"/>
        <v/>
      </c>
      <c r="BM470" s="17" t="str">
        <f t="shared" ca="1" si="127"/>
        <v/>
      </c>
      <c r="BN470" s="17" t="str">
        <f t="shared" si="128"/>
        <v/>
      </c>
    </row>
    <row r="471" spans="1:66">
      <c r="A471" s="84">
        <v>462</v>
      </c>
      <c r="B471" s="20"/>
      <c r="C471" s="20"/>
      <c r="D471" s="20"/>
      <c r="E471" s="20"/>
      <c r="F471" s="46" t="str">
        <f t="shared" si="114"/>
        <v xml:space="preserve">,  </v>
      </c>
      <c r="G471" s="28"/>
      <c r="H471" s="21"/>
      <c r="I471" s="20"/>
      <c r="J471" s="20"/>
      <c r="K471" s="46" t="str">
        <f t="shared" si="115"/>
        <v xml:space="preserve"> </v>
      </c>
      <c r="L471" s="20"/>
      <c r="M471" s="22"/>
      <c r="N471" s="20"/>
      <c r="O471" s="20"/>
      <c r="P471" s="20"/>
      <c r="Q471" s="20"/>
      <c r="R471" s="24"/>
      <c r="S471" s="20"/>
      <c r="T471" s="24"/>
      <c r="U471" s="33" t="str">
        <f>IFERROR(VLOOKUP(UPPER(TRIM(R471)&amp;TRIM(S471)&amp;TRIM(T471)),City!K:L,2,FALSE),"")</f>
        <v/>
      </c>
      <c r="V471" s="46" t="str">
        <f t="shared" si="116"/>
        <v xml:space="preserve"> </v>
      </c>
      <c r="W471" s="46" t="str">
        <f t="shared" si="117"/>
        <v xml:space="preserve"> </v>
      </c>
      <c r="X471" s="46" t="str">
        <f t="shared" si="118"/>
        <v xml:space="preserve"> </v>
      </c>
      <c r="Y471" s="46" t="str">
        <f t="shared" si="119"/>
        <v xml:space="preserve"> </v>
      </c>
      <c r="Z471" s="46" t="str">
        <f t="shared" si="120"/>
        <v xml:space="preserve"> </v>
      </c>
      <c r="AA471" s="46" t="str">
        <f t="shared" si="121"/>
        <v xml:space="preserve"> </v>
      </c>
      <c r="AB471" s="46" t="str">
        <f t="shared" si="122"/>
        <v/>
      </c>
      <c r="AC471" s="20"/>
      <c r="AD471" s="47" t="str">
        <f t="shared" si="113"/>
        <v xml:space="preserve"> </v>
      </c>
      <c r="AE471" s="20"/>
      <c r="AF471" s="20"/>
      <c r="AG471" s="20"/>
      <c r="AH471" s="20"/>
      <c r="AI471" s="20"/>
      <c r="AJ471" s="20"/>
      <c r="AK471" s="24"/>
      <c r="AL471" s="20"/>
      <c r="AM471" s="20" t="str">
        <f>IFERROR(IF(AL471="Suggested Branch",VLOOKUP(AB471,'Branch Details'!F463:G775,2,FALSE),""),"")</f>
        <v/>
      </c>
      <c r="AN471" s="21"/>
      <c r="AO471" s="88"/>
      <c r="BH471" t="str">
        <f t="shared" si="123"/>
        <v/>
      </c>
      <c r="BI471" t="str">
        <f t="shared" si="124"/>
        <v/>
      </c>
      <c r="BJ471" t="str">
        <f>IF(OR(R471&lt;&gt;"",S471&lt;&gt;"",T471&lt;&gt;""),IFERROR(VLOOKUP(UPPER(TRIM(R471)&amp;TRIM(S471)&amp;TRIM(T471)),City!K:L,2,FALSE),"NONE"),"")</f>
        <v/>
      </c>
      <c r="BK471" t="str">
        <f t="shared" si="125"/>
        <v/>
      </c>
      <c r="BL471" t="str">
        <f t="shared" si="126"/>
        <v/>
      </c>
      <c r="BM471" s="17" t="str">
        <f t="shared" ca="1" si="127"/>
        <v/>
      </c>
      <c r="BN471" s="17" t="str">
        <f t="shared" si="128"/>
        <v/>
      </c>
    </row>
    <row r="472" spans="1:66">
      <c r="A472" s="84">
        <v>463</v>
      </c>
      <c r="B472" s="20"/>
      <c r="C472" s="20"/>
      <c r="D472" s="20"/>
      <c r="E472" s="20"/>
      <c r="F472" s="46" t="str">
        <f t="shared" si="114"/>
        <v xml:space="preserve">,  </v>
      </c>
      <c r="G472" s="28"/>
      <c r="H472" s="21"/>
      <c r="I472" s="20"/>
      <c r="J472" s="20"/>
      <c r="K472" s="46" t="str">
        <f t="shared" si="115"/>
        <v xml:space="preserve"> </v>
      </c>
      <c r="L472" s="20"/>
      <c r="M472" s="22"/>
      <c r="N472" s="20"/>
      <c r="O472" s="20"/>
      <c r="P472" s="20"/>
      <c r="Q472" s="20"/>
      <c r="R472" s="24"/>
      <c r="S472" s="20"/>
      <c r="T472" s="24"/>
      <c r="U472" s="33" t="str">
        <f>IFERROR(VLOOKUP(UPPER(TRIM(R472)&amp;TRIM(S472)&amp;TRIM(T472)),City!K:L,2,FALSE),"")</f>
        <v/>
      </c>
      <c r="V472" s="46" t="str">
        <f t="shared" si="116"/>
        <v xml:space="preserve"> </v>
      </c>
      <c r="W472" s="46" t="str">
        <f t="shared" si="117"/>
        <v xml:space="preserve"> </v>
      </c>
      <c r="X472" s="46" t="str">
        <f t="shared" si="118"/>
        <v xml:space="preserve"> </v>
      </c>
      <c r="Y472" s="46" t="str">
        <f t="shared" si="119"/>
        <v xml:space="preserve"> </v>
      </c>
      <c r="Z472" s="46" t="str">
        <f t="shared" si="120"/>
        <v xml:space="preserve"> </v>
      </c>
      <c r="AA472" s="46" t="str">
        <f t="shared" si="121"/>
        <v xml:space="preserve"> </v>
      </c>
      <c r="AB472" s="46" t="str">
        <f t="shared" si="122"/>
        <v/>
      </c>
      <c r="AC472" s="20"/>
      <c r="AD472" s="47" t="str">
        <f t="shared" si="113"/>
        <v xml:space="preserve"> </v>
      </c>
      <c r="AE472" s="20"/>
      <c r="AF472" s="20"/>
      <c r="AG472" s="20"/>
      <c r="AH472" s="20"/>
      <c r="AI472" s="20"/>
      <c r="AJ472" s="20"/>
      <c r="AK472" s="24"/>
      <c r="AL472" s="20"/>
      <c r="AM472" s="20" t="str">
        <f>IFERROR(IF(AL472="Suggested Branch",VLOOKUP(AB472,'Branch Details'!F464:G776,2,FALSE),""),"")</f>
        <v/>
      </c>
      <c r="AN472" s="21"/>
      <c r="AO472" s="88"/>
      <c r="BH472" t="str">
        <f t="shared" si="123"/>
        <v/>
      </c>
      <c r="BI472" t="str">
        <f t="shared" si="124"/>
        <v/>
      </c>
      <c r="BJ472" t="str">
        <f>IF(OR(R472&lt;&gt;"",S472&lt;&gt;"",T472&lt;&gt;""),IFERROR(VLOOKUP(UPPER(TRIM(R472)&amp;TRIM(S472)&amp;TRIM(T472)),City!K:L,2,FALSE),"NONE"),"")</f>
        <v/>
      </c>
      <c r="BK472" t="str">
        <f t="shared" si="125"/>
        <v/>
      </c>
      <c r="BL472" t="str">
        <f t="shared" si="126"/>
        <v/>
      </c>
      <c r="BM472" s="17" t="str">
        <f t="shared" ca="1" si="127"/>
        <v/>
      </c>
      <c r="BN472" s="17" t="str">
        <f t="shared" si="128"/>
        <v/>
      </c>
    </row>
    <row r="473" spans="1:66">
      <c r="A473" s="84">
        <v>464</v>
      </c>
      <c r="B473" s="20"/>
      <c r="C473" s="20"/>
      <c r="D473" s="20"/>
      <c r="E473" s="20"/>
      <c r="F473" s="46" t="str">
        <f t="shared" si="114"/>
        <v xml:space="preserve">,  </v>
      </c>
      <c r="G473" s="28"/>
      <c r="H473" s="21"/>
      <c r="I473" s="20"/>
      <c r="J473" s="20"/>
      <c r="K473" s="46" t="str">
        <f t="shared" si="115"/>
        <v xml:space="preserve"> </v>
      </c>
      <c r="L473" s="20"/>
      <c r="M473" s="22"/>
      <c r="N473" s="20"/>
      <c r="O473" s="20"/>
      <c r="P473" s="20"/>
      <c r="Q473" s="20"/>
      <c r="R473" s="24"/>
      <c r="S473" s="20"/>
      <c r="T473" s="24"/>
      <c r="U473" s="33" t="str">
        <f>IFERROR(VLOOKUP(UPPER(TRIM(R473)&amp;TRIM(S473)&amp;TRIM(T473)),City!K:L,2,FALSE),"")</f>
        <v/>
      </c>
      <c r="V473" s="46" t="str">
        <f t="shared" si="116"/>
        <v xml:space="preserve"> </v>
      </c>
      <c r="W473" s="46" t="str">
        <f t="shared" si="117"/>
        <v xml:space="preserve"> </v>
      </c>
      <c r="X473" s="46" t="str">
        <f t="shared" si="118"/>
        <v xml:space="preserve"> </v>
      </c>
      <c r="Y473" s="46" t="str">
        <f t="shared" si="119"/>
        <v xml:space="preserve"> </v>
      </c>
      <c r="Z473" s="46" t="str">
        <f t="shared" si="120"/>
        <v xml:space="preserve"> </v>
      </c>
      <c r="AA473" s="46" t="str">
        <f t="shared" si="121"/>
        <v xml:space="preserve"> </v>
      </c>
      <c r="AB473" s="46" t="str">
        <f t="shared" si="122"/>
        <v/>
      </c>
      <c r="AC473" s="20"/>
      <c r="AD473" s="47" t="str">
        <f t="shared" si="113"/>
        <v xml:space="preserve"> </v>
      </c>
      <c r="AE473" s="20"/>
      <c r="AF473" s="20"/>
      <c r="AG473" s="20"/>
      <c r="AH473" s="20"/>
      <c r="AI473" s="20"/>
      <c r="AJ473" s="20"/>
      <c r="AK473" s="24"/>
      <c r="AL473" s="20"/>
      <c r="AM473" s="20" t="str">
        <f>IFERROR(IF(AL473="Suggested Branch",VLOOKUP(AB473,'Branch Details'!F465:G777,2,FALSE),""),"")</f>
        <v/>
      </c>
      <c r="AN473" s="21"/>
      <c r="AO473" s="88"/>
      <c r="BH473" t="str">
        <f t="shared" si="123"/>
        <v/>
      </c>
      <c r="BI473" t="str">
        <f t="shared" si="124"/>
        <v/>
      </c>
      <c r="BJ473" t="str">
        <f>IF(OR(R473&lt;&gt;"",S473&lt;&gt;"",T473&lt;&gt;""),IFERROR(VLOOKUP(UPPER(TRIM(R473)&amp;TRIM(S473)&amp;TRIM(T473)),City!K:L,2,FALSE),"NONE"),"")</f>
        <v/>
      </c>
      <c r="BK473" t="str">
        <f t="shared" si="125"/>
        <v/>
      </c>
      <c r="BL473" t="str">
        <f t="shared" si="126"/>
        <v/>
      </c>
      <c r="BM473" s="17" t="str">
        <f t="shared" ca="1" si="127"/>
        <v/>
      </c>
      <c r="BN473" s="17" t="str">
        <f t="shared" si="128"/>
        <v/>
      </c>
    </row>
    <row r="474" spans="1:66">
      <c r="A474" s="84">
        <v>465</v>
      </c>
      <c r="B474" s="20"/>
      <c r="C474" s="20"/>
      <c r="D474" s="20"/>
      <c r="E474" s="20"/>
      <c r="F474" s="46" t="str">
        <f t="shared" si="114"/>
        <v xml:space="preserve">,  </v>
      </c>
      <c r="G474" s="28"/>
      <c r="H474" s="21"/>
      <c r="I474" s="20"/>
      <c r="J474" s="20"/>
      <c r="K474" s="46" t="str">
        <f t="shared" si="115"/>
        <v xml:space="preserve"> </v>
      </c>
      <c r="L474" s="20"/>
      <c r="M474" s="22"/>
      <c r="N474" s="20"/>
      <c r="O474" s="20"/>
      <c r="P474" s="20"/>
      <c r="Q474" s="20"/>
      <c r="R474" s="24"/>
      <c r="S474" s="20"/>
      <c r="T474" s="24"/>
      <c r="U474" s="33" t="str">
        <f>IFERROR(VLOOKUP(UPPER(TRIM(R474)&amp;TRIM(S474)&amp;TRIM(T474)),City!K:L,2,FALSE),"")</f>
        <v/>
      </c>
      <c r="V474" s="46" t="str">
        <f t="shared" si="116"/>
        <v xml:space="preserve"> </v>
      </c>
      <c r="W474" s="46" t="str">
        <f t="shared" si="117"/>
        <v xml:space="preserve"> </v>
      </c>
      <c r="X474" s="46" t="str">
        <f t="shared" si="118"/>
        <v xml:space="preserve"> </v>
      </c>
      <c r="Y474" s="46" t="str">
        <f t="shared" si="119"/>
        <v xml:space="preserve"> </v>
      </c>
      <c r="Z474" s="46" t="str">
        <f t="shared" si="120"/>
        <v xml:space="preserve"> </v>
      </c>
      <c r="AA474" s="46" t="str">
        <f t="shared" si="121"/>
        <v xml:space="preserve"> </v>
      </c>
      <c r="AB474" s="46" t="str">
        <f t="shared" si="122"/>
        <v/>
      </c>
      <c r="AC474" s="20"/>
      <c r="AD474" s="47" t="str">
        <f t="shared" si="113"/>
        <v xml:space="preserve"> </v>
      </c>
      <c r="AE474" s="20"/>
      <c r="AF474" s="20"/>
      <c r="AG474" s="20"/>
      <c r="AH474" s="20"/>
      <c r="AI474" s="20"/>
      <c r="AJ474" s="20"/>
      <c r="AK474" s="24"/>
      <c r="AL474" s="20"/>
      <c r="AM474" s="20" t="str">
        <f>IFERROR(IF(AL474="Suggested Branch",VLOOKUP(AB474,'Branch Details'!F466:G778,2,FALSE),""),"")</f>
        <v/>
      </c>
      <c r="AN474" s="21"/>
      <c r="AO474" s="88"/>
      <c r="BH474" t="str">
        <f t="shared" si="123"/>
        <v/>
      </c>
      <c r="BI474" t="str">
        <f t="shared" si="124"/>
        <v/>
      </c>
      <c r="BJ474" t="str">
        <f>IF(OR(R474&lt;&gt;"",S474&lt;&gt;"",T474&lt;&gt;""),IFERROR(VLOOKUP(UPPER(TRIM(R474)&amp;TRIM(S474)&amp;TRIM(T474)),City!K:L,2,FALSE),"NONE"),"")</f>
        <v/>
      </c>
      <c r="BK474" t="str">
        <f t="shared" si="125"/>
        <v/>
      </c>
      <c r="BL474" t="str">
        <f t="shared" si="126"/>
        <v/>
      </c>
      <c r="BM474" s="17" t="str">
        <f t="shared" ca="1" si="127"/>
        <v/>
      </c>
      <c r="BN474" s="17" t="str">
        <f t="shared" si="128"/>
        <v/>
      </c>
    </row>
    <row r="475" spans="1:66">
      <c r="A475" s="84">
        <v>466</v>
      </c>
      <c r="B475" s="20"/>
      <c r="C475" s="20"/>
      <c r="D475" s="20"/>
      <c r="E475" s="20"/>
      <c r="F475" s="46" t="str">
        <f t="shared" si="114"/>
        <v xml:space="preserve">,  </v>
      </c>
      <c r="G475" s="28"/>
      <c r="H475" s="21"/>
      <c r="I475" s="20"/>
      <c r="J475" s="20"/>
      <c r="K475" s="46" t="str">
        <f t="shared" si="115"/>
        <v xml:space="preserve"> </v>
      </c>
      <c r="L475" s="20"/>
      <c r="M475" s="22"/>
      <c r="N475" s="20"/>
      <c r="O475" s="20"/>
      <c r="P475" s="20"/>
      <c r="Q475" s="20"/>
      <c r="R475" s="24"/>
      <c r="S475" s="20"/>
      <c r="T475" s="24"/>
      <c r="U475" s="33" t="str">
        <f>IFERROR(VLOOKUP(UPPER(TRIM(R475)&amp;TRIM(S475)&amp;TRIM(T475)),City!K:L,2,FALSE),"")</f>
        <v/>
      </c>
      <c r="V475" s="46" t="str">
        <f t="shared" si="116"/>
        <v xml:space="preserve"> </v>
      </c>
      <c r="W475" s="46" t="str">
        <f t="shared" si="117"/>
        <v xml:space="preserve"> </v>
      </c>
      <c r="X475" s="46" t="str">
        <f t="shared" si="118"/>
        <v xml:space="preserve"> </v>
      </c>
      <c r="Y475" s="46" t="str">
        <f t="shared" si="119"/>
        <v xml:space="preserve"> </v>
      </c>
      <c r="Z475" s="46" t="str">
        <f t="shared" si="120"/>
        <v xml:space="preserve"> </v>
      </c>
      <c r="AA475" s="46" t="str">
        <f t="shared" si="121"/>
        <v xml:space="preserve"> </v>
      </c>
      <c r="AB475" s="46" t="str">
        <f t="shared" si="122"/>
        <v/>
      </c>
      <c r="AC475" s="20"/>
      <c r="AD475" s="47" t="str">
        <f t="shared" si="113"/>
        <v xml:space="preserve"> </v>
      </c>
      <c r="AE475" s="20"/>
      <c r="AF475" s="20"/>
      <c r="AG475" s="20"/>
      <c r="AH475" s="20"/>
      <c r="AI475" s="20"/>
      <c r="AJ475" s="20"/>
      <c r="AK475" s="24"/>
      <c r="AL475" s="20"/>
      <c r="AM475" s="20" t="str">
        <f>IFERROR(IF(AL475="Suggested Branch",VLOOKUP(AB475,'Branch Details'!F467:G779,2,FALSE),""),"")</f>
        <v/>
      </c>
      <c r="AN475" s="21"/>
      <c r="AO475" s="88"/>
      <c r="BH475" t="str">
        <f t="shared" si="123"/>
        <v/>
      </c>
      <c r="BI475" t="str">
        <f t="shared" si="124"/>
        <v/>
      </c>
      <c r="BJ475" t="str">
        <f>IF(OR(R475&lt;&gt;"",S475&lt;&gt;"",T475&lt;&gt;""),IFERROR(VLOOKUP(UPPER(TRIM(R475)&amp;TRIM(S475)&amp;TRIM(T475)),City!K:L,2,FALSE),"NONE"),"")</f>
        <v/>
      </c>
      <c r="BK475" t="str">
        <f t="shared" si="125"/>
        <v/>
      </c>
      <c r="BL475" t="str">
        <f t="shared" si="126"/>
        <v/>
      </c>
      <c r="BM475" s="17" t="str">
        <f t="shared" ca="1" si="127"/>
        <v/>
      </c>
      <c r="BN475" s="17" t="str">
        <f t="shared" si="128"/>
        <v/>
      </c>
    </row>
    <row r="476" spans="1:66">
      <c r="A476" s="84">
        <v>467</v>
      </c>
      <c r="B476" s="20"/>
      <c r="C476" s="20"/>
      <c r="D476" s="20"/>
      <c r="E476" s="20"/>
      <c r="F476" s="46" t="str">
        <f t="shared" si="114"/>
        <v xml:space="preserve">,  </v>
      </c>
      <c r="G476" s="28"/>
      <c r="H476" s="21"/>
      <c r="I476" s="20"/>
      <c r="J476" s="20"/>
      <c r="K476" s="46" t="str">
        <f t="shared" si="115"/>
        <v xml:space="preserve"> </v>
      </c>
      <c r="L476" s="20"/>
      <c r="M476" s="22"/>
      <c r="N476" s="20"/>
      <c r="O476" s="20"/>
      <c r="P476" s="20"/>
      <c r="Q476" s="20"/>
      <c r="R476" s="24"/>
      <c r="S476" s="20"/>
      <c r="T476" s="24"/>
      <c r="U476" s="33" t="str">
        <f>IFERROR(VLOOKUP(UPPER(TRIM(R476)&amp;TRIM(S476)&amp;TRIM(T476)),City!K:L,2,FALSE),"")</f>
        <v/>
      </c>
      <c r="V476" s="46" t="str">
        <f t="shared" si="116"/>
        <v xml:space="preserve"> </v>
      </c>
      <c r="W476" s="46" t="str">
        <f t="shared" si="117"/>
        <v xml:space="preserve"> </v>
      </c>
      <c r="X476" s="46" t="str">
        <f t="shared" si="118"/>
        <v xml:space="preserve"> </v>
      </c>
      <c r="Y476" s="46" t="str">
        <f t="shared" si="119"/>
        <v xml:space="preserve"> </v>
      </c>
      <c r="Z476" s="46" t="str">
        <f t="shared" si="120"/>
        <v xml:space="preserve"> </v>
      </c>
      <c r="AA476" s="46" t="str">
        <f t="shared" si="121"/>
        <v xml:space="preserve"> </v>
      </c>
      <c r="AB476" s="46" t="str">
        <f t="shared" si="122"/>
        <v/>
      </c>
      <c r="AC476" s="20"/>
      <c r="AD476" s="47" t="str">
        <f t="shared" si="113"/>
        <v xml:space="preserve"> </v>
      </c>
      <c r="AE476" s="20"/>
      <c r="AF476" s="20"/>
      <c r="AG476" s="20"/>
      <c r="AH476" s="20"/>
      <c r="AI476" s="20"/>
      <c r="AJ476" s="20"/>
      <c r="AK476" s="24"/>
      <c r="AL476" s="20"/>
      <c r="AM476" s="20" t="str">
        <f>IFERROR(IF(AL476="Suggested Branch",VLOOKUP(AB476,'Branch Details'!F468:G780,2,FALSE),""),"")</f>
        <v/>
      </c>
      <c r="AN476" s="21"/>
      <c r="AO476" s="88"/>
      <c r="BH476" t="str">
        <f t="shared" si="123"/>
        <v/>
      </c>
      <c r="BI476" t="str">
        <f t="shared" si="124"/>
        <v/>
      </c>
      <c r="BJ476" t="str">
        <f>IF(OR(R476&lt;&gt;"",S476&lt;&gt;"",T476&lt;&gt;""),IFERROR(VLOOKUP(UPPER(TRIM(R476)&amp;TRIM(S476)&amp;TRIM(T476)),City!K:L,2,FALSE),"NONE"),"")</f>
        <v/>
      </c>
      <c r="BK476" t="str">
        <f t="shared" si="125"/>
        <v/>
      </c>
      <c r="BL476" t="str">
        <f t="shared" si="126"/>
        <v/>
      </c>
      <c r="BM476" s="17" t="str">
        <f t="shared" ca="1" si="127"/>
        <v/>
      </c>
      <c r="BN476" s="17" t="str">
        <f t="shared" si="128"/>
        <v/>
      </c>
    </row>
    <row r="477" spans="1:66">
      <c r="A477" s="84">
        <v>468</v>
      </c>
      <c r="B477" s="20"/>
      <c r="C477" s="20"/>
      <c r="D477" s="20"/>
      <c r="E477" s="20"/>
      <c r="F477" s="46" t="str">
        <f t="shared" si="114"/>
        <v xml:space="preserve">,  </v>
      </c>
      <c r="G477" s="28"/>
      <c r="H477" s="21"/>
      <c r="I477" s="20"/>
      <c r="J477" s="20"/>
      <c r="K477" s="46" t="str">
        <f t="shared" si="115"/>
        <v xml:space="preserve"> </v>
      </c>
      <c r="L477" s="20"/>
      <c r="M477" s="22"/>
      <c r="N477" s="20"/>
      <c r="O477" s="20"/>
      <c r="P477" s="20"/>
      <c r="Q477" s="20"/>
      <c r="R477" s="24"/>
      <c r="S477" s="20"/>
      <c r="T477" s="24"/>
      <c r="U477" s="33" t="str">
        <f>IFERROR(VLOOKUP(UPPER(TRIM(R477)&amp;TRIM(S477)&amp;TRIM(T477)),City!K:L,2,FALSE),"")</f>
        <v/>
      </c>
      <c r="V477" s="46" t="str">
        <f t="shared" si="116"/>
        <v xml:space="preserve"> </v>
      </c>
      <c r="W477" s="46" t="str">
        <f t="shared" si="117"/>
        <v xml:space="preserve"> </v>
      </c>
      <c r="X477" s="46" t="str">
        <f t="shared" si="118"/>
        <v xml:space="preserve"> </v>
      </c>
      <c r="Y477" s="46" t="str">
        <f t="shared" si="119"/>
        <v xml:space="preserve"> </v>
      </c>
      <c r="Z477" s="46" t="str">
        <f t="shared" si="120"/>
        <v xml:space="preserve"> </v>
      </c>
      <c r="AA477" s="46" t="str">
        <f t="shared" si="121"/>
        <v xml:space="preserve"> </v>
      </c>
      <c r="AB477" s="46" t="str">
        <f t="shared" si="122"/>
        <v/>
      </c>
      <c r="AC477" s="20"/>
      <c r="AD477" s="47" t="str">
        <f t="shared" si="113"/>
        <v xml:space="preserve"> </v>
      </c>
      <c r="AE477" s="20"/>
      <c r="AF477" s="20"/>
      <c r="AG477" s="20"/>
      <c r="AH477" s="20"/>
      <c r="AI477" s="20"/>
      <c r="AJ477" s="20"/>
      <c r="AK477" s="24"/>
      <c r="AL477" s="20"/>
      <c r="AM477" s="20" t="str">
        <f>IFERROR(IF(AL477="Suggested Branch",VLOOKUP(AB477,'Branch Details'!F469:G781,2,FALSE),""),"")</f>
        <v/>
      </c>
      <c r="AN477" s="21"/>
      <c r="AO477" s="88"/>
      <c r="BH477" t="str">
        <f t="shared" si="123"/>
        <v/>
      </c>
      <c r="BI477" t="str">
        <f t="shared" si="124"/>
        <v/>
      </c>
      <c r="BJ477" t="str">
        <f>IF(OR(R477&lt;&gt;"",S477&lt;&gt;"",T477&lt;&gt;""),IFERROR(VLOOKUP(UPPER(TRIM(R477)&amp;TRIM(S477)&amp;TRIM(T477)),City!K:L,2,FALSE),"NONE"),"")</f>
        <v/>
      </c>
      <c r="BK477" t="str">
        <f t="shared" si="125"/>
        <v/>
      </c>
      <c r="BL477" t="str">
        <f t="shared" si="126"/>
        <v/>
      </c>
      <c r="BM477" s="17" t="str">
        <f t="shared" ca="1" si="127"/>
        <v/>
      </c>
      <c r="BN477" s="17" t="str">
        <f t="shared" si="128"/>
        <v/>
      </c>
    </row>
    <row r="478" spans="1:66">
      <c r="A478" s="84">
        <v>469</v>
      </c>
      <c r="B478" s="20"/>
      <c r="C478" s="20"/>
      <c r="D478" s="20"/>
      <c r="E478" s="20"/>
      <c r="F478" s="46" t="str">
        <f t="shared" si="114"/>
        <v xml:space="preserve">,  </v>
      </c>
      <c r="G478" s="28"/>
      <c r="H478" s="21"/>
      <c r="I478" s="20"/>
      <c r="J478" s="20"/>
      <c r="K478" s="46" t="str">
        <f t="shared" si="115"/>
        <v xml:space="preserve"> </v>
      </c>
      <c r="L478" s="20"/>
      <c r="M478" s="22"/>
      <c r="N478" s="20"/>
      <c r="O478" s="20"/>
      <c r="P478" s="20"/>
      <c r="Q478" s="20"/>
      <c r="R478" s="24"/>
      <c r="S478" s="20"/>
      <c r="T478" s="24"/>
      <c r="U478" s="33" t="str">
        <f>IFERROR(VLOOKUP(UPPER(TRIM(R478)&amp;TRIM(S478)&amp;TRIM(T478)),City!K:L,2,FALSE),"")</f>
        <v/>
      </c>
      <c r="V478" s="46" t="str">
        <f t="shared" si="116"/>
        <v xml:space="preserve"> </v>
      </c>
      <c r="W478" s="46" t="str">
        <f t="shared" si="117"/>
        <v xml:space="preserve"> </v>
      </c>
      <c r="X478" s="46" t="str">
        <f t="shared" si="118"/>
        <v xml:space="preserve"> </v>
      </c>
      <c r="Y478" s="46" t="str">
        <f t="shared" si="119"/>
        <v xml:space="preserve"> </v>
      </c>
      <c r="Z478" s="46" t="str">
        <f t="shared" si="120"/>
        <v xml:space="preserve"> </v>
      </c>
      <c r="AA478" s="46" t="str">
        <f t="shared" si="121"/>
        <v xml:space="preserve"> </v>
      </c>
      <c r="AB478" s="46" t="str">
        <f t="shared" si="122"/>
        <v/>
      </c>
      <c r="AC478" s="20"/>
      <c r="AD478" s="47" t="str">
        <f t="shared" si="113"/>
        <v xml:space="preserve"> </v>
      </c>
      <c r="AE478" s="20"/>
      <c r="AF478" s="20"/>
      <c r="AG478" s="20"/>
      <c r="AH478" s="20"/>
      <c r="AI478" s="20"/>
      <c r="AJ478" s="20"/>
      <c r="AK478" s="24"/>
      <c r="AL478" s="20"/>
      <c r="AM478" s="20" t="str">
        <f>IFERROR(IF(AL478="Suggested Branch",VLOOKUP(AB478,'Branch Details'!F470:G782,2,FALSE),""),"")</f>
        <v/>
      </c>
      <c r="AN478" s="21"/>
      <c r="AO478" s="88"/>
      <c r="BH478" t="str">
        <f t="shared" si="123"/>
        <v/>
      </c>
      <c r="BI478" t="str">
        <f t="shared" si="124"/>
        <v/>
      </c>
      <c r="BJ478" t="str">
        <f>IF(OR(R478&lt;&gt;"",S478&lt;&gt;"",T478&lt;&gt;""),IFERROR(VLOOKUP(UPPER(TRIM(R478)&amp;TRIM(S478)&amp;TRIM(T478)),City!K:L,2,FALSE),"NONE"),"")</f>
        <v/>
      </c>
      <c r="BK478" t="str">
        <f t="shared" si="125"/>
        <v/>
      </c>
      <c r="BL478" t="str">
        <f t="shared" si="126"/>
        <v/>
      </c>
      <c r="BM478" s="17" t="str">
        <f t="shared" ca="1" si="127"/>
        <v/>
      </c>
      <c r="BN478" s="17" t="str">
        <f t="shared" si="128"/>
        <v/>
      </c>
    </row>
    <row r="479" spans="1:66">
      <c r="A479" s="84">
        <v>470</v>
      </c>
      <c r="B479" s="20"/>
      <c r="C479" s="20"/>
      <c r="D479" s="20"/>
      <c r="E479" s="20"/>
      <c r="F479" s="46" t="str">
        <f t="shared" si="114"/>
        <v xml:space="preserve">,  </v>
      </c>
      <c r="G479" s="28"/>
      <c r="H479" s="21"/>
      <c r="I479" s="20"/>
      <c r="J479" s="20"/>
      <c r="K479" s="46" t="str">
        <f t="shared" si="115"/>
        <v xml:space="preserve"> </v>
      </c>
      <c r="L479" s="20"/>
      <c r="M479" s="22"/>
      <c r="N479" s="20"/>
      <c r="O479" s="20"/>
      <c r="P479" s="20"/>
      <c r="Q479" s="20"/>
      <c r="R479" s="24"/>
      <c r="S479" s="20"/>
      <c r="T479" s="24"/>
      <c r="U479" s="33" t="str">
        <f>IFERROR(VLOOKUP(UPPER(TRIM(R479)&amp;TRIM(S479)&amp;TRIM(T479)),City!K:L,2,FALSE),"")</f>
        <v/>
      </c>
      <c r="V479" s="46" t="str">
        <f t="shared" si="116"/>
        <v xml:space="preserve"> </v>
      </c>
      <c r="W479" s="46" t="str">
        <f t="shared" si="117"/>
        <v xml:space="preserve"> </v>
      </c>
      <c r="X479" s="46" t="str">
        <f t="shared" si="118"/>
        <v xml:space="preserve"> </v>
      </c>
      <c r="Y479" s="46" t="str">
        <f t="shared" si="119"/>
        <v xml:space="preserve"> </v>
      </c>
      <c r="Z479" s="46" t="str">
        <f t="shared" si="120"/>
        <v xml:space="preserve"> </v>
      </c>
      <c r="AA479" s="46" t="str">
        <f t="shared" si="121"/>
        <v xml:space="preserve"> </v>
      </c>
      <c r="AB479" s="46" t="str">
        <f t="shared" si="122"/>
        <v/>
      </c>
      <c r="AC479" s="20"/>
      <c r="AD479" s="47" t="str">
        <f t="shared" si="113"/>
        <v xml:space="preserve"> </v>
      </c>
      <c r="AE479" s="20"/>
      <c r="AF479" s="20"/>
      <c r="AG479" s="20"/>
      <c r="AH479" s="20"/>
      <c r="AI479" s="20"/>
      <c r="AJ479" s="20"/>
      <c r="AK479" s="24"/>
      <c r="AL479" s="20"/>
      <c r="AM479" s="20" t="str">
        <f>IFERROR(IF(AL479="Suggested Branch",VLOOKUP(AB479,'Branch Details'!F471:G783,2,FALSE),""),"")</f>
        <v/>
      </c>
      <c r="AN479" s="21"/>
      <c r="AO479" s="88"/>
      <c r="BH479" t="str">
        <f t="shared" si="123"/>
        <v/>
      </c>
      <c r="BI479" t="str">
        <f t="shared" si="124"/>
        <v/>
      </c>
      <c r="BJ479" t="str">
        <f>IF(OR(R479&lt;&gt;"",S479&lt;&gt;"",T479&lt;&gt;""),IFERROR(VLOOKUP(UPPER(TRIM(R479)&amp;TRIM(S479)&amp;TRIM(T479)),City!K:L,2,FALSE),"NONE"),"")</f>
        <v/>
      </c>
      <c r="BK479" t="str">
        <f t="shared" si="125"/>
        <v/>
      </c>
      <c r="BL479" t="str">
        <f t="shared" si="126"/>
        <v/>
      </c>
      <c r="BM479" s="17" t="str">
        <f t="shared" ca="1" si="127"/>
        <v/>
      </c>
      <c r="BN479" s="17" t="str">
        <f t="shared" si="128"/>
        <v/>
      </c>
    </row>
    <row r="480" spans="1:66">
      <c r="A480" s="84">
        <v>471</v>
      </c>
      <c r="B480" s="20"/>
      <c r="C480" s="20"/>
      <c r="D480" s="20"/>
      <c r="E480" s="20"/>
      <c r="F480" s="46" t="str">
        <f t="shared" si="114"/>
        <v xml:space="preserve">,  </v>
      </c>
      <c r="G480" s="28"/>
      <c r="H480" s="21"/>
      <c r="I480" s="20"/>
      <c r="J480" s="20"/>
      <c r="K480" s="46" t="str">
        <f t="shared" si="115"/>
        <v xml:space="preserve"> </v>
      </c>
      <c r="L480" s="20"/>
      <c r="M480" s="22"/>
      <c r="N480" s="20"/>
      <c r="O480" s="20"/>
      <c r="P480" s="20"/>
      <c r="Q480" s="20"/>
      <c r="R480" s="24"/>
      <c r="S480" s="20"/>
      <c r="T480" s="24"/>
      <c r="U480" s="33" t="str">
        <f>IFERROR(VLOOKUP(UPPER(TRIM(R480)&amp;TRIM(S480)&amp;TRIM(T480)),City!K:L,2,FALSE),"")</f>
        <v/>
      </c>
      <c r="V480" s="46" t="str">
        <f t="shared" si="116"/>
        <v xml:space="preserve"> </v>
      </c>
      <c r="W480" s="46" t="str">
        <f t="shared" si="117"/>
        <v xml:space="preserve"> </v>
      </c>
      <c r="X480" s="46" t="str">
        <f t="shared" si="118"/>
        <v xml:space="preserve"> </v>
      </c>
      <c r="Y480" s="46" t="str">
        <f t="shared" si="119"/>
        <v xml:space="preserve"> </v>
      </c>
      <c r="Z480" s="46" t="str">
        <f t="shared" si="120"/>
        <v xml:space="preserve"> </v>
      </c>
      <c r="AA480" s="46" t="str">
        <f t="shared" si="121"/>
        <v xml:space="preserve"> </v>
      </c>
      <c r="AB480" s="46" t="str">
        <f t="shared" si="122"/>
        <v/>
      </c>
      <c r="AC480" s="20"/>
      <c r="AD480" s="47" t="str">
        <f t="shared" si="113"/>
        <v xml:space="preserve"> </v>
      </c>
      <c r="AE480" s="20"/>
      <c r="AF480" s="20"/>
      <c r="AG480" s="20"/>
      <c r="AH480" s="20"/>
      <c r="AI480" s="20"/>
      <c r="AJ480" s="20"/>
      <c r="AK480" s="24"/>
      <c r="AL480" s="20"/>
      <c r="AM480" s="20" t="str">
        <f>IFERROR(IF(AL480="Suggested Branch",VLOOKUP(AB480,'Branch Details'!F472:G784,2,FALSE),""),"")</f>
        <v/>
      </c>
      <c r="AN480" s="21"/>
      <c r="AO480" s="88"/>
      <c r="BH480" t="str">
        <f t="shared" si="123"/>
        <v/>
      </c>
      <c r="BI480" t="str">
        <f t="shared" si="124"/>
        <v/>
      </c>
      <c r="BJ480" t="str">
        <f>IF(OR(R480&lt;&gt;"",S480&lt;&gt;"",T480&lt;&gt;""),IFERROR(VLOOKUP(UPPER(TRIM(R480)&amp;TRIM(S480)&amp;TRIM(T480)),City!K:L,2,FALSE),"NONE"),"")</f>
        <v/>
      </c>
      <c r="BK480" t="str">
        <f t="shared" si="125"/>
        <v/>
      </c>
      <c r="BL480" t="str">
        <f t="shared" si="126"/>
        <v/>
      </c>
      <c r="BM480" s="17" t="str">
        <f t="shared" ca="1" si="127"/>
        <v/>
      </c>
      <c r="BN480" s="17" t="str">
        <f t="shared" si="128"/>
        <v/>
      </c>
    </row>
    <row r="481" spans="1:66">
      <c r="A481" s="84">
        <v>472</v>
      </c>
      <c r="B481" s="20"/>
      <c r="C481" s="20"/>
      <c r="D481" s="20"/>
      <c r="E481" s="20"/>
      <c r="F481" s="46" t="str">
        <f t="shared" si="114"/>
        <v xml:space="preserve">,  </v>
      </c>
      <c r="G481" s="28"/>
      <c r="H481" s="21"/>
      <c r="I481" s="20"/>
      <c r="J481" s="20"/>
      <c r="K481" s="46" t="str">
        <f t="shared" si="115"/>
        <v xml:space="preserve"> </v>
      </c>
      <c r="L481" s="20"/>
      <c r="M481" s="22"/>
      <c r="N481" s="20"/>
      <c r="O481" s="20"/>
      <c r="P481" s="20"/>
      <c r="Q481" s="20"/>
      <c r="R481" s="24"/>
      <c r="S481" s="20"/>
      <c r="T481" s="24"/>
      <c r="U481" s="33" t="str">
        <f>IFERROR(VLOOKUP(UPPER(TRIM(R481)&amp;TRIM(S481)&amp;TRIM(T481)),City!K:L,2,FALSE),"")</f>
        <v/>
      </c>
      <c r="V481" s="46" t="str">
        <f t="shared" si="116"/>
        <v xml:space="preserve"> </v>
      </c>
      <c r="W481" s="46" t="str">
        <f t="shared" si="117"/>
        <v xml:space="preserve"> </v>
      </c>
      <c r="X481" s="46" t="str">
        <f t="shared" si="118"/>
        <v xml:space="preserve"> </v>
      </c>
      <c r="Y481" s="46" t="str">
        <f t="shared" si="119"/>
        <v xml:space="preserve"> </v>
      </c>
      <c r="Z481" s="46" t="str">
        <f t="shared" si="120"/>
        <v xml:space="preserve"> </v>
      </c>
      <c r="AA481" s="46" t="str">
        <f t="shared" si="121"/>
        <v xml:space="preserve"> </v>
      </c>
      <c r="AB481" s="46" t="str">
        <f t="shared" si="122"/>
        <v/>
      </c>
      <c r="AC481" s="20"/>
      <c r="AD481" s="47" t="str">
        <f t="shared" si="113"/>
        <v xml:space="preserve"> </v>
      </c>
      <c r="AE481" s="20"/>
      <c r="AF481" s="20"/>
      <c r="AG481" s="20"/>
      <c r="AH481" s="20"/>
      <c r="AI481" s="20"/>
      <c r="AJ481" s="20"/>
      <c r="AK481" s="24"/>
      <c r="AL481" s="20"/>
      <c r="AM481" s="20" t="str">
        <f>IFERROR(IF(AL481="Suggested Branch",VLOOKUP(AB481,'Branch Details'!F473:G785,2,FALSE),""),"")</f>
        <v/>
      </c>
      <c r="AN481" s="21"/>
      <c r="AO481" s="88"/>
      <c r="BH481" t="str">
        <f t="shared" si="123"/>
        <v/>
      </c>
      <c r="BI481" t="str">
        <f t="shared" si="124"/>
        <v/>
      </c>
      <c r="BJ481" t="str">
        <f>IF(OR(R481&lt;&gt;"",S481&lt;&gt;"",T481&lt;&gt;""),IFERROR(VLOOKUP(UPPER(TRIM(R481)&amp;TRIM(S481)&amp;TRIM(T481)),City!K:L,2,FALSE),"NONE"),"")</f>
        <v/>
      </c>
      <c r="BK481" t="str">
        <f t="shared" si="125"/>
        <v/>
      </c>
      <c r="BL481" t="str">
        <f t="shared" si="126"/>
        <v/>
      </c>
      <c r="BM481" s="17" t="str">
        <f t="shared" ca="1" si="127"/>
        <v/>
      </c>
      <c r="BN481" s="17" t="str">
        <f t="shared" si="128"/>
        <v/>
      </c>
    </row>
    <row r="482" spans="1:66">
      <c r="A482" s="84">
        <v>473</v>
      </c>
      <c r="B482" s="20"/>
      <c r="C482" s="20"/>
      <c r="D482" s="20"/>
      <c r="E482" s="20"/>
      <c r="F482" s="46" t="str">
        <f t="shared" si="114"/>
        <v xml:space="preserve">,  </v>
      </c>
      <c r="G482" s="28"/>
      <c r="H482" s="21"/>
      <c r="I482" s="20"/>
      <c r="J482" s="20"/>
      <c r="K482" s="46" t="str">
        <f t="shared" si="115"/>
        <v xml:space="preserve"> </v>
      </c>
      <c r="L482" s="20"/>
      <c r="M482" s="22"/>
      <c r="N482" s="20"/>
      <c r="O482" s="20"/>
      <c r="P482" s="20"/>
      <c r="Q482" s="20"/>
      <c r="R482" s="24"/>
      <c r="S482" s="20"/>
      <c r="T482" s="24"/>
      <c r="U482" s="33" t="str">
        <f>IFERROR(VLOOKUP(UPPER(TRIM(R482)&amp;TRIM(S482)&amp;TRIM(T482)),City!K:L,2,FALSE),"")</f>
        <v/>
      </c>
      <c r="V482" s="46" t="str">
        <f t="shared" si="116"/>
        <v xml:space="preserve"> </v>
      </c>
      <c r="W482" s="46" t="str">
        <f t="shared" si="117"/>
        <v xml:space="preserve"> </v>
      </c>
      <c r="X482" s="46" t="str">
        <f t="shared" si="118"/>
        <v xml:space="preserve"> </v>
      </c>
      <c r="Y482" s="46" t="str">
        <f t="shared" si="119"/>
        <v xml:space="preserve"> </v>
      </c>
      <c r="Z482" s="46" t="str">
        <f t="shared" si="120"/>
        <v xml:space="preserve"> </v>
      </c>
      <c r="AA482" s="46" t="str">
        <f t="shared" si="121"/>
        <v xml:space="preserve"> </v>
      </c>
      <c r="AB482" s="46" t="str">
        <f t="shared" si="122"/>
        <v/>
      </c>
      <c r="AC482" s="20"/>
      <c r="AD482" s="47" t="str">
        <f t="shared" si="113"/>
        <v xml:space="preserve"> </v>
      </c>
      <c r="AE482" s="20"/>
      <c r="AF482" s="20"/>
      <c r="AG482" s="20"/>
      <c r="AH482" s="20"/>
      <c r="AI482" s="20"/>
      <c r="AJ482" s="20"/>
      <c r="AK482" s="24"/>
      <c r="AL482" s="20"/>
      <c r="AM482" s="20" t="str">
        <f>IFERROR(IF(AL482="Suggested Branch",VLOOKUP(AB482,'Branch Details'!F474:G786,2,FALSE),""),"")</f>
        <v/>
      </c>
      <c r="AN482" s="21"/>
      <c r="AO482" s="88"/>
      <c r="BH482" t="str">
        <f t="shared" si="123"/>
        <v/>
      </c>
      <c r="BI482" t="str">
        <f t="shared" si="124"/>
        <v/>
      </c>
      <c r="BJ482" t="str">
        <f>IF(OR(R482&lt;&gt;"",S482&lt;&gt;"",T482&lt;&gt;""),IFERROR(VLOOKUP(UPPER(TRIM(R482)&amp;TRIM(S482)&amp;TRIM(T482)),City!K:L,2,FALSE),"NONE"),"")</f>
        <v/>
      </c>
      <c r="BK482" t="str">
        <f t="shared" si="125"/>
        <v/>
      </c>
      <c r="BL482" t="str">
        <f t="shared" si="126"/>
        <v/>
      </c>
      <c r="BM482" s="17" t="str">
        <f t="shared" ca="1" si="127"/>
        <v/>
      </c>
      <c r="BN482" s="17" t="str">
        <f t="shared" si="128"/>
        <v/>
      </c>
    </row>
    <row r="483" spans="1:66">
      <c r="A483" s="84">
        <v>474</v>
      </c>
      <c r="B483" s="20"/>
      <c r="C483" s="20"/>
      <c r="D483" s="20"/>
      <c r="E483" s="20"/>
      <c r="F483" s="46" t="str">
        <f t="shared" si="114"/>
        <v xml:space="preserve">,  </v>
      </c>
      <c r="G483" s="28"/>
      <c r="H483" s="21"/>
      <c r="I483" s="20"/>
      <c r="J483" s="20"/>
      <c r="K483" s="46" t="str">
        <f t="shared" si="115"/>
        <v xml:space="preserve"> </v>
      </c>
      <c r="L483" s="20"/>
      <c r="M483" s="22"/>
      <c r="N483" s="20"/>
      <c r="O483" s="20"/>
      <c r="P483" s="20"/>
      <c r="Q483" s="20"/>
      <c r="R483" s="24"/>
      <c r="S483" s="20"/>
      <c r="T483" s="24"/>
      <c r="U483" s="33" t="str">
        <f>IFERROR(VLOOKUP(UPPER(TRIM(R483)&amp;TRIM(S483)&amp;TRIM(T483)),City!K:L,2,FALSE),"")</f>
        <v/>
      </c>
      <c r="V483" s="46" t="str">
        <f t="shared" si="116"/>
        <v xml:space="preserve"> </v>
      </c>
      <c r="W483" s="46" t="str">
        <f t="shared" si="117"/>
        <v xml:space="preserve"> </v>
      </c>
      <c r="X483" s="46" t="str">
        <f t="shared" si="118"/>
        <v xml:space="preserve"> </v>
      </c>
      <c r="Y483" s="46" t="str">
        <f t="shared" si="119"/>
        <v xml:space="preserve"> </v>
      </c>
      <c r="Z483" s="46" t="str">
        <f t="shared" si="120"/>
        <v xml:space="preserve"> </v>
      </c>
      <c r="AA483" s="46" t="str">
        <f t="shared" si="121"/>
        <v xml:space="preserve"> </v>
      </c>
      <c r="AB483" s="46" t="str">
        <f t="shared" si="122"/>
        <v/>
      </c>
      <c r="AC483" s="20"/>
      <c r="AD483" s="47" t="str">
        <f t="shared" si="113"/>
        <v xml:space="preserve"> </v>
      </c>
      <c r="AE483" s="20"/>
      <c r="AF483" s="20"/>
      <c r="AG483" s="20"/>
      <c r="AH483" s="20"/>
      <c r="AI483" s="20"/>
      <c r="AJ483" s="20"/>
      <c r="AK483" s="24"/>
      <c r="AL483" s="20"/>
      <c r="AM483" s="20" t="str">
        <f>IFERROR(IF(AL483="Suggested Branch",VLOOKUP(AB483,'Branch Details'!F475:G787,2,FALSE),""),"")</f>
        <v/>
      </c>
      <c r="AN483" s="21"/>
      <c r="AO483" s="88"/>
      <c r="BH483" t="str">
        <f t="shared" si="123"/>
        <v/>
      </c>
      <c r="BI483" t="str">
        <f t="shared" si="124"/>
        <v/>
      </c>
      <c r="BJ483" t="str">
        <f>IF(OR(R483&lt;&gt;"",S483&lt;&gt;"",T483&lt;&gt;""),IFERROR(VLOOKUP(UPPER(TRIM(R483)&amp;TRIM(S483)&amp;TRIM(T483)),City!K:L,2,FALSE),"NONE"),"")</f>
        <v/>
      </c>
      <c r="BK483" t="str">
        <f t="shared" si="125"/>
        <v/>
      </c>
      <c r="BL483" t="str">
        <f t="shared" si="126"/>
        <v/>
      </c>
      <c r="BM483" s="17" t="str">
        <f t="shared" ca="1" si="127"/>
        <v/>
      </c>
      <c r="BN483" s="17" t="str">
        <f t="shared" si="128"/>
        <v/>
      </c>
    </row>
    <row r="484" spans="1:66">
      <c r="A484" s="84">
        <v>475</v>
      </c>
      <c r="B484" s="20"/>
      <c r="C484" s="20"/>
      <c r="D484" s="20"/>
      <c r="E484" s="20"/>
      <c r="F484" s="46" t="str">
        <f t="shared" si="114"/>
        <v xml:space="preserve">,  </v>
      </c>
      <c r="G484" s="28"/>
      <c r="H484" s="21"/>
      <c r="I484" s="20"/>
      <c r="J484" s="20"/>
      <c r="K484" s="46" t="str">
        <f t="shared" si="115"/>
        <v xml:space="preserve"> </v>
      </c>
      <c r="L484" s="20"/>
      <c r="M484" s="22"/>
      <c r="N484" s="20"/>
      <c r="O484" s="20"/>
      <c r="P484" s="20"/>
      <c r="Q484" s="20"/>
      <c r="R484" s="24"/>
      <c r="S484" s="20"/>
      <c r="T484" s="24"/>
      <c r="U484" s="33" t="str">
        <f>IFERROR(VLOOKUP(UPPER(TRIM(R484)&amp;TRIM(S484)&amp;TRIM(T484)),City!K:L,2,FALSE),"")</f>
        <v/>
      </c>
      <c r="V484" s="46" t="str">
        <f t="shared" si="116"/>
        <v xml:space="preserve"> </v>
      </c>
      <c r="W484" s="46" t="str">
        <f t="shared" si="117"/>
        <v xml:space="preserve"> </v>
      </c>
      <c r="X484" s="46" t="str">
        <f t="shared" si="118"/>
        <v xml:space="preserve"> </v>
      </c>
      <c r="Y484" s="46" t="str">
        <f t="shared" si="119"/>
        <v xml:space="preserve"> </v>
      </c>
      <c r="Z484" s="46" t="str">
        <f t="shared" si="120"/>
        <v xml:space="preserve"> </v>
      </c>
      <c r="AA484" s="46" t="str">
        <f t="shared" si="121"/>
        <v xml:space="preserve"> </v>
      </c>
      <c r="AB484" s="46" t="str">
        <f t="shared" si="122"/>
        <v/>
      </c>
      <c r="AC484" s="20"/>
      <c r="AD484" s="47" t="str">
        <f t="shared" si="113"/>
        <v xml:space="preserve"> </v>
      </c>
      <c r="AE484" s="20"/>
      <c r="AF484" s="20"/>
      <c r="AG484" s="20"/>
      <c r="AH484" s="20"/>
      <c r="AI484" s="20"/>
      <c r="AJ484" s="20"/>
      <c r="AK484" s="24"/>
      <c r="AL484" s="20"/>
      <c r="AM484" s="20" t="str">
        <f>IFERROR(IF(AL484="Suggested Branch",VLOOKUP(AB484,'Branch Details'!F476:G788,2,FALSE),""),"")</f>
        <v/>
      </c>
      <c r="AN484" s="21"/>
      <c r="AO484" s="88"/>
      <c r="BH484" t="str">
        <f t="shared" si="123"/>
        <v/>
      </c>
      <c r="BI484" t="str">
        <f t="shared" si="124"/>
        <v/>
      </c>
      <c r="BJ484" t="str">
        <f>IF(OR(R484&lt;&gt;"",S484&lt;&gt;"",T484&lt;&gt;""),IFERROR(VLOOKUP(UPPER(TRIM(R484)&amp;TRIM(S484)&amp;TRIM(T484)),City!K:L,2,FALSE),"NONE"),"")</f>
        <v/>
      </c>
      <c r="BK484" t="str">
        <f t="shared" si="125"/>
        <v/>
      </c>
      <c r="BL484" t="str">
        <f t="shared" si="126"/>
        <v/>
      </c>
      <c r="BM484" s="17" t="str">
        <f t="shared" ca="1" si="127"/>
        <v/>
      </c>
      <c r="BN484" s="17" t="str">
        <f t="shared" si="128"/>
        <v/>
      </c>
    </row>
    <row r="485" spans="1:66">
      <c r="A485" s="84">
        <v>476</v>
      </c>
      <c r="B485" s="20"/>
      <c r="C485" s="20"/>
      <c r="D485" s="20"/>
      <c r="E485" s="20"/>
      <c r="F485" s="46" t="str">
        <f t="shared" si="114"/>
        <v xml:space="preserve">,  </v>
      </c>
      <c r="G485" s="28"/>
      <c r="H485" s="21"/>
      <c r="I485" s="20"/>
      <c r="J485" s="20"/>
      <c r="K485" s="46" t="str">
        <f t="shared" si="115"/>
        <v xml:space="preserve"> </v>
      </c>
      <c r="L485" s="20"/>
      <c r="M485" s="22"/>
      <c r="N485" s="20"/>
      <c r="O485" s="20"/>
      <c r="P485" s="20"/>
      <c r="Q485" s="20"/>
      <c r="R485" s="24"/>
      <c r="S485" s="20"/>
      <c r="T485" s="24"/>
      <c r="U485" s="33" t="str">
        <f>IFERROR(VLOOKUP(UPPER(TRIM(R485)&amp;TRIM(S485)&amp;TRIM(T485)),City!K:L,2,FALSE),"")</f>
        <v/>
      </c>
      <c r="V485" s="46" t="str">
        <f t="shared" si="116"/>
        <v xml:space="preserve"> </v>
      </c>
      <c r="W485" s="46" t="str">
        <f t="shared" si="117"/>
        <v xml:space="preserve"> </v>
      </c>
      <c r="X485" s="46" t="str">
        <f t="shared" si="118"/>
        <v xml:space="preserve"> </v>
      </c>
      <c r="Y485" s="46" t="str">
        <f t="shared" si="119"/>
        <v xml:space="preserve"> </v>
      </c>
      <c r="Z485" s="46" t="str">
        <f t="shared" si="120"/>
        <v xml:space="preserve"> </v>
      </c>
      <c r="AA485" s="46" t="str">
        <f t="shared" si="121"/>
        <v xml:space="preserve"> </v>
      </c>
      <c r="AB485" s="46" t="str">
        <f t="shared" si="122"/>
        <v/>
      </c>
      <c r="AC485" s="20"/>
      <c r="AD485" s="47" t="str">
        <f t="shared" si="113"/>
        <v xml:space="preserve"> </v>
      </c>
      <c r="AE485" s="20"/>
      <c r="AF485" s="20"/>
      <c r="AG485" s="20"/>
      <c r="AH485" s="20"/>
      <c r="AI485" s="20"/>
      <c r="AJ485" s="20"/>
      <c r="AK485" s="24"/>
      <c r="AL485" s="20"/>
      <c r="AM485" s="20" t="str">
        <f>IFERROR(IF(AL485="Suggested Branch",VLOOKUP(AB485,'Branch Details'!F477:G789,2,FALSE),""),"")</f>
        <v/>
      </c>
      <c r="AN485" s="21"/>
      <c r="AO485" s="88"/>
      <c r="BH485" t="str">
        <f t="shared" si="123"/>
        <v/>
      </c>
      <c r="BI485" t="str">
        <f t="shared" si="124"/>
        <v/>
      </c>
      <c r="BJ485" t="str">
        <f>IF(OR(R485&lt;&gt;"",S485&lt;&gt;"",T485&lt;&gt;""),IFERROR(VLOOKUP(UPPER(TRIM(R485)&amp;TRIM(S485)&amp;TRIM(T485)),City!K:L,2,FALSE),"NONE"),"")</f>
        <v/>
      </c>
      <c r="BK485" t="str">
        <f t="shared" si="125"/>
        <v/>
      </c>
      <c r="BL485" t="str">
        <f t="shared" si="126"/>
        <v/>
      </c>
      <c r="BM485" s="17" t="str">
        <f t="shared" ca="1" si="127"/>
        <v/>
      </c>
      <c r="BN485" s="17" t="str">
        <f t="shared" si="128"/>
        <v/>
      </c>
    </row>
    <row r="486" spans="1:66">
      <c r="A486" s="84">
        <v>477</v>
      </c>
      <c r="B486" s="20"/>
      <c r="C486" s="20"/>
      <c r="D486" s="20"/>
      <c r="E486" s="20"/>
      <c r="F486" s="46" t="str">
        <f t="shared" si="114"/>
        <v xml:space="preserve">,  </v>
      </c>
      <c r="G486" s="28"/>
      <c r="H486" s="21"/>
      <c r="I486" s="20"/>
      <c r="J486" s="20"/>
      <c r="K486" s="46" t="str">
        <f t="shared" si="115"/>
        <v xml:space="preserve"> </v>
      </c>
      <c r="L486" s="20"/>
      <c r="M486" s="22"/>
      <c r="N486" s="20"/>
      <c r="O486" s="20"/>
      <c r="P486" s="20"/>
      <c r="Q486" s="20"/>
      <c r="R486" s="24"/>
      <c r="S486" s="20"/>
      <c r="T486" s="24"/>
      <c r="U486" s="33" t="str">
        <f>IFERROR(VLOOKUP(UPPER(TRIM(R486)&amp;TRIM(S486)&amp;TRIM(T486)),City!K:L,2,FALSE),"")</f>
        <v/>
      </c>
      <c r="V486" s="46" t="str">
        <f t="shared" si="116"/>
        <v xml:space="preserve"> </v>
      </c>
      <c r="W486" s="46" t="str">
        <f t="shared" si="117"/>
        <v xml:space="preserve"> </v>
      </c>
      <c r="X486" s="46" t="str">
        <f t="shared" si="118"/>
        <v xml:space="preserve"> </v>
      </c>
      <c r="Y486" s="46" t="str">
        <f t="shared" si="119"/>
        <v xml:space="preserve"> </v>
      </c>
      <c r="Z486" s="46" t="str">
        <f t="shared" si="120"/>
        <v xml:space="preserve"> </v>
      </c>
      <c r="AA486" s="46" t="str">
        <f t="shared" si="121"/>
        <v xml:space="preserve"> </v>
      </c>
      <c r="AB486" s="46" t="str">
        <f t="shared" si="122"/>
        <v/>
      </c>
      <c r="AC486" s="20"/>
      <c r="AD486" s="47" t="str">
        <f t="shared" si="113"/>
        <v xml:space="preserve"> </v>
      </c>
      <c r="AE486" s="20"/>
      <c r="AF486" s="20"/>
      <c r="AG486" s="20"/>
      <c r="AH486" s="20"/>
      <c r="AI486" s="20"/>
      <c r="AJ486" s="20"/>
      <c r="AK486" s="24"/>
      <c r="AL486" s="20"/>
      <c r="AM486" s="20" t="str">
        <f>IFERROR(IF(AL486="Suggested Branch",VLOOKUP(AB486,'Branch Details'!F478:G790,2,FALSE),""),"")</f>
        <v/>
      </c>
      <c r="AN486" s="21"/>
      <c r="AO486" s="88"/>
      <c r="BH486" t="str">
        <f t="shared" si="123"/>
        <v/>
      </c>
      <c r="BI486" t="str">
        <f t="shared" si="124"/>
        <v/>
      </c>
      <c r="BJ486" t="str">
        <f>IF(OR(R486&lt;&gt;"",S486&lt;&gt;"",T486&lt;&gt;""),IFERROR(VLOOKUP(UPPER(TRIM(R486)&amp;TRIM(S486)&amp;TRIM(T486)),City!K:L,2,FALSE),"NONE"),"")</f>
        <v/>
      </c>
      <c r="BK486" t="str">
        <f t="shared" si="125"/>
        <v/>
      </c>
      <c r="BL486" t="str">
        <f t="shared" si="126"/>
        <v/>
      </c>
      <c r="BM486" s="17" t="str">
        <f t="shared" ca="1" si="127"/>
        <v/>
      </c>
      <c r="BN486" s="17" t="str">
        <f t="shared" si="128"/>
        <v/>
      </c>
    </row>
    <row r="487" spans="1:66">
      <c r="A487" s="84">
        <v>478</v>
      </c>
      <c r="B487" s="20"/>
      <c r="C487" s="20"/>
      <c r="D487" s="20"/>
      <c r="E487" s="20"/>
      <c r="F487" s="46" t="str">
        <f t="shared" si="114"/>
        <v xml:space="preserve">,  </v>
      </c>
      <c r="G487" s="28"/>
      <c r="H487" s="21"/>
      <c r="I487" s="20"/>
      <c r="J487" s="20"/>
      <c r="K487" s="46" t="str">
        <f t="shared" si="115"/>
        <v xml:space="preserve"> </v>
      </c>
      <c r="L487" s="20"/>
      <c r="M487" s="22"/>
      <c r="N487" s="20"/>
      <c r="O487" s="20"/>
      <c r="P487" s="20"/>
      <c r="Q487" s="20"/>
      <c r="R487" s="24"/>
      <c r="S487" s="20"/>
      <c r="T487" s="24"/>
      <c r="U487" s="33" t="str">
        <f>IFERROR(VLOOKUP(UPPER(TRIM(R487)&amp;TRIM(S487)&amp;TRIM(T487)),City!K:L,2,FALSE),"")</f>
        <v/>
      </c>
      <c r="V487" s="46" t="str">
        <f t="shared" si="116"/>
        <v xml:space="preserve"> </v>
      </c>
      <c r="W487" s="46" t="str">
        <f t="shared" si="117"/>
        <v xml:space="preserve"> </v>
      </c>
      <c r="X487" s="46" t="str">
        <f t="shared" si="118"/>
        <v xml:space="preserve"> </v>
      </c>
      <c r="Y487" s="46" t="str">
        <f t="shared" si="119"/>
        <v xml:space="preserve"> </v>
      </c>
      <c r="Z487" s="46" t="str">
        <f t="shared" si="120"/>
        <v xml:space="preserve"> </v>
      </c>
      <c r="AA487" s="46" t="str">
        <f t="shared" si="121"/>
        <v xml:space="preserve"> </v>
      </c>
      <c r="AB487" s="46" t="str">
        <f t="shared" si="122"/>
        <v/>
      </c>
      <c r="AC487" s="20"/>
      <c r="AD487" s="47" t="str">
        <f t="shared" si="113"/>
        <v xml:space="preserve"> </v>
      </c>
      <c r="AE487" s="20"/>
      <c r="AF487" s="20"/>
      <c r="AG487" s="20"/>
      <c r="AH487" s="20"/>
      <c r="AI487" s="20"/>
      <c r="AJ487" s="20"/>
      <c r="AK487" s="24"/>
      <c r="AL487" s="20"/>
      <c r="AM487" s="20" t="str">
        <f>IFERROR(IF(AL487="Suggested Branch",VLOOKUP(AB487,'Branch Details'!F479:G791,2,FALSE),""),"")</f>
        <v/>
      </c>
      <c r="AN487" s="21"/>
      <c r="AO487" s="88"/>
      <c r="BH487" t="str">
        <f t="shared" si="123"/>
        <v/>
      </c>
      <c r="BI487" t="str">
        <f t="shared" si="124"/>
        <v/>
      </c>
      <c r="BJ487" t="str">
        <f>IF(OR(R487&lt;&gt;"",S487&lt;&gt;"",T487&lt;&gt;""),IFERROR(VLOOKUP(UPPER(TRIM(R487)&amp;TRIM(S487)&amp;TRIM(T487)),City!K:L,2,FALSE),"NONE"),"")</f>
        <v/>
      </c>
      <c r="BK487" t="str">
        <f t="shared" si="125"/>
        <v/>
      </c>
      <c r="BL487" t="str">
        <f t="shared" si="126"/>
        <v/>
      </c>
      <c r="BM487" s="17" t="str">
        <f t="shared" ca="1" si="127"/>
        <v/>
      </c>
      <c r="BN487" s="17" t="str">
        <f t="shared" si="128"/>
        <v/>
      </c>
    </row>
    <row r="488" spans="1:66">
      <c r="A488" s="84">
        <v>479</v>
      </c>
      <c r="B488" s="20"/>
      <c r="C488" s="20"/>
      <c r="D488" s="20"/>
      <c r="E488" s="20"/>
      <c r="F488" s="46" t="str">
        <f t="shared" si="114"/>
        <v xml:space="preserve">,  </v>
      </c>
      <c r="G488" s="28"/>
      <c r="H488" s="21"/>
      <c r="I488" s="20"/>
      <c r="J488" s="20"/>
      <c r="K488" s="46" t="str">
        <f t="shared" si="115"/>
        <v xml:space="preserve"> </v>
      </c>
      <c r="L488" s="20"/>
      <c r="M488" s="22"/>
      <c r="N488" s="20"/>
      <c r="O488" s="20"/>
      <c r="P488" s="20"/>
      <c r="Q488" s="20"/>
      <c r="R488" s="24"/>
      <c r="S488" s="20"/>
      <c r="T488" s="24"/>
      <c r="U488" s="33" t="str">
        <f>IFERROR(VLOOKUP(UPPER(TRIM(R488)&amp;TRIM(S488)&amp;TRIM(T488)),City!K:L,2,FALSE),"")</f>
        <v/>
      </c>
      <c r="V488" s="46" t="str">
        <f t="shared" si="116"/>
        <v xml:space="preserve"> </v>
      </c>
      <c r="W488" s="46" t="str">
        <f t="shared" si="117"/>
        <v xml:space="preserve"> </v>
      </c>
      <c r="X488" s="46" t="str">
        <f t="shared" si="118"/>
        <v xml:space="preserve"> </v>
      </c>
      <c r="Y488" s="46" t="str">
        <f t="shared" si="119"/>
        <v xml:space="preserve"> </v>
      </c>
      <c r="Z488" s="46" t="str">
        <f t="shared" si="120"/>
        <v xml:space="preserve"> </v>
      </c>
      <c r="AA488" s="46" t="str">
        <f t="shared" si="121"/>
        <v xml:space="preserve"> </v>
      </c>
      <c r="AB488" s="46" t="str">
        <f t="shared" si="122"/>
        <v/>
      </c>
      <c r="AC488" s="20"/>
      <c r="AD488" s="47" t="str">
        <f t="shared" si="113"/>
        <v xml:space="preserve"> </v>
      </c>
      <c r="AE488" s="20"/>
      <c r="AF488" s="20"/>
      <c r="AG488" s="20"/>
      <c r="AH488" s="20"/>
      <c r="AI488" s="20"/>
      <c r="AJ488" s="20"/>
      <c r="AK488" s="24"/>
      <c r="AL488" s="20"/>
      <c r="AM488" s="20" t="str">
        <f>IFERROR(IF(AL488="Suggested Branch",VLOOKUP(AB488,'Branch Details'!F480:G792,2,FALSE),""),"")</f>
        <v/>
      </c>
      <c r="AN488" s="21"/>
      <c r="AO488" s="88"/>
      <c r="BH488" t="str">
        <f t="shared" si="123"/>
        <v/>
      </c>
      <c r="BI488" t="str">
        <f t="shared" si="124"/>
        <v/>
      </c>
      <c r="BJ488" t="str">
        <f>IF(OR(R488&lt;&gt;"",S488&lt;&gt;"",T488&lt;&gt;""),IFERROR(VLOOKUP(UPPER(TRIM(R488)&amp;TRIM(S488)&amp;TRIM(T488)),City!K:L,2,FALSE),"NONE"),"")</f>
        <v/>
      </c>
      <c r="BK488" t="str">
        <f t="shared" si="125"/>
        <v/>
      </c>
      <c r="BL488" t="str">
        <f t="shared" si="126"/>
        <v/>
      </c>
      <c r="BM488" s="17" t="str">
        <f t="shared" ca="1" si="127"/>
        <v/>
      </c>
      <c r="BN488" s="17" t="str">
        <f t="shared" si="128"/>
        <v/>
      </c>
    </row>
    <row r="489" spans="1:66">
      <c r="A489" s="84">
        <v>480</v>
      </c>
      <c r="B489" s="20"/>
      <c r="C489" s="20"/>
      <c r="D489" s="20"/>
      <c r="E489" s="20"/>
      <c r="F489" s="46" t="str">
        <f t="shared" si="114"/>
        <v xml:space="preserve">,  </v>
      </c>
      <c r="G489" s="28"/>
      <c r="H489" s="21"/>
      <c r="I489" s="20"/>
      <c r="J489" s="20"/>
      <c r="K489" s="46" t="str">
        <f t="shared" si="115"/>
        <v xml:space="preserve"> </v>
      </c>
      <c r="L489" s="20"/>
      <c r="M489" s="22"/>
      <c r="N489" s="20"/>
      <c r="O489" s="20"/>
      <c r="P489" s="20"/>
      <c r="Q489" s="20"/>
      <c r="R489" s="24"/>
      <c r="S489" s="20"/>
      <c r="T489" s="24"/>
      <c r="U489" s="33" t="str">
        <f>IFERROR(VLOOKUP(UPPER(TRIM(R489)&amp;TRIM(S489)&amp;TRIM(T489)),City!K:L,2,FALSE),"")</f>
        <v/>
      </c>
      <c r="V489" s="46" t="str">
        <f t="shared" si="116"/>
        <v xml:space="preserve"> </v>
      </c>
      <c r="W489" s="46" t="str">
        <f t="shared" si="117"/>
        <v xml:space="preserve"> </v>
      </c>
      <c r="X489" s="46" t="str">
        <f t="shared" si="118"/>
        <v xml:space="preserve"> </v>
      </c>
      <c r="Y489" s="46" t="str">
        <f t="shared" si="119"/>
        <v xml:space="preserve"> </v>
      </c>
      <c r="Z489" s="46" t="str">
        <f t="shared" si="120"/>
        <v xml:space="preserve"> </v>
      </c>
      <c r="AA489" s="46" t="str">
        <f t="shared" si="121"/>
        <v xml:space="preserve"> </v>
      </c>
      <c r="AB489" s="46" t="str">
        <f t="shared" si="122"/>
        <v/>
      </c>
      <c r="AC489" s="20"/>
      <c r="AD489" s="47" t="str">
        <f t="shared" si="113"/>
        <v xml:space="preserve"> </v>
      </c>
      <c r="AE489" s="20"/>
      <c r="AF489" s="20"/>
      <c r="AG489" s="20"/>
      <c r="AH489" s="20"/>
      <c r="AI489" s="20"/>
      <c r="AJ489" s="20"/>
      <c r="AK489" s="24"/>
      <c r="AL489" s="20"/>
      <c r="AM489" s="20" t="str">
        <f>IFERROR(IF(AL489="Suggested Branch",VLOOKUP(AB489,'Branch Details'!F481:G793,2,FALSE),""),"")</f>
        <v/>
      </c>
      <c r="AN489" s="21"/>
      <c r="AO489" s="88"/>
      <c r="BH489" t="str">
        <f t="shared" si="123"/>
        <v/>
      </c>
      <c r="BI489" t="str">
        <f t="shared" si="124"/>
        <v/>
      </c>
      <c r="BJ489" t="str">
        <f>IF(OR(R489&lt;&gt;"",S489&lt;&gt;"",T489&lt;&gt;""),IFERROR(VLOOKUP(UPPER(TRIM(R489)&amp;TRIM(S489)&amp;TRIM(T489)),City!K:L,2,FALSE),"NONE"),"")</f>
        <v/>
      </c>
      <c r="BK489" t="str">
        <f t="shared" si="125"/>
        <v/>
      </c>
      <c r="BL489" t="str">
        <f t="shared" si="126"/>
        <v/>
      </c>
      <c r="BM489" s="17" t="str">
        <f t="shared" ca="1" si="127"/>
        <v/>
      </c>
      <c r="BN489" s="17" t="str">
        <f t="shared" si="128"/>
        <v/>
      </c>
    </row>
    <row r="490" spans="1:66">
      <c r="A490" s="84">
        <v>481</v>
      </c>
      <c r="B490" s="20"/>
      <c r="C490" s="20"/>
      <c r="D490" s="20"/>
      <c r="E490" s="20"/>
      <c r="F490" s="46" t="str">
        <f t="shared" si="114"/>
        <v xml:space="preserve">,  </v>
      </c>
      <c r="G490" s="28"/>
      <c r="H490" s="21"/>
      <c r="I490" s="20"/>
      <c r="J490" s="20"/>
      <c r="K490" s="46" t="str">
        <f t="shared" si="115"/>
        <v xml:space="preserve"> </v>
      </c>
      <c r="L490" s="20"/>
      <c r="M490" s="22"/>
      <c r="N490" s="20"/>
      <c r="O490" s="20"/>
      <c r="P490" s="20"/>
      <c r="Q490" s="20"/>
      <c r="R490" s="24"/>
      <c r="S490" s="20"/>
      <c r="T490" s="24"/>
      <c r="U490" s="33" t="str">
        <f>IFERROR(VLOOKUP(UPPER(TRIM(R490)&amp;TRIM(S490)&amp;TRIM(T490)),City!K:L,2,FALSE),"")</f>
        <v/>
      </c>
      <c r="V490" s="46" t="str">
        <f t="shared" si="116"/>
        <v xml:space="preserve"> </v>
      </c>
      <c r="W490" s="46" t="str">
        <f t="shared" si="117"/>
        <v xml:space="preserve"> </v>
      </c>
      <c r="X490" s="46" t="str">
        <f t="shared" si="118"/>
        <v xml:space="preserve"> </v>
      </c>
      <c r="Y490" s="46" t="str">
        <f t="shared" si="119"/>
        <v xml:space="preserve"> </v>
      </c>
      <c r="Z490" s="46" t="str">
        <f t="shared" si="120"/>
        <v xml:space="preserve"> </v>
      </c>
      <c r="AA490" s="46" t="str">
        <f t="shared" si="121"/>
        <v xml:space="preserve"> </v>
      </c>
      <c r="AB490" s="46" t="str">
        <f t="shared" si="122"/>
        <v/>
      </c>
      <c r="AC490" s="20"/>
      <c r="AD490" s="47" t="str">
        <f t="shared" si="113"/>
        <v xml:space="preserve"> </v>
      </c>
      <c r="AE490" s="20"/>
      <c r="AF490" s="20"/>
      <c r="AG490" s="20"/>
      <c r="AH490" s="20"/>
      <c r="AI490" s="20"/>
      <c r="AJ490" s="20"/>
      <c r="AK490" s="24"/>
      <c r="AL490" s="20"/>
      <c r="AM490" s="20" t="str">
        <f>IFERROR(IF(AL490="Suggested Branch",VLOOKUP(AB490,'Branch Details'!F482:G794,2,FALSE),""),"")</f>
        <v/>
      </c>
      <c r="AN490" s="21"/>
      <c r="AO490" s="88"/>
      <c r="BH490" t="str">
        <f t="shared" si="123"/>
        <v/>
      </c>
      <c r="BI490" t="str">
        <f t="shared" si="124"/>
        <v/>
      </c>
      <c r="BJ490" t="str">
        <f>IF(OR(R490&lt;&gt;"",S490&lt;&gt;"",T490&lt;&gt;""),IFERROR(VLOOKUP(UPPER(TRIM(R490)&amp;TRIM(S490)&amp;TRIM(T490)),City!K:L,2,FALSE),"NONE"),"")</f>
        <v/>
      </c>
      <c r="BK490" t="str">
        <f t="shared" si="125"/>
        <v/>
      </c>
      <c r="BL490" t="str">
        <f t="shared" si="126"/>
        <v/>
      </c>
      <c r="BM490" s="17" t="str">
        <f t="shared" ca="1" si="127"/>
        <v/>
      </c>
      <c r="BN490" s="17" t="str">
        <f t="shared" si="128"/>
        <v/>
      </c>
    </row>
    <row r="491" spans="1:66">
      <c r="A491" s="84">
        <v>482</v>
      </c>
      <c r="B491" s="20"/>
      <c r="C491" s="20"/>
      <c r="D491" s="20"/>
      <c r="E491" s="20"/>
      <c r="F491" s="46" t="str">
        <f t="shared" si="114"/>
        <v xml:space="preserve">,  </v>
      </c>
      <c r="G491" s="28"/>
      <c r="H491" s="21"/>
      <c r="I491" s="20"/>
      <c r="J491" s="20"/>
      <c r="K491" s="46" t="str">
        <f t="shared" si="115"/>
        <v xml:space="preserve"> </v>
      </c>
      <c r="L491" s="20"/>
      <c r="M491" s="22"/>
      <c r="N491" s="20"/>
      <c r="O491" s="20"/>
      <c r="P491" s="20"/>
      <c r="Q491" s="20"/>
      <c r="R491" s="24"/>
      <c r="S491" s="20"/>
      <c r="T491" s="24"/>
      <c r="U491" s="33" t="str">
        <f>IFERROR(VLOOKUP(UPPER(TRIM(R491)&amp;TRIM(S491)&amp;TRIM(T491)),City!K:L,2,FALSE),"")</f>
        <v/>
      </c>
      <c r="V491" s="46" t="str">
        <f t="shared" si="116"/>
        <v xml:space="preserve"> </v>
      </c>
      <c r="W491" s="46" t="str">
        <f t="shared" si="117"/>
        <v xml:space="preserve"> </v>
      </c>
      <c r="X491" s="46" t="str">
        <f t="shared" si="118"/>
        <v xml:space="preserve"> </v>
      </c>
      <c r="Y491" s="46" t="str">
        <f t="shared" si="119"/>
        <v xml:space="preserve"> </v>
      </c>
      <c r="Z491" s="46" t="str">
        <f t="shared" si="120"/>
        <v xml:space="preserve"> </v>
      </c>
      <c r="AA491" s="46" t="str">
        <f t="shared" si="121"/>
        <v xml:space="preserve"> </v>
      </c>
      <c r="AB491" s="46" t="str">
        <f t="shared" si="122"/>
        <v/>
      </c>
      <c r="AC491" s="20"/>
      <c r="AD491" s="47" t="str">
        <f t="shared" si="113"/>
        <v xml:space="preserve"> </v>
      </c>
      <c r="AE491" s="20"/>
      <c r="AF491" s="20"/>
      <c r="AG491" s="20"/>
      <c r="AH491" s="20"/>
      <c r="AI491" s="20"/>
      <c r="AJ491" s="20"/>
      <c r="AK491" s="24"/>
      <c r="AL491" s="20"/>
      <c r="AM491" s="20" t="str">
        <f>IFERROR(IF(AL491="Suggested Branch",VLOOKUP(AB491,'Branch Details'!F483:G795,2,FALSE),""),"")</f>
        <v/>
      </c>
      <c r="AN491" s="21"/>
      <c r="AO491" s="88"/>
      <c r="BH491" t="str">
        <f t="shared" si="123"/>
        <v/>
      </c>
      <c r="BI491" t="str">
        <f t="shared" si="124"/>
        <v/>
      </c>
      <c r="BJ491" t="str">
        <f>IF(OR(R491&lt;&gt;"",S491&lt;&gt;"",T491&lt;&gt;""),IFERROR(VLOOKUP(UPPER(TRIM(R491)&amp;TRIM(S491)&amp;TRIM(T491)),City!K:L,2,FALSE),"NONE"),"")</f>
        <v/>
      </c>
      <c r="BK491" t="str">
        <f t="shared" si="125"/>
        <v/>
      </c>
      <c r="BL491" t="str">
        <f t="shared" si="126"/>
        <v/>
      </c>
      <c r="BM491" s="17" t="str">
        <f t="shared" ca="1" si="127"/>
        <v/>
      </c>
      <c r="BN491" s="17" t="str">
        <f t="shared" si="128"/>
        <v/>
      </c>
    </row>
    <row r="492" spans="1:66">
      <c r="A492" s="84">
        <v>483</v>
      </c>
      <c r="B492" s="20"/>
      <c r="C492" s="20"/>
      <c r="D492" s="20"/>
      <c r="E492" s="20"/>
      <c r="F492" s="46" t="str">
        <f t="shared" si="114"/>
        <v xml:space="preserve">,  </v>
      </c>
      <c r="G492" s="28"/>
      <c r="H492" s="21"/>
      <c r="I492" s="20"/>
      <c r="J492" s="20"/>
      <c r="K492" s="46" t="str">
        <f t="shared" si="115"/>
        <v xml:space="preserve"> </v>
      </c>
      <c r="L492" s="20"/>
      <c r="M492" s="22"/>
      <c r="N492" s="20"/>
      <c r="O492" s="20"/>
      <c r="P492" s="20"/>
      <c r="Q492" s="20"/>
      <c r="R492" s="24"/>
      <c r="S492" s="20"/>
      <c r="T492" s="24"/>
      <c r="U492" s="33" t="str">
        <f>IFERROR(VLOOKUP(UPPER(TRIM(R492)&amp;TRIM(S492)&amp;TRIM(T492)),City!K:L,2,FALSE),"")</f>
        <v/>
      </c>
      <c r="V492" s="46" t="str">
        <f t="shared" si="116"/>
        <v xml:space="preserve"> </v>
      </c>
      <c r="W492" s="46" t="str">
        <f t="shared" si="117"/>
        <v xml:space="preserve"> </v>
      </c>
      <c r="X492" s="46" t="str">
        <f t="shared" si="118"/>
        <v xml:space="preserve"> </v>
      </c>
      <c r="Y492" s="46" t="str">
        <f t="shared" si="119"/>
        <v xml:space="preserve"> </v>
      </c>
      <c r="Z492" s="46" t="str">
        <f t="shared" si="120"/>
        <v xml:space="preserve"> </v>
      </c>
      <c r="AA492" s="46" t="str">
        <f t="shared" si="121"/>
        <v xml:space="preserve"> </v>
      </c>
      <c r="AB492" s="46" t="str">
        <f t="shared" si="122"/>
        <v/>
      </c>
      <c r="AC492" s="20"/>
      <c r="AD492" s="47" t="str">
        <f t="shared" si="113"/>
        <v xml:space="preserve"> </v>
      </c>
      <c r="AE492" s="20"/>
      <c r="AF492" s="20"/>
      <c r="AG492" s="20"/>
      <c r="AH492" s="20"/>
      <c r="AI492" s="20"/>
      <c r="AJ492" s="20"/>
      <c r="AK492" s="24"/>
      <c r="AL492" s="20"/>
      <c r="AM492" s="20" t="str">
        <f>IFERROR(IF(AL492="Suggested Branch",VLOOKUP(AB492,'Branch Details'!F484:G796,2,FALSE),""),"")</f>
        <v/>
      </c>
      <c r="AN492" s="21"/>
      <c r="AO492" s="88"/>
      <c r="BH492" t="str">
        <f t="shared" si="123"/>
        <v/>
      </c>
      <c r="BI492" t="str">
        <f t="shared" si="124"/>
        <v/>
      </c>
      <c r="BJ492" t="str">
        <f>IF(OR(R492&lt;&gt;"",S492&lt;&gt;"",T492&lt;&gt;""),IFERROR(VLOOKUP(UPPER(TRIM(R492)&amp;TRIM(S492)&amp;TRIM(T492)),City!K:L,2,FALSE),"NONE"),"")</f>
        <v/>
      </c>
      <c r="BK492" t="str">
        <f t="shared" si="125"/>
        <v/>
      </c>
      <c r="BL492" t="str">
        <f t="shared" si="126"/>
        <v/>
      </c>
      <c r="BM492" s="17" t="str">
        <f t="shared" ca="1" si="127"/>
        <v/>
      </c>
      <c r="BN492" s="17" t="str">
        <f t="shared" si="128"/>
        <v/>
      </c>
    </row>
    <row r="493" spans="1:66">
      <c r="A493" s="84">
        <v>484</v>
      </c>
      <c r="B493" s="20"/>
      <c r="C493" s="20"/>
      <c r="D493" s="20"/>
      <c r="E493" s="20"/>
      <c r="F493" s="46" t="str">
        <f t="shared" si="114"/>
        <v xml:space="preserve">,  </v>
      </c>
      <c r="G493" s="28"/>
      <c r="H493" s="21"/>
      <c r="I493" s="20"/>
      <c r="J493" s="20"/>
      <c r="K493" s="46" t="str">
        <f t="shared" si="115"/>
        <v xml:space="preserve"> </v>
      </c>
      <c r="L493" s="20"/>
      <c r="M493" s="22"/>
      <c r="N493" s="20"/>
      <c r="O493" s="20"/>
      <c r="P493" s="20"/>
      <c r="Q493" s="20"/>
      <c r="R493" s="24"/>
      <c r="S493" s="20"/>
      <c r="T493" s="24"/>
      <c r="U493" s="33" t="str">
        <f>IFERROR(VLOOKUP(UPPER(TRIM(R493)&amp;TRIM(S493)&amp;TRIM(T493)),City!K:L,2,FALSE),"")</f>
        <v/>
      </c>
      <c r="V493" s="46" t="str">
        <f t="shared" si="116"/>
        <v xml:space="preserve"> </v>
      </c>
      <c r="W493" s="46" t="str">
        <f t="shared" si="117"/>
        <v xml:space="preserve"> </v>
      </c>
      <c r="X493" s="46" t="str">
        <f t="shared" si="118"/>
        <v xml:space="preserve"> </v>
      </c>
      <c r="Y493" s="46" t="str">
        <f t="shared" si="119"/>
        <v xml:space="preserve"> </v>
      </c>
      <c r="Z493" s="46" t="str">
        <f t="shared" si="120"/>
        <v xml:space="preserve"> </v>
      </c>
      <c r="AA493" s="46" t="str">
        <f t="shared" si="121"/>
        <v xml:space="preserve"> </v>
      </c>
      <c r="AB493" s="46" t="str">
        <f t="shared" si="122"/>
        <v/>
      </c>
      <c r="AC493" s="20"/>
      <c r="AD493" s="47" t="str">
        <f t="shared" si="113"/>
        <v xml:space="preserve"> </v>
      </c>
      <c r="AE493" s="20"/>
      <c r="AF493" s="20"/>
      <c r="AG493" s="20"/>
      <c r="AH493" s="20"/>
      <c r="AI493" s="20"/>
      <c r="AJ493" s="20"/>
      <c r="AK493" s="24"/>
      <c r="AL493" s="20"/>
      <c r="AM493" s="20" t="str">
        <f>IFERROR(IF(AL493="Suggested Branch",VLOOKUP(AB493,'Branch Details'!F485:G797,2,FALSE),""),"")</f>
        <v/>
      </c>
      <c r="AN493" s="21"/>
      <c r="AO493" s="88"/>
      <c r="BH493" t="str">
        <f t="shared" si="123"/>
        <v/>
      </c>
      <c r="BI493" t="str">
        <f t="shared" si="124"/>
        <v/>
      </c>
      <c r="BJ493" t="str">
        <f>IF(OR(R493&lt;&gt;"",S493&lt;&gt;"",T493&lt;&gt;""),IFERROR(VLOOKUP(UPPER(TRIM(R493)&amp;TRIM(S493)&amp;TRIM(T493)),City!K:L,2,FALSE),"NONE"),"")</f>
        <v/>
      </c>
      <c r="BK493" t="str">
        <f t="shared" si="125"/>
        <v/>
      </c>
      <c r="BL493" t="str">
        <f t="shared" si="126"/>
        <v/>
      </c>
      <c r="BM493" s="17" t="str">
        <f t="shared" ca="1" si="127"/>
        <v/>
      </c>
      <c r="BN493" s="17" t="str">
        <f t="shared" si="128"/>
        <v/>
      </c>
    </row>
    <row r="494" spans="1:66">
      <c r="A494" s="84">
        <v>485</v>
      </c>
      <c r="B494" s="20"/>
      <c r="C494" s="20"/>
      <c r="D494" s="20"/>
      <c r="E494" s="20"/>
      <c r="F494" s="46" t="str">
        <f t="shared" si="114"/>
        <v xml:space="preserve">,  </v>
      </c>
      <c r="G494" s="28"/>
      <c r="H494" s="21"/>
      <c r="I494" s="20"/>
      <c r="J494" s="20"/>
      <c r="K494" s="46" t="str">
        <f t="shared" si="115"/>
        <v xml:space="preserve"> </v>
      </c>
      <c r="L494" s="20"/>
      <c r="M494" s="22"/>
      <c r="N494" s="20"/>
      <c r="O494" s="20"/>
      <c r="P494" s="20"/>
      <c r="Q494" s="20"/>
      <c r="R494" s="24"/>
      <c r="S494" s="20"/>
      <c r="T494" s="24"/>
      <c r="U494" s="33" t="str">
        <f>IFERROR(VLOOKUP(UPPER(TRIM(R494)&amp;TRIM(S494)&amp;TRIM(T494)),City!K:L,2,FALSE),"")</f>
        <v/>
      </c>
      <c r="V494" s="46" t="str">
        <f t="shared" si="116"/>
        <v xml:space="preserve"> </v>
      </c>
      <c r="W494" s="46" t="str">
        <f t="shared" si="117"/>
        <v xml:space="preserve"> </v>
      </c>
      <c r="X494" s="46" t="str">
        <f t="shared" si="118"/>
        <v xml:space="preserve"> </v>
      </c>
      <c r="Y494" s="46" t="str">
        <f t="shared" si="119"/>
        <v xml:space="preserve"> </v>
      </c>
      <c r="Z494" s="46" t="str">
        <f t="shared" si="120"/>
        <v xml:space="preserve"> </v>
      </c>
      <c r="AA494" s="46" t="str">
        <f t="shared" si="121"/>
        <v xml:space="preserve"> </v>
      </c>
      <c r="AB494" s="46" t="str">
        <f t="shared" si="122"/>
        <v/>
      </c>
      <c r="AC494" s="20"/>
      <c r="AD494" s="47" t="str">
        <f t="shared" si="113"/>
        <v xml:space="preserve"> </v>
      </c>
      <c r="AE494" s="20"/>
      <c r="AF494" s="20"/>
      <c r="AG494" s="20"/>
      <c r="AH494" s="20"/>
      <c r="AI494" s="20"/>
      <c r="AJ494" s="20"/>
      <c r="AK494" s="24"/>
      <c r="AL494" s="20"/>
      <c r="AM494" s="20" t="str">
        <f>IFERROR(IF(AL494="Suggested Branch",VLOOKUP(AB494,'Branch Details'!F486:G798,2,FALSE),""),"")</f>
        <v/>
      </c>
      <c r="AN494" s="21"/>
      <c r="AO494" s="88"/>
      <c r="BH494" t="str">
        <f t="shared" si="123"/>
        <v/>
      </c>
      <c r="BI494" t="str">
        <f t="shared" si="124"/>
        <v/>
      </c>
      <c r="BJ494" t="str">
        <f>IF(OR(R494&lt;&gt;"",S494&lt;&gt;"",T494&lt;&gt;""),IFERROR(VLOOKUP(UPPER(TRIM(R494)&amp;TRIM(S494)&amp;TRIM(T494)),City!K:L,2,FALSE),"NONE"),"")</f>
        <v/>
      </c>
      <c r="BK494" t="str">
        <f t="shared" si="125"/>
        <v/>
      </c>
      <c r="BL494" t="str">
        <f t="shared" si="126"/>
        <v/>
      </c>
      <c r="BM494" s="17" t="str">
        <f t="shared" ca="1" si="127"/>
        <v/>
      </c>
      <c r="BN494" s="17" t="str">
        <f t="shared" si="128"/>
        <v/>
      </c>
    </row>
    <row r="495" spans="1:66">
      <c r="A495" s="84">
        <v>486</v>
      </c>
      <c r="B495" s="20"/>
      <c r="C495" s="20"/>
      <c r="D495" s="20"/>
      <c r="E495" s="20"/>
      <c r="F495" s="46" t="str">
        <f t="shared" si="114"/>
        <v xml:space="preserve">,  </v>
      </c>
      <c r="G495" s="28"/>
      <c r="H495" s="21"/>
      <c r="I495" s="20"/>
      <c r="J495" s="20"/>
      <c r="K495" s="46" t="str">
        <f t="shared" si="115"/>
        <v xml:space="preserve"> </v>
      </c>
      <c r="L495" s="20"/>
      <c r="M495" s="22"/>
      <c r="N495" s="20"/>
      <c r="O495" s="20"/>
      <c r="P495" s="20"/>
      <c r="Q495" s="20"/>
      <c r="R495" s="24"/>
      <c r="S495" s="20"/>
      <c r="T495" s="24"/>
      <c r="U495" s="33" t="str">
        <f>IFERROR(VLOOKUP(UPPER(TRIM(R495)&amp;TRIM(S495)&amp;TRIM(T495)),City!K:L,2,FALSE),"")</f>
        <v/>
      </c>
      <c r="V495" s="46" t="str">
        <f t="shared" si="116"/>
        <v xml:space="preserve"> </v>
      </c>
      <c r="W495" s="46" t="str">
        <f t="shared" si="117"/>
        <v xml:space="preserve"> </v>
      </c>
      <c r="X495" s="46" t="str">
        <f t="shared" si="118"/>
        <v xml:space="preserve"> </v>
      </c>
      <c r="Y495" s="46" t="str">
        <f t="shared" si="119"/>
        <v xml:space="preserve"> </v>
      </c>
      <c r="Z495" s="46" t="str">
        <f t="shared" si="120"/>
        <v xml:space="preserve"> </v>
      </c>
      <c r="AA495" s="46" t="str">
        <f t="shared" si="121"/>
        <v xml:space="preserve"> </v>
      </c>
      <c r="AB495" s="46" t="str">
        <f t="shared" si="122"/>
        <v/>
      </c>
      <c r="AC495" s="20"/>
      <c r="AD495" s="47" t="str">
        <f t="shared" si="113"/>
        <v xml:space="preserve"> </v>
      </c>
      <c r="AE495" s="20"/>
      <c r="AF495" s="20"/>
      <c r="AG495" s="20"/>
      <c r="AH495" s="20"/>
      <c r="AI495" s="20"/>
      <c r="AJ495" s="20"/>
      <c r="AK495" s="24"/>
      <c r="AL495" s="20"/>
      <c r="AM495" s="20" t="str">
        <f>IFERROR(IF(AL495="Suggested Branch",VLOOKUP(AB495,'Branch Details'!F487:G799,2,FALSE),""),"")</f>
        <v/>
      </c>
      <c r="AN495" s="21"/>
      <c r="AO495" s="88"/>
      <c r="BH495" t="str">
        <f t="shared" si="123"/>
        <v/>
      </c>
      <c r="BI495" t="str">
        <f t="shared" si="124"/>
        <v/>
      </c>
      <c r="BJ495" t="str">
        <f>IF(OR(R495&lt;&gt;"",S495&lt;&gt;"",T495&lt;&gt;""),IFERROR(VLOOKUP(UPPER(TRIM(R495)&amp;TRIM(S495)&amp;TRIM(T495)),City!K:L,2,FALSE),"NONE"),"")</f>
        <v/>
      </c>
      <c r="BK495" t="str">
        <f t="shared" si="125"/>
        <v/>
      </c>
      <c r="BL495" t="str">
        <f t="shared" si="126"/>
        <v/>
      </c>
      <c r="BM495" s="17" t="str">
        <f t="shared" ca="1" si="127"/>
        <v/>
      </c>
      <c r="BN495" s="17" t="str">
        <f t="shared" si="128"/>
        <v/>
      </c>
    </row>
    <row r="496" spans="1:66">
      <c r="A496" s="84">
        <v>487</v>
      </c>
      <c r="B496" s="20"/>
      <c r="C496" s="20"/>
      <c r="D496" s="20"/>
      <c r="E496" s="20"/>
      <c r="F496" s="46" t="str">
        <f t="shared" si="114"/>
        <v xml:space="preserve">,  </v>
      </c>
      <c r="G496" s="28"/>
      <c r="H496" s="21"/>
      <c r="I496" s="20"/>
      <c r="J496" s="20"/>
      <c r="K496" s="46" t="str">
        <f t="shared" si="115"/>
        <v xml:space="preserve"> </v>
      </c>
      <c r="L496" s="20"/>
      <c r="M496" s="22"/>
      <c r="N496" s="20"/>
      <c r="O496" s="20"/>
      <c r="P496" s="20"/>
      <c r="Q496" s="20"/>
      <c r="R496" s="24"/>
      <c r="S496" s="20"/>
      <c r="T496" s="24"/>
      <c r="U496" s="33" t="str">
        <f>IFERROR(VLOOKUP(UPPER(TRIM(R496)&amp;TRIM(S496)&amp;TRIM(T496)),City!K:L,2,FALSE),"")</f>
        <v/>
      </c>
      <c r="V496" s="46" t="str">
        <f t="shared" si="116"/>
        <v xml:space="preserve"> </v>
      </c>
      <c r="W496" s="46" t="str">
        <f t="shared" si="117"/>
        <v xml:space="preserve"> </v>
      </c>
      <c r="X496" s="46" t="str">
        <f t="shared" si="118"/>
        <v xml:space="preserve"> </v>
      </c>
      <c r="Y496" s="46" t="str">
        <f t="shared" si="119"/>
        <v xml:space="preserve"> </v>
      </c>
      <c r="Z496" s="46" t="str">
        <f t="shared" si="120"/>
        <v xml:space="preserve"> </v>
      </c>
      <c r="AA496" s="46" t="str">
        <f t="shared" si="121"/>
        <v xml:space="preserve"> </v>
      </c>
      <c r="AB496" s="46" t="str">
        <f t="shared" si="122"/>
        <v/>
      </c>
      <c r="AC496" s="20"/>
      <c r="AD496" s="47" t="str">
        <f t="shared" si="113"/>
        <v xml:space="preserve"> </v>
      </c>
      <c r="AE496" s="20"/>
      <c r="AF496" s="20"/>
      <c r="AG496" s="20"/>
      <c r="AH496" s="20"/>
      <c r="AI496" s="20"/>
      <c r="AJ496" s="20"/>
      <c r="AK496" s="24"/>
      <c r="AL496" s="20"/>
      <c r="AM496" s="20" t="str">
        <f>IFERROR(IF(AL496="Suggested Branch",VLOOKUP(AB496,'Branch Details'!F488:G800,2,FALSE),""),"")</f>
        <v/>
      </c>
      <c r="AN496" s="21"/>
      <c r="AO496" s="88"/>
      <c r="BH496" t="str">
        <f t="shared" si="123"/>
        <v/>
      </c>
      <c r="BI496" t="str">
        <f t="shared" si="124"/>
        <v/>
      </c>
      <c r="BJ496" t="str">
        <f>IF(OR(R496&lt;&gt;"",S496&lt;&gt;"",T496&lt;&gt;""),IFERROR(VLOOKUP(UPPER(TRIM(R496)&amp;TRIM(S496)&amp;TRIM(T496)),City!K:L,2,FALSE),"NONE"),"")</f>
        <v/>
      </c>
      <c r="BK496" t="str">
        <f t="shared" si="125"/>
        <v/>
      </c>
      <c r="BL496" t="str">
        <f t="shared" si="126"/>
        <v/>
      </c>
      <c r="BM496" s="17" t="str">
        <f t="shared" ca="1" si="127"/>
        <v/>
      </c>
      <c r="BN496" s="17" t="str">
        <f t="shared" si="128"/>
        <v/>
      </c>
    </row>
    <row r="497" spans="1:66">
      <c r="A497" s="84">
        <v>488</v>
      </c>
      <c r="B497" s="20"/>
      <c r="C497" s="20"/>
      <c r="D497" s="20"/>
      <c r="E497" s="20"/>
      <c r="F497" s="46" t="str">
        <f t="shared" si="114"/>
        <v xml:space="preserve">,  </v>
      </c>
      <c r="G497" s="28"/>
      <c r="H497" s="21"/>
      <c r="I497" s="20"/>
      <c r="J497" s="20"/>
      <c r="K497" s="46" t="str">
        <f t="shared" si="115"/>
        <v xml:space="preserve"> </v>
      </c>
      <c r="L497" s="20"/>
      <c r="M497" s="22"/>
      <c r="N497" s="20"/>
      <c r="O497" s="20"/>
      <c r="P497" s="20"/>
      <c r="Q497" s="20"/>
      <c r="R497" s="24"/>
      <c r="S497" s="20"/>
      <c r="T497" s="24"/>
      <c r="U497" s="33" t="str">
        <f>IFERROR(VLOOKUP(UPPER(TRIM(R497)&amp;TRIM(S497)&amp;TRIM(T497)),City!K:L,2,FALSE),"")</f>
        <v/>
      </c>
      <c r="V497" s="46" t="str">
        <f t="shared" si="116"/>
        <v xml:space="preserve"> </v>
      </c>
      <c r="W497" s="46" t="str">
        <f t="shared" si="117"/>
        <v xml:space="preserve"> </v>
      </c>
      <c r="X497" s="46" t="str">
        <f t="shared" si="118"/>
        <v xml:space="preserve"> </v>
      </c>
      <c r="Y497" s="46" t="str">
        <f t="shared" si="119"/>
        <v xml:space="preserve"> </v>
      </c>
      <c r="Z497" s="46" t="str">
        <f t="shared" si="120"/>
        <v xml:space="preserve"> </v>
      </c>
      <c r="AA497" s="46" t="str">
        <f t="shared" si="121"/>
        <v xml:space="preserve"> </v>
      </c>
      <c r="AB497" s="46" t="str">
        <f t="shared" si="122"/>
        <v/>
      </c>
      <c r="AC497" s="20"/>
      <c r="AD497" s="47" t="str">
        <f t="shared" si="113"/>
        <v xml:space="preserve"> </v>
      </c>
      <c r="AE497" s="20"/>
      <c r="AF497" s="20"/>
      <c r="AG497" s="20"/>
      <c r="AH497" s="20"/>
      <c r="AI497" s="20"/>
      <c r="AJ497" s="20"/>
      <c r="AK497" s="24"/>
      <c r="AL497" s="20"/>
      <c r="AM497" s="20" t="str">
        <f>IFERROR(IF(AL497="Suggested Branch",VLOOKUP(AB497,'Branch Details'!F489:G801,2,FALSE),""),"")</f>
        <v/>
      </c>
      <c r="AN497" s="21"/>
      <c r="AO497" s="88"/>
      <c r="BH497" t="str">
        <f t="shared" si="123"/>
        <v/>
      </c>
      <c r="BI497" t="str">
        <f t="shared" si="124"/>
        <v/>
      </c>
      <c r="BJ497" t="str">
        <f>IF(OR(R497&lt;&gt;"",S497&lt;&gt;"",T497&lt;&gt;""),IFERROR(VLOOKUP(UPPER(TRIM(R497)&amp;TRIM(S497)&amp;TRIM(T497)),City!K:L,2,FALSE),"NONE"),"")</f>
        <v/>
      </c>
      <c r="BK497" t="str">
        <f t="shared" si="125"/>
        <v/>
      </c>
      <c r="BL497" t="str">
        <f t="shared" si="126"/>
        <v/>
      </c>
      <c r="BM497" s="17" t="str">
        <f t="shared" ca="1" si="127"/>
        <v/>
      </c>
      <c r="BN497" s="17" t="str">
        <f t="shared" si="128"/>
        <v/>
      </c>
    </row>
    <row r="498" spans="1:66">
      <c r="A498" s="84">
        <v>489</v>
      </c>
      <c r="B498" s="20"/>
      <c r="C498" s="20"/>
      <c r="D498" s="20"/>
      <c r="E498" s="20"/>
      <c r="F498" s="46" t="str">
        <f t="shared" si="114"/>
        <v xml:space="preserve">,  </v>
      </c>
      <c r="G498" s="28"/>
      <c r="H498" s="21"/>
      <c r="I498" s="20"/>
      <c r="J498" s="20"/>
      <c r="K498" s="46" t="str">
        <f t="shared" si="115"/>
        <v xml:space="preserve"> </v>
      </c>
      <c r="L498" s="20"/>
      <c r="M498" s="22"/>
      <c r="N498" s="20"/>
      <c r="O498" s="20"/>
      <c r="P498" s="20"/>
      <c r="Q498" s="20"/>
      <c r="R498" s="24"/>
      <c r="S498" s="20"/>
      <c r="T498" s="24"/>
      <c r="U498" s="33" t="str">
        <f>IFERROR(VLOOKUP(UPPER(TRIM(R498)&amp;TRIM(S498)&amp;TRIM(T498)),City!K:L,2,FALSE),"")</f>
        <v/>
      </c>
      <c r="V498" s="46" t="str">
        <f t="shared" si="116"/>
        <v xml:space="preserve"> </v>
      </c>
      <c r="W498" s="46" t="str">
        <f t="shared" si="117"/>
        <v xml:space="preserve"> </v>
      </c>
      <c r="X498" s="46" t="str">
        <f t="shared" si="118"/>
        <v xml:space="preserve"> </v>
      </c>
      <c r="Y498" s="46" t="str">
        <f t="shared" si="119"/>
        <v xml:space="preserve"> </v>
      </c>
      <c r="Z498" s="46" t="str">
        <f t="shared" si="120"/>
        <v xml:space="preserve"> </v>
      </c>
      <c r="AA498" s="46" t="str">
        <f t="shared" si="121"/>
        <v xml:space="preserve"> </v>
      </c>
      <c r="AB498" s="46" t="str">
        <f t="shared" si="122"/>
        <v/>
      </c>
      <c r="AC498" s="20"/>
      <c r="AD498" s="47" t="str">
        <f t="shared" si="113"/>
        <v xml:space="preserve"> </v>
      </c>
      <c r="AE498" s="20"/>
      <c r="AF498" s="20"/>
      <c r="AG498" s="20"/>
      <c r="AH498" s="20"/>
      <c r="AI498" s="20"/>
      <c r="AJ498" s="20"/>
      <c r="AK498" s="24"/>
      <c r="AL498" s="20"/>
      <c r="AM498" s="20" t="str">
        <f>IFERROR(IF(AL498="Suggested Branch",VLOOKUP(AB498,'Branch Details'!F490:G802,2,FALSE),""),"")</f>
        <v/>
      </c>
      <c r="AN498" s="21"/>
      <c r="AO498" s="88"/>
      <c r="BH498" t="str">
        <f t="shared" si="123"/>
        <v/>
      </c>
      <c r="BI498" t="str">
        <f t="shared" si="124"/>
        <v/>
      </c>
      <c r="BJ498" t="str">
        <f>IF(OR(R498&lt;&gt;"",S498&lt;&gt;"",T498&lt;&gt;""),IFERROR(VLOOKUP(UPPER(TRIM(R498)&amp;TRIM(S498)&amp;TRIM(T498)),City!K:L,2,FALSE),"NONE"),"")</f>
        <v/>
      </c>
      <c r="BK498" t="str">
        <f t="shared" si="125"/>
        <v/>
      </c>
      <c r="BL498" t="str">
        <f t="shared" si="126"/>
        <v/>
      </c>
      <c r="BM498" s="17" t="str">
        <f t="shared" ca="1" si="127"/>
        <v/>
      </c>
      <c r="BN498" s="17" t="str">
        <f t="shared" si="128"/>
        <v/>
      </c>
    </row>
    <row r="499" spans="1:66">
      <c r="A499" s="84">
        <v>490</v>
      </c>
      <c r="B499" s="20"/>
      <c r="C499" s="20"/>
      <c r="D499" s="20"/>
      <c r="E499" s="20"/>
      <c r="F499" s="46" t="str">
        <f t="shared" si="114"/>
        <v xml:space="preserve">,  </v>
      </c>
      <c r="G499" s="28"/>
      <c r="H499" s="21"/>
      <c r="I499" s="20"/>
      <c r="J499" s="20"/>
      <c r="K499" s="46" t="str">
        <f t="shared" si="115"/>
        <v xml:space="preserve"> </v>
      </c>
      <c r="L499" s="20"/>
      <c r="M499" s="22"/>
      <c r="N499" s="20"/>
      <c r="O499" s="20"/>
      <c r="P499" s="20"/>
      <c r="Q499" s="20"/>
      <c r="R499" s="24"/>
      <c r="S499" s="20"/>
      <c r="T499" s="24"/>
      <c r="U499" s="33" t="str">
        <f>IFERROR(VLOOKUP(UPPER(TRIM(R499)&amp;TRIM(S499)&amp;TRIM(T499)),City!K:L,2,FALSE),"")</f>
        <v/>
      </c>
      <c r="V499" s="46" t="str">
        <f t="shared" si="116"/>
        <v xml:space="preserve"> </v>
      </c>
      <c r="W499" s="46" t="str">
        <f t="shared" si="117"/>
        <v xml:space="preserve"> </v>
      </c>
      <c r="X499" s="46" t="str">
        <f t="shared" si="118"/>
        <v xml:space="preserve"> </v>
      </c>
      <c r="Y499" s="46" t="str">
        <f t="shared" si="119"/>
        <v xml:space="preserve"> </v>
      </c>
      <c r="Z499" s="46" t="str">
        <f t="shared" si="120"/>
        <v xml:space="preserve"> </v>
      </c>
      <c r="AA499" s="46" t="str">
        <f t="shared" si="121"/>
        <v xml:space="preserve"> </v>
      </c>
      <c r="AB499" s="46" t="str">
        <f t="shared" si="122"/>
        <v/>
      </c>
      <c r="AC499" s="20"/>
      <c r="AD499" s="47" t="str">
        <f t="shared" si="113"/>
        <v xml:space="preserve"> </v>
      </c>
      <c r="AE499" s="20"/>
      <c r="AF499" s="20"/>
      <c r="AG499" s="20"/>
      <c r="AH499" s="20"/>
      <c r="AI499" s="20"/>
      <c r="AJ499" s="20"/>
      <c r="AK499" s="24"/>
      <c r="AL499" s="20"/>
      <c r="AM499" s="20" t="str">
        <f>IFERROR(IF(AL499="Suggested Branch",VLOOKUP(AB499,'Branch Details'!F491:G803,2,FALSE),""),"")</f>
        <v/>
      </c>
      <c r="AN499" s="21"/>
      <c r="AO499" s="88"/>
      <c r="BH499" t="str">
        <f t="shared" si="123"/>
        <v/>
      </c>
      <c r="BI499" t="str">
        <f t="shared" si="124"/>
        <v/>
      </c>
      <c r="BJ499" t="str">
        <f>IF(OR(R499&lt;&gt;"",S499&lt;&gt;"",T499&lt;&gt;""),IFERROR(VLOOKUP(UPPER(TRIM(R499)&amp;TRIM(S499)&amp;TRIM(T499)),City!K:L,2,FALSE),"NONE"),"")</f>
        <v/>
      </c>
      <c r="BK499" t="str">
        <f t="shared" si="125"/>
        <v/>
      </c>
      <c r="BL499" t="str">
        <f t="shared" si="126"/>
        <v/>
      </c>
      <c r="BM499" s="17" t="str">
        <f t="shared" ca="1" si="127"/>
        <v/>
      </c>
      <c r="BN499" s="17" t="str">
        <f t="shared" si="128"/>
        <v/>
      </c>
    </row>
    <row r="500" spans="1:66">
      <c r="A500" s="84">
        <v>491</v>
      </c>
      <c r="B500" s="20"/>
      <c r="C500" s="20"/>
      <c r="D500" s="20"/>
      <c r="E500" s="20"/>
      <c r="F500" s="46" t="str">
        <f t="shared" si="114"/>
        <v xml:space="preserve">,  </v>
      </c>
      <c r="G500" s="28"/>
      <c r="H500" s="21"/>
      <c r="I500" s="20"/>
      <c r="J500" s="20"/>
      <c r="K500" s="46" t="str">
        <f t="shared" si="115"/>
        <v xml:space="preserve"> </v>
      </c>
      <c r="L500" s="20"/>
      <c r="M500" s="22"/>
      <c r="N500" s="20"/>
      <c r="O500" s="20"/>
      <c r="P500" s="20"/>
      <c r="Q500" s="20"/>
      <c r="R500" s="24"/>
      <c r="S500" s="20"/>
      <c r="T500" s="24"/>
      <c r="U500" s="33" t="str">
        <f>IFERROR(VLOOKUP(UPPER(TRIM(R500)&amp;TRIM(S500)&amp;TRIM(T500)),City!K:L,2,FALSE),"")</f>
        <v/>
      </c>
      <c r="V500" s="46" t="str">
        <f t="shared" si="116"/>
        <v xml:space="preserve"> </v>
      </c>
      <c r="W500" s="46" t="str">
        <f t="shared" si="117"/>
        <v xml:space="preserve"> </v>
      </c>
      <c r="X500" s="46" t="str">
        <f t="shared" si="118"/>
        <v xml:space="preserve"> </v>
      </c>
      <c r="Y500" s="46" t="str">
        <f t="shared" si="119"/>
        <v xml:space="preserve"> </v>
      </c>
      <c r="Z500" s="46" t="str">
        <f t="shared" si="120"/>
        <v xml:space="preserve"> </v>
      </c>
      <c r="AA500" s="46" t="str">
        <f t="shared" si="121"/>
        <v xml:space="preserve"> </v>
      </c>
      <c r="AB500" s="46" t="str">
        <f t="shared" si="122"/>
        <v/>
      </c>
      <c r="AC500" s="20"/>
      <c r="AD500" s="47" t="str">
        <f t="shared" si="113"/>
        <v xml:space="preserve"> </v>
      </c>
      <c r="AE500" s="20"/>
      <c r="AF500" s="20"/>
      <c r="AG500" s="20"/>
      <c r="AH500" s="20"/>
      <c r="AI500" s="20"/>
      <c r="AJ500" s="20"/>
      <c r="AK500" s="24"/>
      <c r="AL500" s="20"/>
      <c r="AM500" s="20" t="str">
        <f>IFERROR(IF(AL500="Suggested Branch",VLOOKUP(AB500,'Branch Details'!F492:G804,2,FALSE),""),"")</f>
        <v/>
      </c>
      <c r="AN500" s="21"/>
      <c r="AO500" s="88"/>
      <c r="BH500" t="str">
        <f t="shared" si="123"/>
        <v/>
      </c>
      <c r="BI500" t="str">
        <f t="shared" si="124"/>
        <v/>
      </c>
      <c r="BJ500" t="str">
        <f>IF(OR(R500&lt;&gt;"",S500&lt;&gt;"",T500&lt;&gt;""),IFERROR(VLOOKUP(UPPER(TRIM(R500)&amp;TRIM(S500)&amp;TRIM(T500)),City!K:L,2,FALSE),"NONE"),"")</f>
        <v/>
      </c>
      <c r="BK500" t="str">
        <f t="shared" si="125"/>
        <v/>
      </c>
      <c r="BL500" t="str">
        <f t="shared" si="126"/>
        <v/>
      </c>
      <c r="BM500" s="17" t="str">
        <f t="shared" ca="1" si="127"/>
        <v/>
      </c>
      <c r="BN500" s="17" t="str">
        <f t="shared" si="128"/>
        <v/>
      </c>
    </row>
    <row r="501" spans="1:66">
      <c r="A501" s="84">
        <v>492</v>
      </c>
      <c r="B501" s="20"/>
      <c r="C501" s="20"/>
      <c r="D501" s="20"/>
      <c r="E501" s="20"/>
      <c r="F501" s="46" t="str">
        <f t="shared" si="114"/>
        <v xml:space="preserve">,  </v>
      </c>
      <c r="G501" s="28"/>
      <c r="H501" s="21"/>
      <c r="I501" s="20"/>
      <c r="J501" s="20"/>
      <c r="K501" s="46" t="str">
        <f t="shared" si="115"/>
        <v xml:space="preserve"> </v>
      </c>
      <c r="L501" s="20"/>
      <c r="M501" s="22"/>
      <c r="N501" s="20"/>
      <c r="O501" s="20"/>
      <c r="P501" s="20"/>
      <c r="Q501" s="20"/>
      <c r="R501" s="24"/>
      <c r="S501" s="20"/>
      <c r="T501" s="24"/>
      <c r="U501" s="33" t="str">
        <f>IFERROR(VLOOKUP(UPPER(TRIM(R501)&amp;TRIM(S501)&amp;TRIM(T501)),City!K:L,2,FALSE),"")</f>
        <v/>
      </c>
      <c r="V501" s="46" t="str">
        <f t="shared" si="116"/>
        <v xml:space="preserve"> </v>
      </c>
      <c r="W501" s="46" t="str">
        <f t="shared" si="117"/>
        <v xml:space="preserve"> </v>
      </c>
      <c r="X501" s="46" t="str">
        <f t="shared" si="118"/>
        <v xml:space="preserve"> </v>
      </c>
      <c r="Y501" s="46" t="str">
        <f t="shared" si="119"/>
        <v xml:space="preserve"> </v>
      </c>
      <c r="Z501" s="46" t="str">
        <f t="shared" si="120"/>
        <v xml:space="preserve"> </v>
      </c>
      <c r="AA501" s="46" t="str">
        <f t="shared" si="121"/>
        <v xml:space="preserve"> </v>
      </c>
      <c r="AB501" s="46" t="str">
        <f t="shared" si="122"/>
        <v/>
      </c>
      <c r="AC501" s="20"/>
      <c r="AD501" s="47" t="str">
        <f t="shared" si="113"/>
        <v xml:space="preserve"> </v>
      </c>
      <c r="AE501" s="20"/>
      <c r="AF501" s="20"/>
      <c r="AG501" s="20"/>
      <c r="AH501" s="20"/>
      <c r="AI501" s="20"/>
      <c r="AJ501" s="20"/>
      <c r="AK501" s="24"/>
      <c r="AL501" s="20"/>
      <c r="AM501" s="20" t="str">
        <f>IFERROR(IF(AL501="Suggested Branch",VLOOKUP(AB501,'Branch Details'!F493:G805,2,FALSE),""),"")</f>
        <v/>
      </c>
      <c r="AN501" s="21"/>
      <c r="AO501" s="88"/>
      <c r="BH501" t="str">
        <f t="shared" si="123"/>
        <v/>
      </c>
      <c r="BI501" t="str">
        <f t="shared" si="124"/>
        <v/>
      </c>
      <c r="BJ501" t="str">
        <f>IF(OR(R501&lt;&gt;"",S501&lt;&gt;"",T501&lt;&gt;""),IFERROR(VLOOKUP(UPPER(TRIM(R501)&amp;TRIM(S501)&amp;TRIM(T501)),City!K:L,2,FALSE),"NONE"),"")</f>
        <v/>
      </c>
      <c r="BK501" t="str">
        <f t="shared" si="125"/>
        <v/>
      </c>
      <c r="BL501" t="str">
        <f t="shared" si="126"/>
        <v/>
      </c>
      <c r="BM501" s="17" t="str">
        <f t="shared" ca="1" si="127"/>
        <v/>
      </c>
      <c r="BN501" s="17" t="str">
        <f t="shared" si="128"/>
        <v/>
      </c>
    </row>
    <row r="502" spans="1:66">
      <c r="A502" s="84">
        <v>493</v>
      </c>
      <c r="B502" s="20"/>
      <c r="C502" s="20"/>
      <c r="D502" s="20"/>
      <c r="E502" s="20"/>
      <c r="F502" s="46" t="str">
        <f t="shared" si="114"/>
        <v xml:space="preserve">,  </v>
      </c>
      <c r="G502" s="28"/>
      <c r="H502" s="21"/>
      <c r="I502" s="20"/>
      <c r="J502" s="20"/>
      <c r="K502" s="46" t="str">
        <f t="shared" si="115"/>
        <v xml:space="preserve"> </v>
      </c>
      <c r="L502" s="20"/>
      <c r="M502" s="22"/>
      <c r="N502" s="20"/>
      <c r="O502" s="20"/>
      <c r="P502" s="20"/>
      <c r="Q502" s="20"/>
      <c r="R502" s="24"/>
      <c r="S502" s="20"/>
      <c r="T502" s="24"/>
      <c r="U502" s="33" t="str">
        <f>IFERROR(VLOOKUP(UPPER(TRIM(R502)&amp;TRIM(S502)&amp;TRIM(T502)),City!K:L,2,FALSE),"")</f>
        <v/>
      </c>
      <c r="V502" s="46" t="str">
        <f t="shared" si="116"/>
        <v xml:space="preserve"> </v>
      </c>
      <c r="W502" s="46" t="str">
        <f t="shared" si="117"/>
        <v xml:space="preserve"> </v>
      </c>
      <c r="X502" s="46" t="str">
        <f t="shared" si="118"/>
        <v xml:space="preserve"> </v>
      </c>
      <c r="Y502" s="46" t="str">
        <f t="shared" si="119"/>
        <v xml:space="preserve"> </v>
      </c>
      <c r="Z502" s="46" t="str">
        <f t="shared" si="120"/>
        <v xml:space="preserve"> </v>
      </c>
      <c r="AA502" s="46" t="str">
        <f t="shared" si="121"/>
        <v xml:space="preserve"> </v>
      </c>
      <c r="AB502" s="46" t="str">
        <f t="shared" si="122"/>
        <v/>
      </c>
      <c r="AC502" s="20"/>
      <c r="AD502" s="47" t="str">
        <f t="shared" si="113"/>
        <v xml:space="preserve"> </v>
      </c>
      <c r="AE502" s="20"/>
      <c r="AF502" s="20"/>
      <c r="AG502" s="20"/>
      <c r="AH502" s="20"/>
      <c r="AI502" s="20"/>
      <c r="AJ502" s="20"/>
      <c r="AK502" s="24"/>
      <c r="AL502" s="20"/>
      <c r="AM502" s="20" t="str">
        <f>IFERROR(IF(AL502="Suggested Branch",VLOOKUP(AB502,'Branch Details'!F494:G806,2,FALSE),""),"")</f>
        <v/>
      </c>
      <c r="AN502" s="21"/>
      <c r="AO502" s="88"/>
      <c r="BH502" t="str">
        <f t="shared" si="123"/>
        <v/>
      </c>
      <c r="BI502" t="str">
        <f t="shared" si="124"/>
        <v/>
      </c>
      <c r="BJ502" t="str">
        <f>IF(OR(R502&lt;&gt;"",S502&lt;&gt;"",T502&lt;&gt;""),IFERROR(VLOOKUP(UPPER(TRIM(R502)&amp;TRIM(S502)&amp;TRIM(T502)),City!K:L,2,FALSE),"NONE"),"")</f>
        <v/>
      </c>
      <c r="BK502" t="str">
        <f t="shared" si="125"/>
        <v/>
      </c>
      <c r="BL502" t="str">
        <f t="shared" si="126"/>
        <v/>
      </c>
      <c r="BM502" s="17" t="str">
        <f t="shared" ca="1" si="127"/>
        <v/>
      </c>
      <c r="BN502" s="17" t="str">
        <f t="shared" si="128"/>
        <v/>
      </c>
    </row>
    <row r="503" spans="1:66">
      <c r="A503" s="84">
        <v>494</v>
      </c>
      <c r="B503" s="20"/>
      <c r="C503" s="20"/>
      <c r="D503" s="20"/>
      <c r="E503" s="20"/>
      <c r="F503" s="46" t="str">
        <f t="shared" si="114"/>
        <v xml:space="preserve">,  </v>
      </c>
      <c r="G503" s="28"/>
      <c r="H503" s="21"/>
      <c r="I503" s="20"/>
      <c r="J503" s="20"/>
      <c r="K503" s="46" t="str">
        <f t="shared" si="115"/>
        <v xml:space="preserve"> </v>
      </c>
      <c r="L503" s="20"/>
      <c r="M503" s="22"/>
      <c r="N503" s="20"/>
      <c r="O503" s="20"/>
      <c r="P503" s="20"/>
      <c r="Q503" s="20"/>
      <c r="R503" s="24"/>
      <c r="S503" s="20"/>
      <c r="T503" s="24"/>
      <c r="U503" s="33" t="str">
        <f>IFERROR(VLOOKUP(UPPER(TRIM(R503)&amp;TRIM(S503)&amp;TRIM(T503)),City!K:L,2,FALSE),"")</f>
        <v/>
      </c>
      <c r="V503" s="46" t="str">
        <f t="shared" si="116"/>
        <v xml:space="preserve"> </v>
      </c>
      <c r="W503" s="46" t="str">
        <f t="shared" si="117"/>
        <v xml:space="preserve"> </v>
      </c>
      <c r="X503" s="46" t="str">
        <f t="shared" si="118"/>
        <v xml:space="preserve"> </v>
      </c>
      <c r="Y503" s="46" t="str">
        <f t="shared" si="119"/>
        <v xml:space="preserve"> </v>
      </c>
      <c r="Z503" s="46" t="str">
        <f t="shared" si="120"/>
        <v xml:space="preserve"> </v>
      </c>
      <c r="AA503" s="46" t="str">
        <f t="shared" si="121"/>
        <v xml:space="preserve"> </v>
      </c>
      <c r="AB503" s="46" t="str">
        <f t="shared" si="122"/>
        <v/>
      </c>
      <c r="AC503" s="20"/>
      <c r="AD503" s="47" t="str">
        <f t="shared" si="113"/>
        <v xml:space="preserve"> </v>
      </c>
      <c r="AE503" s="20"/>
      <c r="AF503" s="20"/>
      <c r="AG503" s="20"/>
      <c r="AH503" s="20"/>
      <c r="AI503" s="20"/>
      <c r="AJ503" s="20"/>
      <c r="AK503" s="24"/>
      <c r="AL503" s="20"/>
      <c r="AM503" s="20" t="str">
        <f>IFERROR(IF(AL503="Suggested Branch",VLOOKUP(AB503,'Branch Details'!F495:G807,2,FALSE),""),"")</f>
        <v/>
      </c>
      <c r="AN503" s="21"/>
      <c r="AO503" s="88"/>
      <c r="BH503" t="str">
        <f t="shared" si="123"/>
        <v/>
      </c>
      <c r="BI503" t="str">
        <f t="shared" si="124"/>
        <v/>
      </c>
      <c r="BJ503" t="str">
        <f>IF(OR(R503&lt;&gt;"",S503&lt;&gt;"",T503&lt;&gt;""),IFERROR(VLOOKUP(UPPER(TRIM(R503)&amp;TRIM(S503)&amp;TRIM(T503)),City!K:L,2,FALSE),"NONE"),"")</f>
        <v/>
      </c>
      <c r="BK503" t="str">
        <f t="shared" si="125"/>
        <v/>
      </c>
      <c r="BL503" t="str">
        <f t="shared" si="126"/>
        <v/>
      </c>
      <c r="BM503" s="17" t="str">
        <f t="shared" ca="1" si="127"/>
        <v/>
      </c>
      <c r="BN503" s="17" t="str">
        <f t="shared" si="128"/>
        <v/>
      </c>
    </row>
    <row r="504" spans="1:66">
      <c r="A504" s="84">
        <v>495</v>
      </c>
      <c r="B504" s="20"/>
      <c r="C504" s="20"/>
      <c r="D504" s="20"/>
      <c r="E504" s="20"/>
      <c r="F504" s="46" t="str">
        <f t="shared" si="114"/>
        <v xml:space="preserve">,  </v>
      </c>
      <c r="G504" s="28"/>
      <c r="H504" s="21"/>
      <c r="I504" s="20"/>
      <c r="J504" s="20"/>
      <c r="K504" s="46" t="str">
        <f t="shared" si="115"/>
        <v xml:space="preserve"> </v>
      </c>
      <c r="L504" s="20"/>
      <c r="M504" s="22"/>
      <c r="N504" s="20"/>
      <c r="O504" s="20"/>
      <c r="P504" s="20"/>
      <c r="Q504" s="20"/>
      <c r="R504" s="24"/>
      <c r="S504" s="20"/>
      <c r="T504" s="24"/>
      <c r="U504" s="33" t="str">
        <f>IFERROR(VLOOKUP(UPPER(TRIM(R504)&amp;TRIM(S504)&amp;TRIM(T504)),City!K:L,2,FALSE),"")</f>
        <v/>
      </c>
      <c r="V504" s="46" t="str">
        <f t="shared" si="116"/>
        <v xml:space="preserve"> </v>
      </c>
      <c r="W504" s="46" t="str">
        <f t="shared" si="117"/>
        <v xml:space="preserve"> </v>
      </c>
      <c r="X504" s="46" t="str">
        <f t="shared" si="118"/>
        <v xml:space="preserve"> </v>
      </c>
      <c r="Y504" s="46" t="str">
        <f t="shared" si="119"/>
        <v xml:space="preserve"> </v>
      </c>
      <c r="Z504" s="46" t="str">
        <f t="shared" si="120"/>
        <v xml:space="preserve"> </v>
      </c>
      <c r="AA504" s="46" t="str">
        <f t="shared" si="121"/>
        <v xml:space="preserve"> </v>
      </c>
      <c r="AB504" s="46" t="str">
        <f t="shared" si="122"/>
        <v/>
      </c>
      <c r="AC504" s="20"/>
      <c r="AD504" s="47" t="str">
        <f t="shared" si="113"/>
        <v xml:space="preserve"> </v>
      </c>
      <c r="AE504" s="20"/>
      <c r="AF504" s="20"/>
      <c r="AG504" s="20"/>
      <c r="AH504" s="20"/>
      <c r="AI504" s="20"/>
      <c r="AJ504" s="20"/>
      <c r="AK504" s="24"/>
      <c r="AL504" s="20"/>
      <c r="AM504" s="20" t="str">
        <f>IFERROR(IF(AL504="Suggested Branch",VLOOKUP(AB504,'Branch Details'!F496:G808,2,FALSE),""),"")</f>
        <v/>
      </c>
      <c r="AN504" s="21"/>
      <c r="AO504" s="88"/>
      <c r="BH504" t="str">
        <f t="shared" si="123"/>
        <v/>
      </c>
      <c r="BI504" t="str">
        <f t="shared" si="124"/>
        <v/>
      </c>
      <c r="BJ504" t="str">
        <f>IF(OR(R504&lt;&gt;"",S504&lt;&gt;"",T504&lt;&gt;""),IFERROR(VLOOKUP(UPPER(TRIM(R504)&amp;TRIM(S504)&amp;TRIM(T504)),City!K:L,2,FALSE),"NONE"),"")</f>
        <v/>
      </c>
      <c r="BK504" t="str">
        <f t="shared" si="125"/>
        <v/>
      </c>
      <c r="BL504" t="str">
        <f t="shared" si="126"/>
        <v/>
      </c>
      <c r="BM504" s="17" t="str">
        <f t="shared" ca="1" si="127"/>
        <v/>
      </c>
      <c r="BN504" s="17" t="str">
        <f t="shared" si="128"/>
        <v/>
      </c>
    </row>
    <row r="505" spans="1:66">
      <c r="A505" s="84">
        <v>496</v>
      </c>
      <c r="B505" s="20"/>
      <c r="C505" s="20"/>
      <c r="D505" s="20"/>
      <c r="E505" s="20"/>
      <c r="F505" s="46" t="str">
        <f t="shared" si="114"/>
        <v xml:space="preserve">,  </v>
      </c>
      <c r="G505" s="28"/>
      <c r="H505" s="21"/>
      <c r="I505" s="20"/>
      <c r="J505" s="20"/>
      <c r="K505" s="46" t="str">
        <f t="shared" si="115"/>
        <v xml:space="preserve"> </v>
      </c>
      <c r="L505" s="20"/>
      <c r="M505" s="22"/>
      <c r="N505" s="20"/>
      <c r="O505" s="20"/>
      <c r="P505" s="20"/>
      <c r="Q505" s="20"/>
      <c r="R505" s="24"/>
      <c r="S505" s="20"/>
      <c r="T505" s="24"/>
      <c r="U505" s="33" t="str">
        <f>IFERROR(VLOOKUP(UPPER(TRIM(R505)&amp;TRIM(S505)&amp;TRIM(T505)),City!K:L,2,FALSE),"")</f>
        <v/>
      </c>
      <c r="V505" s="46" t="str">
        <f t="shared" si="116"/>
        <v xml:space="preserve"> </v>
      </c>
      <c r="W505" s="46" t="str">
        <f t="shared" si="117"/>
        <v xml:space="preserve"> </v>
      </c>
      <c r="X505" s="46" t="str">
        <f t="shared" si="118"/>
        <v xml:space="preserve"> </v>
      </c>
      <c r="Y505" s="46" t="str">
        <f t="shared" si="119"/>
        <v xml:space="preserve"> </v>
      </c>
      <c r="Z505" s="46" t="str">
        <f t="shared" si="120"/>
        <v xml:space="preserve"> </v>
      </c>
      <c r="AA505" s="46" t="str">
        <f t="shared" si="121"/>
        <v xml:space="preserve"> </v>
      </c>
      <c r="AB505" s="46" t="str">
        <f t="shared" si="122"/>
        <v/>
      </c>
      <c r="AC505" s="20"/>
      <c r="AD505" s="47" t="str">
        <f t="shared" si="113"/>
        <v xml:space="preserve"> </v>
      </c>
      <c r="AE505" s="20"/>
      <c r="AF505" s="20"/>
      <c r="AG505" s="20"/>
      <c r="AH505" s="20"/>
      <c r="AI505" s="20"/>
      <c r="AJ505" s="20"/>
      <c r="AK505" s="24"/>
      <c r="AL505" s="20"/>
      <c r="AM505" s="20" t="str">
        <f>IFERROR(IF(AL505="Suggested Branch",VLOOKUP(AB505,'Branch Details'!F497:G809,2,FALSE),""),"")</f>
        <v/>
      </c>
      <c r="AN505" s="21"/>
      <c r="AO505" s="88"/>
      <c r="BH505" t="str">
        <f t="shared" si="123"/>
        <v/>
      </c>
      <c r="BI505" t="str">
        <f t="shared" si="124"/>
        <v/>
      </c>
      <c r="BJ505" t="str">
        <f>IF(OR(R505&lt;&gt;"",S505&lt;&gt;"",T505&lt;&gt;""),IFERROR(VLOOKUP(UPPER(TRIM(R505)&amp;TRIM(S505)&amp;TRIM(T505)),City!K:L,2,FALSE),"NONE"),"")</f>
        <v/>
      </c>
      <c r="BK505" t="str">
        <f t="shared" si="125"/>
        <v/>
      </c>
      <c r="BL505" t="str">
        <f t="shared" si="126"/>
        <v/>
      </c>
      <c r="BM505" s="17" t="str">
        <f t="shared" ca="1" si="127"/>
        <v/>
      </c>
      <c r="BN505" s="17" t="str">
        <f t="shared" si="128"/>
        <v/>
      </c>
    </row>
    <row r="506" spans="1:66">
      <c r="A506" s="84">
        <v>497</v>
      </c>
      <c r="B506" s="20"/>
      <c r="C506" s="20"/>
      <c r="D506" s="20"/>
      <c r="E506" s="20"/>
      <c r="F506" s="46" t="str">
        <f t="shared" si="114"/>
        <v xml:space="preserve">,  </v>
      </c>
      <c r="G506" s="28"/>
      <c r="H506" s="21"/>
      <c r="I506" s="20"/>
      <c r="J506" s="20"/>
      <c r="K506" s="46" t="str">
        <f t="shared" si="115"/>
        <v xml:space="preserve"> </v>
      </c>
      <c r="L506" s="20"/>
      <c r="M506" s="22"/>
      <c r="N506" s="20"/>
      <c r="O506" s="20"/>
      <c r="P506" s="20"/>
      <c r="Q506" s="20"/>
      <c r="R506" s="24"/>
      <c r="S506" s="20"/>
      <c r="T506" s="24"/>
      <c r="U506" s="33" t="str">
        <f>IFERROR(VLOOKUP(UPPER(TRIM(R506)&amp;TRIM(S506)&amp;TRIM(T506)),City!K:L,2,FALSE),"")</f>
        <v/>
      </c>
      <c r="V506" s="46" t="str">
        <f t="shared" si="116"/>
        <v xml:space="preserve"> </v>
      </c>
      <c r="W506" s="46" t="str">
        <f t="shared" si="117"/>
        <v xml:space="preserve"> </v>
      </c>
      <c r="X506" s="46" t="str">
        <f t="shared" si="118"/>
        <v xml:space="preserve"> </v>
      </c>
      <c r="Y506" s="46" t="str">
        <f t="shared" si="119"/>
        <v xml:space="preserve"> </v>
      </c>
      <c r="Z506" s="46" t="str">
        <f t="shared" si="120"/>
        <v xml:space="preserve"> </v>
      </c>
      <c r="AA506" s="46" t="str">
        <f t="shared" si="121"/>
        <v xml:space="preserve"> </v>
      </c>
      <c r="AB506" s="46" t="str">
        <f t="shared" si="122"/>
        <v/>
      </c>
      <c r="AC506" s="20"/>
      <c r="AD506" s="47" t="str">
        <f t="shared" si="113"/>
        <v xml:space="preserve"> </v>
      </c>
      <c r="AE506" s="20"/>
      <c r="AF506" s="20"/>
      <c r="AG506" s="20"/>
      <c r="AH506" s="20"/>
      <c r="AI506" s="20"/>
      <c r="AJ506" s="20"/>
      <c r="AK506" s="24"/>
      <c r="AL506" s="20"/>
      <c r="AM506" s="20" t="str">
        <f>IFERROR(IF(AL506="Suggested Branch",VLOOKUP(AB506,'Branch Details'!F498:G810,2,FALSE),""),"")</f>
        <v/>
      </c>
      <c r="AN506" s="21"/>
      <c r="AO506" s="88"/>
      <c r="BH506" t="str">
        <f t="shared" si="123"/>
        <v/>
      </c>
      <c r="BI506" t="str">
        <f t="shared" si="124"/>
        <v/>
      </c>
      <c r="BJ506" t="str">
        <f>IF(OR(R506&lt;&gt;"",S506&lt;&gt;"",T506&lt;&gt;""),IFERROR(VLOOKUP(UPPER(TRIM(R506)&amp;TRIM(S506)&amp;TRIM(T506)),City!K:L,2,FALSE),"NONE"),"")</f>
        <v/>
      </c>
      <c r="BK506" t="str">
        <f t="shared" si="125"/>
        <v/>
      </c>
      <c r="BL506" t="str">
        <f t="shared" si="126"/>
        <v/>
      </c>
      <c r="BM506" s="17" t="str">
        <f t="shared" ca="1" si="127"/>
        <v/>
      </c>
      <c r="BN506" s="17" t="str">
        <f t="shared" si="128"/>
        <v/>
      </c>
    </row>
    <row r="507" spans="1:66">
      <c r="A507" s="84">
        <v>498</v>
      </c>
      <c r="B507" s="20"/>
      <c r="C507" s="20"/>
      <c r="D507" s="20"/>
      <c r="E507" s="20"/>
      <c r="F507" s="46" t="str">
        <f t="shared" si="114"/>
        <v xml:space="preserve">,  </v>
      </c>
      <c r="G507" s="28"/>
      <c r="H507" s="21"/>
      <c r="I507" s="20"/>
      <c r="J507" s="20"/>
      <c r="K507" s="46" t="str">
        <f t="shared" si="115"/>
        <v xml:space="preserve"> </v>
      </c>
      <c r="L507" s="20"/>
      <c r="M507" s="22"/>
      <c r="N507" s="20"/>
      <c r="O507" s="20"/>
      <c r="P507" s="20"/>
      <c r="Q507" s="20"/>
      <c r="R507" s="24"/>
      <c r="S507" s="20"/>
      <c r="T507" s="24"/>
      <c r="U507" s="33" t="str">
        <f>IFERROR(VLOOKUP(UPPER(TRIM(R507)&amp;TRIM(S507)&amp;TRIM(T507)),City!K:L,2,FALSE),"")</f>
        <v/>
      </c>
      <c r="V507" s="46" t="str">
        <f t="shared" si="116"/>
        <v xml:space="preserve"> </v>
      </c>
      <c r="W507" s="46" t="str">
        <f t="shared" si="117"/>
        <v xml:space="preserve"> </v>
      </c>
      <c r="X507" s="46" t="str">
        <f t="shared" si="118"/>
        <v xml:space="preserve"> </v>
      </c>
      <c r="Y507" s="46" t="str">
        <f t="shared" si="119"/>
        <v xml:space="preserve"> </v>
      </c>
      <c r="Z507" s="46" t="str">
        <f t="shared" si="120"/>
        <v xml:space="preserve"> </v>
      </c>
      <c r="AA507" s="46" t="str">
        <f t="shared" si="121"/>
        <v xml:space="preserve"> </v>
      </c>
      <c r="AB507" s="46" t="str">
        <f t="shared" si="122"/>
        <v/>
      </c>
      <c r="AC507" s="20"/>
      <c r="AD507" s="47" t="str">
        <f t="shared" si="113"/>
        <v xml:space="preserve"> </v>
      </c>
      <c r="AE507" s="20"/>
      <c r="AF507" s="20"/>
      <c r="AG507" s="20"/>
      <c r="AH507" s="20"/>
      <c r="AI507" s="20"/>
      <c r="AJ507" s="20"/>
      <c r="AK507" s="24"/>
      <c r="AL507" s="20"/>
      <c r="AM507" s="20" t="str">
        <f>IFERROR(IF(AL507="Suggested Branch",VLOOKUP(AB507,'Branch Details'!F499:G811,2,FALSE),""),"")</f>
        <v/>
      </c>
      <c r="AN507" s="21"/>
      <c r="AO507" s="88"/>
      <c r="BH507" t="str">
        <f t="shared" si="123"/>
        <v/>
      </c>
      <c r="BI507" t="str">
        <f t="shared" si="124"/>
        <v/>
      </c>
      <c r="BJ507" t="str">
        <f>IF(OR(R507&lt;&gt;"",S507&lt;&gt;"",T507&lt;&gt;""),IFERROR(VLOOKUP(UPPER(TRIM(R507)&amp;TRIM(S507)&amp;TRIM(T507)),City!K:L,2,FALSE),"NONE"),"")</f>
        <v/>
      </c>
      <c r="BK507" t="str">
        <f t="shared" si="125"/>
        <v/>
      </c>
      <c r="BL507" t="str">
        <f t="shared" si="126"/>
        <v/>
      </c>
      <c r="BM507" s="17" t="str">
        <f t="shared" ca="1" si="127"/>
        <v/>
      </c>
      <c r="BN507" s="17" t="str">
        <f t="shared" si="128"/>
        <v/>
      </c>
    </row>
    <row r="508" spans="1:66">
      <c r="A508" s="84">
        <v>499</v>
      </c>
      <c r="B508" s="20"/>
      <c r="C508" s="20"/>
      <c r="D508" s="20"/>
      <c r="E508" s="20"/>
      <c r="F508" s="46" t="str">
        <f t="shared" si="114"/>
        <v xml:space="preserve">,  </v>
      </c>
      <c r="G508" s="28"/>
      <c r="H508" s="21"/>
      <c r="I508" s="20"/>
      <c r="J508" s="20"/>
      <c r="K508" s="46" t="str">
        <f t="shared" si="115"/>
        <v xml:space="preserve"> </v>
      </c>
      <c r="L508" s="20"/>
      <c r="M508" s="22"/>
      <c r="N508" s="20"/>
      <c r="O508" s="20"/>
      <c r="P508" s="20"/>
      <c r="Q508" s="20"/>
      <c r="R508" s="24"/>
      <c r="S508" s="20"/>
      <c r="T508" s="24"/>
      <c r="U508" s="33" t="str">
        <f>IFERROR(VLOOKUP(UPPER(TRIM(R508)&amp;TRIM(S508)&amp;TRIM(T508)),City!K:L,2,FALSE),"")</f>
        <v/>
      </c>
      <c r="V508" s="46" t="str">
        <f t="shared" si="116"/>
        <v xml:space="preserve"> </v>
      </c>
      <c r="W508" s="46" t="str">
        <f t="shared" si="117"/>
        <v xml:space="preserve"> </v>
      </c>
      <c r="X508" s="46" t="str">
        <f t="shared" si="118"/>
        <v xml:space="preserve"> </v>
      </c>
      <c r="Y508" s="46" t="str">
        <f t="shared" si="119"/>
        <v xml:space="preserve"> </v>
      </c>
      <c r="Z508" s="46" t="str">
        <f t="shared" si="120"/>
        <v xml:space="preserve"> </v>
      </c>
      <c r="AA508" s="46" t="str">
        <f t="shared" si="121"/>
        <v xml:space="preserve"> </v>
      </c>
      <c r="AB508" s="46" t="str">
        <f t="shared" si="122"/>
        <v/>
      </c>
      <c r="AC508" s="20"/>
      <c r="AD508" s="47" t="str">
        <f t="shared" si="113"/>
        <v xml:space="preserve"> </v>
      </c>
      <c r="AE508" s="20"/>
      <c r="AF508" s="20"/>
      <c r="AG508" s="20"/>
      <c r="AH508" s="20"/>
      <c r="AI508" s="20"/>
      <c r="AJ508" s="20"/>
      <c r="AK508" s="24"/>
      <c r="AL508" s="20"/>
      <c r="AM508" s="20" t="str">
        <f>IFERROR(IF(AL508="Suggested Branch",VLOOKUP(AB508,'Branch Details'!F500:G812,2,FALSE),""),"")</f>
        <v/>
      </c>
      <c r="AN508" s="21"/>
      <c r="AO508" s="88"/>
      <c r="BH508" t="str">
        <f t="shared" si="123"/>
        <v/>
      </c>
      <c r="BI508" t="str">
        <f t="shared" si="124"/>
        <v/>
      </c>
      <c r="BJ508" t="str">
        <f>IF(OR(R508&lt;&gt;"",S508&lt;&gt;"",T508&lt;&gt;""),IFERROR(VLOOKUP(UPPER(TRIM(R508)&amp;TRIM(S508)&amp;TRIM(T508)),City!K:L,2,FALSE),"NONE"),"")</f>
        <v/>
      </c>
      <c r="BK508" t="str">
        <f t="shared" si="125"/>
        <v/>
      </c>
      <c r="BL508" t="str">
        <f t="shared" si="126"/>
        <v/>
      </c>
      <c r="BM508" s="17" t="str">
        <f t="shared" ca="1" si="127"/>
        <v/>
      </c>
      <c r="BN508" s="17" t="str">
        <f t="shared" si="128"/>
        <v/>
      </c>
    </row>
    <row r="509" spans="1:66">
      <c r="A509" s="84">
        <v>500</v>
      </c>
      <c r="B509" s="20"/>
      <c r="C509" s="20"/>
      <c r="D509" s="20"/>
      <c r="E509" s="20"/>
      <c r="F509" s="46" t="str">
        <f t="shared" si="114"/>
        <v xml:space="preserve">,  </v>
      </c>
      <c r="G509" s="28"/>
      <c r="H509" s="21"/>
      <c r="I509" s="20"/>
      <c r="J509" s="20"/>
      <c r="K509" s="46" t="str">
        <f t="shared" si="115"/>
        <v xml:space="preserve"> </v>
      </c>
      <c r="L509" s="20"/>
      <c r="M509" s="22"/>
      <c r="N509" s="20"/>
      <c r="O509" s="20"/>
      <c r="P509" s="20"/>
      <c r="Q509" s="20"/>
      <c r="R509" s="24"/>
      <c r="S509" s="20"/>
      <c r="T509" s="24"/>
      <c r="U509" s="33" t="str">
        <f>IFERROR(VLOOKUP(UPPER(TRIM(R509)&amp;TRIM(S509)&amp;TRIM(T509)),City!K:L,2,FALSE),"")</f>
        <v/>
      </c>
      <c r="V509" s="46" t="str">
        <f t="shared" si="116"/>
        <v xml:space="preserve"> </v>
      </c>
      <c r="W509" s="46" t="str">
        <f t="shared" si="117"/>
        <v xml:space="preserve"> </v>
      </c>
      <c r="X509" s="46" t="str">
        <f t="shared" si="118"/>
        <v xml:space="preserve"> </v>
      </c>
      <c r="Y509" s="46" t="str">
        <f t="shared" si="119"/>
        <v xml:space="preserve"> </v>
      </c>
      <c r="Z509" s="46" t="str">
        <f t="shared" si="120"/>
        <v xml:space="preserve"> </v>
      </c>
      <c r="AA509" s="46" t="str">
        <f t="shared" si="121"/>
        <v xml:space="preserve"> </v>
      </c>
      <c r="AB509" s="46" t="str">
        <f t="shared" si="122"/>
        <v/>
      </c>
      <c r="AC509" s="20"/>
      <c r="AD509" s="47" t="str">
        <f t="shared" si="113"/>
        <v xml:space="preserve"> </v>
      </c>
      <c r="AE509" s="20"/>
      <c r="AF509" s="20"/>
      <c r="AG509" s="20"/>
      <c r="AH509" s="20"/>
      <c r="AI509" s="20"/>
      <c r="AJ509" s="20"/>
      <c r="AK509" s="24"/>
      <c r="AL509" s="20"/>
      <c r="AM509" s="20" t="str">
        <f>IFERROR(IF(AL509="Suggested Branch",VLOOKUP(AB509,'Branch Details'!F501:G813,2,FALSE),""),"")</f>
        <v/>
      </c>
      <c r="AN509" s="21"/>
      <c r="AO509" s="88"/>
      <c r="BH509" t="str">
        <f t="shared" si="123"/>
        <v/>
      </c>
      <c r="BI509" t="str">
        <f t="shared" si="124"/>
        <v/>
      </c>
      <c r="BJ509" t="str">
        <f>IF(OR(R509&lt;&gt;"",S509&lt;&gt;"",T509&lt;&gt;""),IFERROR(VLOOKUP(UPPER(TRIM(R509)&amp;TRIM(S509)&amp;TRIM(T509)),City!K:L,2,FALSE),"NONE"),"")</f>
        <v/>
      </c>
      <c r="BK509" t="str">
        <f t="shared" si="125"/>
        <v/>
      </c>
      <c r="BL509" t="str">
        <f t="shared" si="126"/>
        <v/>
      </c>
      <c r="BM509" s="17" t="str">
        <f t="shared" ca="1" si="127"/>
        <v/>
      </c>
      <c r="BN509" s="17" t="str">
        <f t="shared" si="128"/>
        <v/>
      </c>
    </row>
  </sheetData>
  <sheetProtection algorithmName="SHA-512" hashValue="nsZtBpOH8fE0wcFHi6MSk3lcl14Xl7VMKODnoja2M4kmyIxRp1jikGyBPhjGcvQPkxBKMY8USxL4SkYnJhJvqw==" saltValue="Pzmye5OTVTj/XbfCVvM1Jg==" spinCount="100000" sheet="1" objects="1" scenarios="1"/>
  <mergeCells count="4">
    <mergeCell ref="B8:E8"/>
    <mergeCell ref="O8:U8"/>
    <mergeCell ref="V8:AB8"/>
    <mergeCell ref="AF8:AI8"/>
  </mergeCells>
  <phoneticPr fontId="15" type="noConversion"/>
  <conditionalFormatting sqref="B10:D509">
    <cfRule type="expression" dxfId="18" priority="9">
      <formula>$BL10="DUPLICATE"</formula>
    </cfRule>
  </conditionalFormatting>
  <conditionalFormatting sqref="G10:G509">
    <cfRule type="expression" dxfId="17" priority="3">
      <formula>$BN10="INVALID"</formula>
    </cfRule>
    <cfRule type="duplicateValues" dxfId="16" priority="4"/>
    <cfRule type="duplicateValues" dxfId="15" priority="5"/>
    <cfRule type="duplicateValues" dxfId="14" priority="6"/>
  </conditionalFormatting>
  <conditionalFormatting sqref="G12:G509">
    <cfRule type="duplicateValues" dxfId="13" priority="18"/>
    <cfRule type="duplicateValues" dxfId="12" priority="19"/>
    <cfRule type="duplicateValues" dxfId="11" priority="20"/>
  </conditionalFormatting>
  <conditionalFormatting sqref="G27:G28">
    <cfRule type="duplicateValues" dxfId="10" priority="21"/>
  </conditionalFormatting>
  <conditionalFormatting sqref="G27:G509">
    <cfRule type="duplicateValues" dxfId="9" priority="26"/>
  </conditionalFormatting>
  <conditionalFormatting sqref="H2:H6">
    <cfRule type="cellIs" dxfId="8" priority="12" operator="equal">
      <formula>0</formula>
    </cfRule>
    <cfRule type="cellIs" dxfId="7" priority="13" operator="greaterThan">
      <formula>0</formula>
    </cfRule>
  </conditionalFormatting>
  <conditionalFormatting sqref="H10:H509">
    <cfRule type="expression" dxfId="6" priority="2">
      <formula>$BM10&lt;15</formula>
    </cfRule>
  </conditionalFormatting>
  <conditionalFormatting sqref="M10:M509">
    <cfRule type="duplicateValues" dxfId="5" priority="17"/>
  </conditionalFormatting>
  <conditionalFormatting sqref="R10:T509">
    <cfRule type="expression" dxfId="4" priority="10">
      <formula>$BJ10="NONE"</formula>
    </cfRule>
  </conditionalFormatting>
  <conditionalFormatting sqref="AN10:AN509">
    <cfRule type="expression" dxfId="3" priority="1">
      <formula>$BM10&lt;15</formula>
    </cfRule>
  </conditionalFormatting>
  <dataValidations xWindow="1452" yWindow="603" count="39">
    <dataValidation allowBlank="1" showInputMessage="1" showErrorMessage="1" promptTitle="Field Requirements" prompt="- Maximum of 120 characters" sqref="AC10:AC1048576" xr:uid="{780BDCAA-C1A6-4361-BF59-190BB2739071}"/>
    <dataValidation type="list" allowBlank="1" showInputMessage="1" showErrorMessage="1" errorTitle="Error" error="Please select valid value from the list." sqref="Q10:Q509" xr:uid="{E936864D-9479-4F20-A27A-FCD25DEC8C40}">
      <formula1>Country_List</formula1>
    </dataValidation>
    <dataValidation type="textLength" operator="lessThanOrEqual" allowBlank="1" showInputMessage="1" showErrorMessage="1" errorTitle="Field Requirements" error="Exceeds Maximum Character Limit [60]" promptTitle="Field Requirements" prompt="- Max of 60 characters_x000a_- Accepts characters and numbers_x000a_- Does not allow special characters except for the Hyphen (-), Period (.),Comma (,)_x000a_" sqref="AF509:AF1048576 AH509:AH1048576 AF1:AF9 AH1:AH9 B1 B8:B9" xr:uid="{C1F250E5-0492-49A5-9F93-D693CB42DFBF}">
      <formula1>60</formula1>
    </dataValidation>
    <dataValidation type="textLength" operator="lessThanOrEqual" allowBlank="1" showInputMessage="1" showErrorMessage="1" errorTitle="Field Requirements" error="Exceeds Maximum Character Limit [60]" promptTitle="Field Requirements" prompt="- Max of 60 characters_x000a_- Accepts characters and numbers_x000a_- Does not allow special characters except for the Hyphen (-), Period (.),Comma (,)" sqref="C7:D9 C2:D2" xr:uid="{444674F1-E91C-4043-A0A3-EA9E40756324}">
      <formula1>60</formula1>
    </dataValidation>
    <dataValidation type="textLength" operator="lessThanOrEqual" allowBlank="1" showInputMessage="1" showErrorMessage="1" errorTitle="Field Requirement" error="Exceeds Maximum Character Limit [60]" promptTitle="Field Requirements" prompt="- Maximum of 60 characters_x000a_- Does not allow special characters except for the Hyphen (-), Period (.),Comma (,)" sqref="I7:I9" xr:uid="{65FB426A-5032-4B7E-A4AC-1A1AE216EED6}">
      <formula1>60</formula1>
    </dataValidation>
    <dataValidation type="textLength" operator="lessThanOrEqual" allowBlank="1" showInputMessage="1" showErrorMessage="1" errorTitle="Field Requirements" error="_x000a_Exceeds Maximum Character Limit [100]" promptTitle="Field Requirements" prompt="- Maximum of 100 characters_x000a_- Does not allow special characters except for the Hyphen (-), Period (.),Comma (,)" sqref="O7:O9" xr:uid="{F1796DF9-FE0F-4D4F-A49E-C86AC020176F}">
      <formula1>100</formula1>
    </dataValidation>
    <dataValidation type="textLength" operator="lessThanOrEqual" allowBlank="1" showInputMessage="1" showErrorMessage="1" errorTitle="Field Requirements" error="_x000a_Exceeds Maximum Character Limit [60]_x000a_" promptTitle="Field Requirements" prompt="- Max of 60 characters_x000a_- Accepts characters and numbers_x000a_- Does not allow special characters except for the Hyphen (-), Period (.),Comma (,)_x000a_" sqref="AG1:AG9 AG509:AG1048576" xr:uid="{3986A9CB-A5F3-41C3-B59A-5C966922B809}">
      <formula1>60</formula1>
    </dataValidation>
    <dataValidation allowBlank="1" showInputMessage="1" showErrorMessage="1" promptTitle="Field Requirements" prompt="- Maximum of 200 characters_x000a_- Does not allow special characters except for the Hyphen (-), Period (.),Comma (,)" sqref="P7:P9" xr:uid="{CA58BE25-9D8A-49CA-8CFE-A196E1E4CF19}"/>
    <dataValidation type="custom" operator="lessThanOrEqual" allowBlank="1" showErrorMessage="1" errorTitle="Field Requirements" error="- Max of 60 characters_x000a_- Accepts characters and numbers_x000a_- Does not allow special characters except for the Hyphen (-), Period (.),Comma (,)" promptTitle="Field Requirements" prompt="- Max of 60 characters_x000a_- Accepts characters and numbers_x000a_- Does not allow special characters except for the Hyphen (-), Period (.),Comma (,)_x000a_" sqref="V10:AB509" xr:uid="{4DEF601C-7341-456B-A51D-343363ED4CE0}">
      <formula1>AND(LEN(V10)&lt;61,ISNUMBER(SUMPRODUCT(SEARCH(MID(V10,ROW(INDIRECT("1:"&amp;LEN(V10))),1)," .,-0123456789abcdefghijklmnopqrstuvwxyzABCDEFGHIJKLMNOPQRSTUVWXYZ"))))</formula1>
    </dataValidation>
    <dataValidation type="date" operator="lessThan" showInputMessage="1" showErrorMessage="1" errorTitle="Birthdate Requirement" error="- should be in this format MM/DD/YYYY_x000a_- should be less than today's date" promptTitle="Field Requirement" prompt="- should be in this format MM/DD/YYYY_x000a_- should be less than today's date" sqref="H10:H509" xr:uid="{D8E5F632-B155-4BFA-ABD9-1F0543680487}">
      <formula1>TODAY()</formula1>
    </dataValidation>
    <dataValidation type="custom" allowBlank="1" showInputMessage="1" showErrorMessage="1" promptTitle="Field Requirements" prompt="- No text or special characters (e.g. hyphen)_x000a_- No area code (e.g. +63)_x000a_- Key-in 10-digit format: 9161234567 (this will automatically convert to 09161234567 )" sqref="M13:M509" xr:uid="{B8A4B3BA-293D-44CF-96AA-0C8FD0EC805F}">
      <formula1>AND(ISNUMBER(M13), LEN(M13)=10)</formula1>
    </dataValidation>
    <dataValidation type="custom" operator="lessThanOrEqual" allowBlank="1" showInputMessage="1" showErrorMessage="1" errorTitle="Field Requirements" error="- Max of 60 characters_x000a_- Accepts characters and numbers_x000a_- Does not allow special characters except for the Hyphen (-), Period (.),Comma (,)" promptTitle="Field Requirements" prompt="- Max of 60 characters_x000a_- Accepts characters and numbers_x000a_- Does not allow special characters except for the Hyphen (-), Period (.),Comma (,)_x000a_" sqref="AF10:AH508 I10:I509 O10:P509 B10:D509" xr:uid="{AA988EC8-C7CE-4082-85B4-79BDAA13334C}">
      <formula1>OR(LEN(B10)&gt;61,ISNUMBER(SUMPRODUCT(SEARCH("~"&amp;MID(B10,ROW(INDIRECT("1:"&amp;LEN(B10))),1)," .,-0123456789abcdefghijklmnopqrstuvwxyzABCDEFGHIJKLMNOPQRSTUVWXYZ"))))</formula1>
    </dataValidation>
    <dataValidation type="list" allowBlank="1" showInputMessage="1" showErrorMessage="1" sqref="E10:E509" xr:uid="{9CA4599D-4D88-4CB2-9915-AD7E3ED2E513}">
      <formula1>Customer_Name_Suffix_List</formula1>
    </dataValidation>
    <dataValidation type="list" allowBlank="1" showInputMessage="1" showErrorMessage="1" sqref="K10:K509" xr:uid="{1FAB5AF4-8EF4-4FBA-936A-21662176C958}">
      <formula1>Country_List</formula1>
    </dataValidation>
    <dataValidation type="list" allowBlank="1" showInputMessage="1" showErrorMessage="1" sqref="J10:J509" xr:uid="{D1F4C069-3DA1-4123-A165-83DB7DC89AD5}">
      <formula1>Nationality_List</formula1>
    </dataValidation>
    <dataValidation type="whole" allowBlank="1" showInputMessage="1" showErrorMessage="1" sqref="AJ10:AJ20" xr:uid="{B150EFC2-F22A-4F31-B5D3-31BAC7DCFEFC}">
      <formula1>0</formula1>
      <formula2>50</formula2>
    </dataValidation>
    <dataValidation type="list" errorStyle="warning" allowBlank="1" showInputMessage="1" showErrorMessage="1" errorTitle="Warning" error="Please refrain from entering other values not present in the list. (Except if Country is not Philippines)" sqref="R10:R509" xr:uid="{6A6C74A5-FDA7-4FA5-A276-5931A16DDDE2}">
      <formula1>INDIRECT(VLOOKUP(Q10,Country_Region_Table,2,FALSE))</formula1>
    </dataValidation>
    <dataValidation type="list" errorStyle="warning" allowBlank="1" showInputMessage="1" showErrorMessage="1" errorTitle="Warning" error="Please refrain from entering other values not present in the list. (Except if Country is not Philippines)" sqref="S10:S509" xr:uid="{947127B7-8C1A-44D6-A69A-ED113A2D75C3}">
      <formula1>INDIRECT(VLOOKUP(R10,Region_Province_Table,2,FALSE))</formula1>
    </dataValidation>
    <dataValidation type="textLength" operator="lessThanOrEqual" allowBlank="1" showInputMessage="1" showErrorMessage="1" errorTitle="Length Limitation" error="Exceeds Maximum Character Limit [20]" promptTitle="Length Limitation" prompt="Maximum Character Limit [20]" sqref="F1 F8:F9" xr:uid="{87F9FD45-8047-4EFB-BD02-613F05AF8558}">
      <formula1>20</formula1>
    </dataValidation>
    <dataValidation type="textLength" operator="lessThanOrEqual" allowBlank="1" showInputMessage="1" showErrorMessage="1" errorTitle="Field Requirements" error="Exceeds Maximum Character Limit [100]" promptTitle="Field Requirements" prompt="- Maximum of 100 characters" sqref="AD1:AD9" xr:uid="{39E96B0B-1F76-4465-86AA-476891B495D5}">
      <formula1>100</formula1>
    </dataValidation>
    <dataValidation type="textLength" operator="equal" allowBlank="1" showInputMessage="1" showErrorMessage="1" promptTitle="Field Requirements" prompt="- No text or special characters (e.g. hyphen)_x000a_- No area code (e.g. +63)_x000a_- Follow 8-digit format: 22312341" sqref="N7:N1048576" xr:uid="{20AA12EE-A134-48D7-A1F1-22416F259459}">
      <formula1>8</formula1>
    </dataValidation>
    <dataValidation type="custom" allowBlank="1" showInputMessage="1" showErrorMessage="1" promptTitle="Field Requirements" prompt="- No text or special characters (e.g. hyphen)_x000a_- No area code (e.g. +63)_x000a_- Follow 11-digit format: 09161234567" sqref="M10:M12" xr:uid="{9A208ADD-B493-4032-8E3E-090F2EFD6636}">
      <formula1>AND(ISNUMBER(M10), LEN(M10)=10)</formula1>
    </dataValidation>
    <dataValidation type="textLength" allowBlank="1" showInputMessage="1" showErrorMessage="1" errorTitle="Field Requirement" error="Exceeds Maximum Character Limit [12]" promptTitle="Field Length" prompt="- Accepts numbers and characters, between 9-12 in length" sqref="G9" xr:uid="{48FEF08A-4500-4E61-9C21-3065EB4D7653}">
      <formula1>9</formula1>
      <formula2>12</formula2>
    </dataValidation>
    <dataValidation type="custom" operator="lessThanOrEqual" allowBlank="1" showInputMessage="1" showErrorMessage="1" errorTitle="Field Requirements" error="Exceeds Maximum Character Limit [60]" promptTitle="Field Requirements" prompt="- Max of 60 characters_x000a_- Accepts characters and numbers_x000a_- Does not allow special characters except for the Hyphen (-), Period (.),Comma (,)" sqref="C3 C5" xr:uid="{8A20FDE5-31FA-42A2-9B24-FA99459D75B2}">
      <formula1>OR(LEN(C3)&gt;61,ISNUMBER(SUMPRODUCT(SEARCH("~"&amp;MID(C3,ROW(INDIRECT("1:"&amp;LEN(C3))),1)," .,-0123456789abcdefghijklmnopqrstuvwxyzABCDEFGHIJKLMNOPQRSTUVWXYZ"))))</formula1>
    </dataValidation>
    <dataValidation allowBlank="1" showErrorMessage="1" promptTitle="Field Requirements" prompt="- No text or special characters (e.g. hyphen)_x000a_- Follow 4-digit format: 1103" sqref="U10:U509" xr:uid="{764AA642-D937-4F53-A2D2-4A0C282EC298}"/>
    <dataValidation type="textLength" operator="lessThanOrEqual" allowBlank="1" showErrorMessage="1" errorTitle="Field Requirements" error="Exceeds Maximum Character Limit [100]" promptTitle="Field Requirements" prompt="- Maximum of 100 characters" sqref="AD10:AD509" xr:uid="{77D4AC09-37C5-4E85-8081-C171D7E7130B}">
      <formula1>100</formula1>
    </dataValidation>
    <dataValidation allowBlank="1" errorTitle="Field Requirement" error="Exceeds Maximum Character Limit [12]" promptTitle="Field Length" prompt="- Accepts numbers and characters, between 9-12 in length" sqref="G5:G6 G8" xr:uid="{320F98DE-0538-402B-AB4C-71387C21E314}"/>
    <dataValidation allowBlank="1" sqref="G1:H4 I1:S6" xr:uid="{F7B82A51-0121-48EB-9766-1222828F9049}"/>
    <dataValidation type="whole" operator="lessThanOrEqual" allowBlank="1" errorTitle="Field Requirements" error="Exceeds Maximum Character Limit [60]" promptTitle="Field Requirements" prompt="- Max of 60 characters_x000a_- Accepts characters and numbers_x000a_- Does not allow special characters except for the Hyphen (-), Period (.),Comma (,)" sqref="D3:D6" xr:uid="{C0D9C9EC-F2D5-464F-8916-F9F849F1FA22}">
      <formula1>60</formula1>
    </dataValidation>
    <dataValidation operator="lessThanOrEqual" allowBlank="1" showErrorMessage="1" errorTitle="Field Requirements" error="Exceeds Maximum Character Limit [60]" promptTitle="Field Requirements" prompt="- Max of 60 characters_x000a_- Accepts characters and numbers_x000a_- Does not allow special characters except for the Hyphen (-), Period (.),Comma (,)" sqref="C6" xr:uid="{6C9A3040-3442-4233-BD77-6B448C7EEBDC}"/>
    <dataValidation type="list" operator="lessThanOrEqual" allowBlank="1" errorTitle="Field Requirements" error="Exceeds Maximum Character Limit [60]" promptTitle="Field Requirements" prompt="- Max of 60 characters_x000a_- Accepts characters and numbers_x000a_- Does not allow special characters except for the Hyphen (-), Period (.),Comma (,)" sqref="C4" xr:uid="{67766FA6-619D-424C-8B9B-7C05EA14BD7F}">
      <formula1>"All Access (Checking Account), Easy Savings (ATM only), Others"</formula1>
    </dataValidation>
    <dataValidation operator="lessThanOrEqual" allowBlank="1" errorTitle="Length Limitation" error="Exceeds Maximum Character Limit [20]" promptTitle="Length Limitation" prompt="Maximum Character Limit [20]" sqref="F2 E3:F7 G7:H7" xr:uid="{8D6F1C05-220E-4E94-B9B9-90A352B926F3}"/>
    <dataValidation operator="lessThanOrEqual" allowBlank="1" errorTitle="Field Requirements" error="Exceeds Maximum Character Limit [60]" promptTitle="Field Requirements" prompt="- Max of 60 characters_x000a_- Accepts characters and numbers_x000a_- Does not allow special characters except for the Hyphen (-), Period (.),Comma (,)" sqref="C1:D1" xr:uid="{C974AFD0-E5D2-44B8-847B-9E385A1C7E5D}"/>
    <dataValidation operator="lessThanOrEqual" allowBlank="1" errorTitle="Field Requirements" error="Exceeds Maximum Character Limit [60]" promptTitle="Field Requirements" prompt="- Max of 60 characters_x000a_- Accepts characters and numbers_x000a_- Does not allow special characters except for the Hyphen (-), Period (.),Comma (,)_x000a_" sqref="A2:B7" xr:uid="{44E8268E-34B3-48C1-8283-9376C6531AAA}"/>
    <dataValidation type="textLength" operator="lessThanOrEqual" allowBlank="1" showInputMessage="1" showErrorMessage="1" errorTitle="Length Limitation" error="Exceeds Maximum Character Limit [26]" promptTitle="Length Limitation" prompt="Maximum Character Limit [26]" sqref="F10:F509" xr:uid="{60476BBA-79D2-47D8-BAD5-60FFB3889062}">
      <formula1>26</formula1>
    </dataValidation>
    <dataValidation type="list" errorStyle="warning" allowBlank="1" showInputMessage="1" showErrorMessage="1" errorTitle="Warning" error="Please refrain from entering other values not present in the list. (Except if Country is not Philippines)" sqref="T10:T1048576" xr:uid="{9E96EE06-BF6A-40C7-BDA6-BA9A7B101690}">
      <formula1>INDIRECT(VLOOKUP(S10,Province_City_Table,2,FALSE))</formula1>
    </dataValidation>
    <dataValidation type="decimal" operator="greaterThanOrEqual" allowBlank="1" showInputMessage="1" showErrorMessage="1" errorTitle="Field Requirement" error="- should be in number format_x000a_- should be greater than or equal to 1000.00" promptTitle="Field Requirement" prompt="- should be in number format_x000a_- should be greater than or equal to 1000.00" sqref="AO10:AO509" xr:uid="{FA197EB3-60B6-4A7A-A1B5-A12E006C155C}">
      <formula1>1000</formula1>
    </dataValidation>
    <dataValidation type="date" operator="lessThan" showInputMessage="1" showErrorMessage="1" errorTitle="Hiring Date Requirement" error="- should be in this format MM/DD/YYYY_x000a_- should be less than today's date" promptTitle="Field Requirement" prompt="- should be in this format MM/DD/YYYY_x000a_- should be less than today's date" sqref="AN10:AN509" xr:uid="{F514A399-6A23-421A-9B57-8E1D0C18E470}">
      <formula1>TODAY()</formula1>
    </dataValidation>
    <dataValidation type="custom" allowBlank="1" showInputMessage="1" showErrorMessage="1" errorTitle="Field Requirement" error="Input must be a numeric value from 10 to 14 digits only." promptTitle="Field Length" prompt="- Accepts 10 to 14 digits numeric input only" sqref="G10:G509" xr:uid="{56967893-5F2E-427F-9111-5B9D7B643BBE}">
      <formula1>AND(ISNUMBER(G10), LEN(G10)&gt;9,LEN(G10)&lt;15)</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452" yWindow="603" count="7">
        <x14:dataValidation type="list" allowBlank="1" showInputMessage="1" showErrorMessage="1" xr:uid="{ADB26C90-D9AD-46E7-BDEC-BB75FAE551BB}">
          <x14:formula1>
            <xm:f>'other LOVs'!$G$2:$G$3</xm:f>
          </x14:formula1>
          <xm:sqref>L10:L509</xm:sqref>
        </x14:dataValidation>
        <x14:dataValidation type="list" allowBlank="1" showInputMessage="1" showErrorMessage="1" xr:uid="{BEA97C61-7E72-4378-BD48-DBB23051BA47}">
          <x14:formula1>
            <xm:f>'other LOVs'!$J$2:$J$5</xm:f>
          </x14:formula1>
          <xm:sqref>AE10:AE1048576</xm:sqref>
        </x14:dataValidation>
        <x14:dataValidation type="list" allowBlank="1" showInputMessage="1" showErrorMessage="1" xr:uid="{EA49451E-1682-4344-9689-EA3F492054AC}">
          <x14:formula1>
            <xm:f>'other LOVs'!$A$10:$A$15</xm:f>
          </x14:formula1>
          <xm:sqref>AI10:AI508</xm:sqref>
        </x14:dataValidation>
        <x14:dataValidation type="list" allowBlank="1" showInputMessage="1" showErrorMessage="1" xr:uid="{3567AEFF-C292-4B79-941E-1C0BBD1FA041}">
          <x14:formula1>
            <xm:f>'Branch Details'!$I$2:$I$3</xm:f>
          </x14:formula1>
          <xm:sqref>AL10:AL509</xm:sqref>
        </x14:dataValidation>
        <x14:dataValidation type="list" allowBlank="1" showInputMessage="1" showErrorMessage="1" xr:uid="{9A9F0D62-F007-4F2C-A630-3C0CFCFFE9F9}">
          <x14:formula1>
            <xm:f>'Branch Details'!$B$2:$B$315</xm:f>
          </x14:formula1>
          <xm:sqref>AM1:AM8</xm:sqref>
        </x14:dataValidation>
        <x14:dataValidation type="list" allowBlank="1" showInputMessage="1" showErrorMessage="1" xr:uid="{090C2417-1CD9-4921-9EA1-83441CD107B0}">
          <x14:formula1>
            <xm:f>'Branch Details'!$B2:B315</xm:f>
          </x14:formula1>
          <xm:sqref>AM10:AM323</xm:sqref>
        </x14:dataValidation>
        <x14:dataValidation type="list" allowBlank="1" showInputMessage="1" showErrorMessage="1" xr:uid="{006B6BC4-FFC5-4CF2-BA9C-C60D38810B59}">
          <x14:formula1>
            <xm:f>'Branch Details'!$B316:B628</xm:f>
          </x14:formula1>
          <xm:sqref>AM324:AM509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F95A-9E97-4283-BAC1-437BEC4934D4}">
  <sheetPr codeName="Sheet12"/>
  <dimension ref="A1:C13"/>
  <sheetViews>
    <sheetView workbookViewId="0">
      <selection activeCell="C7" sqref="C7"/>
    </sheetView>
  </sheetViews>
  <sheetFormatPr defaultColWidth="8.85546875" defaultRowHeight="15"/>
  <cols>
    <col min="1" max="1" width="8.85546875" style="51"/>
    <col min="2" max="2" width="17.140625" style="51" customWidth="1"/>
    <col min="3" max="3" width="98.42578125" customWidth="1"/>
  </cols>
  <sheetData>
    <row r="1" spans="1:3">
      <c r="A1" s="53" t="s">
        <v>4841</v>
      </c>
      <c r="B1" s="53" t="s">
        <v>4842</v>
      </c>
      <c r="C1" s="54" t="s">
        <v>4843</v>
      </c>
    </row>
    <row r="2" spans="1:3">
      <c r="A2" s="51">
        <v>2.8</v>
      </c>
      <c r="B2" s="52">
        <v>44985</v>
      </c>
      <c r="C2" s="57" t="s">
        <v>4844</v>
      </c>
    </row>
    <row r="3" spans="1:3">
      <c r="C3" s="57" t="s">
        <v>4845</v>
      </c>
    </row>
    <row r="4" spans="1:3">
      <c r="C4" s="57" t="s">
        <v>4846</v>
      </c>
    </row>
    <row r="5" spans="1:3">
      <c r="C5" s="57" t="s">
        <v>4847</v>
      </c>
    </row>
    <row r="6" spans="1:3">
      <c r="C6" s="55" t="s">
        <v>4848</v>
      </c>
    </row>
    <row r="7" spans="1:3">
      <c r="C7" s="55" t="s">
        <v>4849</v>
      </c>
    </row>
    <row r="8" spans="1:3">
      <c r="C8" s="55" t="s">
        <v>4850</v>
      </c>
    </row>
    <row r="9" spans="1:3">
      <c r="C9" s="57" t="s">
        <v>4851</v>
      </c>
    </row>
    <row r="10" spans="1:3" ht="30">
      <c r="C10" s="56" t="s">
        <v>4852</v>
      </c>
    </row>
    <row r="11" spans="1:3" ht="30">
      <c r="C11" s="56" t="s">
        <v>4853</v>
      </c>
    </row>
    <row r="12" spans="1:3">
      <c r="C12" s="57" t="s">
        <v>4854</v>
      </c>
    </row>
    <row r="13" spans="1:3" ht="15.75" thickBot="1">
      <c r="A13" s="58"/>
      <c r="B13" s="58"/>
      <c r="C13" s="59" t="s">
        <v>4855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CE784-989D-4E15-9872-987E215E004B}">
  <sheetPr codeName="Sheet10"/>
  <dimension ref="A1:I315"/>
  <sheetViews>
    <sheetView topLeftCell="A279" zoomScale="70" zoomScaleNormal="70" workbookViewId="0">
      <selection activeCell="B315" sqref="B315"/>
    </sheetView>
  </sheetViews>
  <sheetFormatPr defaultColWidth="8.85546875" defaultRowHeight="15"/>
  <cols>
    <col min="2" max="2" width="13.42578125" customWidth="1"/>
    <col min="5" max="5" width="57.5703125" customWidth="1"/>
    <col min="6" max="6" width="33.140625" customWidth="1"/>
    <col min="9" max="9" width="10.85546875" customWidth="1"/>
  </cols>
  <sheetData>
    <row r="1" spans="1:9">
      <c r="A1" t="s">
        <v>4206</v>
      </c>
      <c r="B1" t="s">
        <v>4207</v>
      </c>
      <c r="C1" t="s">
        <v>3393</v>
      </c>
      <c r="D1" t="s">
        <v>4208</v>
      </c>
      <c r="E1" t="s">
        <v>4209</v>
      </c>
      <c r="F1" t="s">
        <v>3395</v>
      </c>
      <c r="G1" t="s">
        <v>4207</v>
      </c>
      <c r="I1" t="s">
        <v>4205</v>
      </c>
    </row>
    <row r="2" spans="1:9">
      <c r="A2">
        <v>455</v>
      </c>
      <c r="B2" t="s">
        <v>4730</v>
      </c>
      <c r="C2" t="s">
        <v>148</v>
      </c>
      <c r="D2" t="s">
        <v>1982</v>
      </c>
      <c r="E2" t="s">
        <v>4731</v>
      </c>
      <c r="F2">
        <v>1007</v>
      </c>
      <c r="G2" t="s">
        <v>4730</v>
      </c>
      <c r="I2" t="s">
        <v>4816</v>
      </c>
    </row>
    <row r="3" spans="1:9">
      <c r="A3">
        <v>8991</v>
      </c>
      <c r="B3" t="s">
        <v>4212</v>
      </c>
      <c r="C3" t="s">
        <v>148</v>
      </c>
      <c r="D3" t="s">
        <v>1989</v>
      </c>
      <c r="E3" t="s">
        <v>4213</v>
      </c>
      <c r="F3">
        <v>1103</v>
      </c>
      <c r="G3" t="s">
        <v>4212</v>
      </c>
      <c r="I3" t="s">
        <v>4818</v>
      </c>
    </row>
    <row r="4" spans="1:9">
      <c r="A4">
        <v>912</v>
      </c>
      <c r="B4" t="s">
        <v>4595</v>
      </c>
      <c r="C4" t="s">
        <v>148</v>
      </c>
      <c r="D4" t="s">
        <v>1989</v>
      </c>
      <c r="E4" t="s">
        <v>4596</v>
      </c>
      <c r="F4">
        <v>1110</v>
      </c>
      <c r="G4" t="s">
        <v>4595</v>
      </c>
    </row>
    <row r="5" spans="1:9">
      <c r="A5">
        <v>906</v>
      </c>
      <c r="B5" t="s">
        <v>4606</v>
      </c>
      <c r="C5" t="s">
        <v>148</v>
      </c>
      <c r="D5" t="s">
        <v>1988</v>
      </c>
      <c r="E5" t="s">
        <v>4607</v>
      </c>
      <c r="F5">
        <v>1605</v>
      </c>
      <c r="G5" t="s">
        <v>4606</v>
      </c>
    </row>
    <row r="6" spans="1:9">
      <c r="A6">
        <v>1200</v>
      </c>
      <c r="B6" t="s">
        <v>4226</v>
      </c>
      <c r="C6" t="s">
        <v>148</v>
      </c>
      <c r="D6" t="s">
        <v>1982</v>
      </c>
      <c r="E6" t="s">
        <v>4227</v>
      </c>
      <c r="F6">
        <v>1004</v>
      </c>
      <c r="G6" t="s">
        <v>4226</v>
      </c>
    </row>
    <row r="7" spans="1:9">
      <c r="A7">
        <v>829</v>
      </c>
      <c r="B7" t="s">
        <v>4670</v>
      </c>
      <c r="C7" t="s">
        <v>148</v>
      </c>
      <c r="D7" t="s">
        <v>1984</v>
      </c>
      <c r="E7" t="s">
        <v>4671</v>
      </c>
      <c r="F7">
        <v>1799</v>
      </c>
      <c r="G7" t="s">
        <v>4670</v>
      </c>
    </row>
    <row r="8" spans="1:9">
      <c r="A8">
        <v>1199</v>
      </c>
      <c r="B8" t="s">
        <v>4228</v>
      </c>
      <c r="C8" t="s">
        <v>148</v>
      </c>
      <c r="D8" t="s">
        <v>1984</v>
      </c>
      <c r="E8" t="s">
        <v>4229</v>
      </c>
      <c r="F8">
        <v>1781</v>
      </c>
      <c r="G8" t="s">
        <v>4228</v>
      </c>
    </row>
    <row r="9" spans="1:9">
      <c r="A9">
        <v>1198</v>
      </c>
      <c r="B9" t="s">
        <v>4230</v>
      </c>
      <c r="C9" t="s">
        <v>148</v>
      </c>
      <c r="D9" t="s">
        <v>1984</v>
      </c>
      <c r="E9" t="s">
        <v>4231</v>
      </c>
      <c r="F9">
        <v>1781</v>
      </c>
      <c r="G9" t="s">
        <v>4230</v>
      </c>
    </row>
    <row r="10" spans="1:9">
      <c r="A10">
        <v>782</v>
      </c>
      <c r="B10" t="s">
        <v>4692</v>
      </c>
      <c r="C10" t="s">
        <v>148</v>
      </c>
      <c r="D10" t="s">
        <v>1984</v>
      </c>
      <c r="E10" t="s">
        <v>4693</v>
      </c>
      <c r="F10">
        <v>1781</v>
      </c>
      <c r="G10" t="s">
        <v>4692</v>
      </c>
    </row>
    <row r="11" spans="1:9">
      <c r="A11">
        <v>1197</v>
      </c>
      <c r="B11" t="s">
        <v>2543</v>
      </c>
      <c r="C11" t="s">
        <v>4232</v>
      </c>
      <c r="D11" t="s">
        <v>2543</v>
      </c>
      <c r="E11" t="s">
        <v>4233</v>
      </c>
      <c r="F11">
        <v>3306</v>
      </c>
      <c r="G11" t="s">
        <v>2543</v>
      </c>
    </row>
    <row r="12" spans="1:9">
      <c r="A12">
        <v>1196</v>
      </c>
      <c r="B12" t="s">
        <v>4234</v>
      </c>
      <c r="C12" t="s">
        <v>148</v>
      </c>
      <c r="D12" t="s">
        <v>1989</v>
      </c>
      <c r="E12" t="s">
        <v>4235</v>
      </c>
      <c r="F12">
        <v>1109</v>
      </c>
      <c r="G12" t="s">
        <v>4234</v>
      </c>
    </row>
    <row r="13" spans="1:9">
      <c r="A13">
        <v>1195</v>
      </c>
      <c r="B13" t="s">
        <v>4236</v>
      </c>
      <c r="C13" t="s">
        <v>4232</v>
      </c>
      <c r="D13" t="s">
        <v>4236</v>
      </c>
      <c r="E13" t="s">
        <v>4237</v>
      </c>
      <c r="F13">
        <v>2024</v>
      </c>
      <c r="G13" t="s">
        <v>4236</v>
      </c>
    </row>
    <row r="14" spans="1:9">
      <c r="A14">
        <v>303</v>
      </c>
      <c r="B14" t="s">
        <v>4789</v>
      </c>
      <c r="C14" t="s">
        <v>4232</v>
      </c>
      <c r="D14" t="s">
        <v>4236</v>
      </c>
      <c r="E14" t="s">
        <v>4790</v>
      </c>
      <c r="F14">
        <v>2009</v>
      </c>
      <c r="G14" t="s">
        <v>4789</v>
      </c>
    </row>
    <row r="15" spans="1:9">
      <c r="A15">
        <v>1194</v>
      </c>
      <c r="B15" t="s">
        <v>4238</v>
      </c>
      <c r="C15" t="s">
        <v>4232</v>
      </c>
      <c r="D15" t="s">
        <v>4236</v>
      </c>
      <c r="E15" t="s">
        <v>4239</v>
      </c>
      <c r="F15">
        <v>2009</v>
      </c>
      <c r="G15" t="s">
        <v>4238</v>
      </c>
    </row>
    <row r="16" spans="1:9">
      <c r="A16">
        <v>1012</v>
      </c>
      <c r="B16" t="s">
        <v>4590</v>
      </c>
      <c r="C16" t="s">
        <v>148</v>
      </c>
      <c r="D16" t="s">
        <v>4313</v>
      </c>
      <c r="E16" t="s">
        <v>4817</v>
      </c>
      <c r="F16">
        <v>1503</v>
      </c>
      <c r="G16" t="s">
        <v>4590</v>
      </c>
    </row>
    <row r="17" spans="1:7">
      <c r="A17">
        <v>844</v>
      </c>
      <c r="B17" t="s">
        <v>4542</v>
      </c>
      <c r="C17" t="s">
        <v>4232</v>
      </c>
      <c r="D17" t="s">
        <v>4542</v>
      </c>
      <c r="E17" t="s">
        <v>4646</v>
      </c>
      <c r="F17">
        <v>1870</v>
      </c>
      <c r="G17" t="s">
        <v>4542</v>
      </c>
    </row>
    <row r="18" spans="1:7">
      <c r="A18">
        <v>884</v>
      </c>
      <c r="B18" t="s">
        <v>4620</v>
      </c>
      <c r="C18" t="s">
        <v>148</v>
      </c>
      <c r="D18" t="s">
        <v>1979</v>
      </c>
      <c r="E18" t="s">
        <v>4621</v>
      </c>
      <c r="F18">
        <v>1200</v>
      </c>
      <c r="G18" t="s">
        <v>4620</v>
      </c>
    </row>
    <row r="19" spans="1:7">
      <c r="A19">
        <v>1193</v>
      </c>
      <c r="B19" t="s">
        <v>4240</v>
      </c>
      <c r="C19" t="s">
        <v>148</v>
      </c>
      <c r="D19" t="s">
        <v>1986</v>
      </c>
      <c r="E19" t="s">
        <v>4241</v>
      </c>
      <c r="F19">
        <v>1702</v>
      </c>
      <c r="G19" t="s">
        <v>4240</v>
      </c>
    </row>
    <row r="20" spans="1:7">
      <c r="A20">
        <v>323</v>
      </c>
      <c r="B20" t="s">
        <v>4785</v>
      </c>
      <c r="C20" t="s">
        <v>148</v>
      </c>
      <c r="D20" t="s">
        <v>1986</v>
      </c>
      <c r="E20" t="s">
        <v>4786</v>
      </c>
      <c r="F20">
        <v>1702</v>
      </c>
      <c r="G20" t="s">
        <v>4785</v>
      </c>
    </row>
    <row r="21" spans="1:7">
      <c r="A21">
        <v>1192</v>
      </c>
      <c r="B21" t="s">
        <v>4242</v>
      </c>
      <c r="C21" t="s">
        <v>148</v>
      </c>
      <c r="D21" t="s">
        <v>1984</v>
      </c>
      <c r="E21" t="s">
        <v>4243</v>
      </c>
      <c r="F21">
        <v>1780</v>
      </c>
      <c r="G21" t="s">
        <v>4242</v>
      </c>
    </row>
    <row r="22" spans="1:7">
      <c r="A22">
        <v>8987</v>
      </c>
      <c r="B22" t="s">
        <v>4216</v>
      </c>
      <c r="C22" t="s">
        <v>148</v>
      </c>
      <c r="D22" t="s">
        <v>1986</v>
      </c>
      <c r="E22" t="s">
        <v>4217</v>
      </c>
      <c r="F22">
        <v>1714</v>
      </c>
      <c r="G22" t="s">
        <v>4216</v>
      </c>
    </row>
    <row r="23" spans="1:7">
      <c r="A23">
        <v>870</v>
      </c>
      <c r="B23" t="s">
        <v>4635</v>
      </c>
      <c r="C23" t="s">
        <v>148</v>
      </c>
      <c r="D23" t="s">
        <v>1979</v>
      </c>
      <c r="E23" t="s">
        <v>4636</v>
      </c>
      <c r="F23">
        <v>1226</v>
      </c>
      <c r="G23" t="s">
        <v>4635</v>
      </c>
    </row>
    <row r="24" spans="1:7">
      <c r="A24">
        <v>1191</v>
      </c>
      <c r="B24" t="s">
        <v>4244</v>
      </c>
      <c r="C24" t="s">
        <v>4219</v>
      </c>
      <c r="D24" t="s">
        <v>2323</v>
      </c>
      <c r="E24" t="s">
        <v>4245</v>
      </c>
      <c r="F24">
        <v>6100</v>
      </c>
      <c r="G24" t="s">
        <v>4244</v>
      </c>
    </row>
    <row r="25" spans="1:7">
      <c r="A25">
        <v>1190</v>
      </c>
      <c r="B25" t="s">
        <v>4246</v>
      </c>
      <c r="C25" t="s">
        <v>4219</v>
      </c>
      <c r="D25" t="s">
        <v>2323</v>
      </c>
      <c r="E25" t="s">
        <v>4247</v>
      </c>
      <c r="F25">
        <v>6100</v>
      </c>
      <c r="G25" t="s">
        <v>4246</v>
      </c>
    </row>
    <row r="26" spans="1:7">
      <c r="A26">
        <v>784</v>
      </c>
      <c r="B26" t="s">
        <v>4688</v>
      </c>
      <c r="C26" t="s">
        <v>4219</v>
      </c>
      <c r="D26" t="s">
        <v>2323</v>
      </c>
      <c r="E26" t="s">
        <v>4689</v>
      </c>
      <c r="F26">
        <v>6100</v>
      </c>
      <c r="G26" t="s">
        <v>4688</v>
      </c>
    </row>
    <row r="27" spans="1:7">
      <c r="A27">
        <v>1189</v>
      </c>
      <c r="B27" t="s">
        <v>4248</v>
      </c>
      <c r="C27" t="s">
        <v>4232</v>
      </c>
      <c r="D27" t="s">
        <v>4248</v>
      </c>
      <c r="E27" t="s">
        <v>4249</v>
      </c>
      <c r="F27">
        <v>2600</v>
      </c>
      <c r="G27" t="s">
        <v>4248</v>
      </c>
    </row>
    <row r="28" spans="1:7">
      <c r="A28">
        <v>761</v>
      </c>
      <c r="B28" t="s">
        <v>4701</v>
      </c>
      <c r="C28" t="s">
        <v>4232</v>
      </c>
      <c r="D28" t="s">
        <v>4248</v>
      </c>
      <c r="E28" t="s">
        <v>4702</v>
      </c>
      <c r="F28">
        <v>2602</v>
      </c>
      <c r="G28" t="s">
        <v>4701</v>
      </c>
    </row>
    <row r="29" spans="1:7">
      <c r="A29">
        <v>1188</v>
      </c>
      <c r="B29" t="s">
        <v>4250</v>
      </c>
      <c r="C29" t="s">
        <v>4232</v>
      </c>
      <c r="D29" t="s">
        <v>4250</v>
      </c>
      <c r="E29" t="s">
        <v>4251</v>
      </c>
      <c r="F29">
        <v>2100</v>
      </c>
      <c r="G29" t="s">
        <v>4250</v>
      </c>
    </row>
    <row r="30" spans="1:7">
      <c r="A30">
        <v>1187</v>
      </c>
      <c r="B30" t="s">
        <v>4252</v>
      </c>
      <c r="C30" t="s">
        <v>4232</v>
      </c>
      <c r="D30" t="s">
        <v>4252</v>
      </c>
      <c r="E30" t="s">
        <v>4253</v>
      </c>
      <c r="F30">
        <v>3006</v>
      </c>
      <c r="G30" t="s">
        <v>4252</v>
      </c>
    </row>
    <row r="31" spans="1:7">
      <c r="A31">
        <v>1186</v>
      </c>
      <c r="B31" t="s">
        <v>4254</v>
      </c>
      <c r="C31" t="s">
        <v>148</v>
      </c>
      <c r="D31" t="s">
        <v>1982</v>
      </c>
      <c r="E31" t="s">
        <v>4255</v>
      </c>
      <c r="F31">
        <v>1012</v>
      </c>
      <c r="G31" t="s">
        <v>4254</v>
      </c>
    </row>
    <row r="32" spans="1:7">
      <c r="A32">
        <v>868</v>
      </c>
      <c r="B32" t="s">
        <v>2581</v>
      </c>
      <c r="C32" t="s">
        <v>148</v>
      </c>
      <c r="D32" t="s">
        <v>1982</v>
      </c>
      <c r="E32" t="s">
        <v>4637</v>
      </c>
      <c r="F32">
        <v>1003</v>
      </c>
      <c r="G32" t="s">
        <v>2581</v>
      </c>
    </row>
    <row r="33" spans="1:7">
      <c r="A33">
        <v>1185</v>
      </c>
      <c r="B33" t="s">
        <v>4256</v>
      </c>
      <c r="C33" t="s">
        <v>148</v>
      </c>
      <c r="D33" t="s">
        <v>1989</v>
      </c>
      <c r="E33" t="s">
        <v>4257</v>
      </c>
      <c r="F33">
        <v>1103</v>
      </c>
      <c r="G33" t="s">
        <v>4256</v>
      </c>
    </row>
    <row r="34" spans="1:7">
      <c r="A34">
        <v>1184</v>
      </c>
      <c r="B34" t="s">
        <v>4258</v>
      </c>
      <c r="C34" t="s">
        <v>148</v>
      </c>
      <c r="D34" t="s">
        <v>1989</v>
      </c>
      <c r="E34" t="s">
        <v>4259</v>
      </c>
      <c r="F34">
        <v>1103</v>
      </c>
      <c r="G34" t="s">
        <v>4258</v>
      </c>
    </row>
    <row r="35" spans="1:7">
      <c r="A35">
        <v>845</v>
      </c>
      <c r="B35" t="s">
        <v>4644</v>
      </c>
      <c r="C35" t="s">
        <v>148</v>
      </c>
      <c r="D35" t="s">
        <v>1989</v>
      </c>
      <c r="E35" t="s">
        <v>4645</v>
      </c>
      <c r="F35">
        <v>1121</v>
      </c>
      <c r="G35" t="s">
        <v>4644</v>
      </c>
    </row>
    <row r="36" spans="1:7">
      <c r="A36">
        <v>765</v>
      </c>
      <c r="B36" t="s">
        <v>4694</v>
      </c>
      <c r="C36" t="s">
        <v>4275</v>
      </c>
      <c r="D36" t="s">
        <v>4322</v>
      </c>
      <c r="E36" t="s">
        <v>4695</v>
      </c>
      <c r="F36">
        <v>8000</v>
      </c>
      <c r="G36" t="s">
        <v>4694</v>
      </c>
    </row>
    <row r="37" spans="1:7">
      <c r="A37">
        <v>1183</v>
      </c>
      <c r="B37" t="s">
        <v>4260</v>
      </c>
      <c r="C37" t="s">
        <v>4261</v>
      </c>
      <c r="D37" t="s">
        <v>4260</v>
      </c>
      <c r="E37" t="s">
        <v>4262</v>
      </c>
      <c r="F37">
        <v>4200</v>
      </c>
      <c r="G37" t="s">
        <v>4260</v>
      </c>
    </row>
    <row r="38" spans="1:7">
      <c r="A38">
        <v>1182</v>
      </c>
      <c r="B38" t="s">
        <v>4263</v>
      </c>
      <c r="C38" t="s">
        <v>4261</v>
      </c>
      <c r="D38" t="s">
        <v>2375</v>
      </c>
      <c r="E38" t="s">
        <v>4264</v>
      </c>
      <c r="F38">
        <v>4027</v>
      </c>
      <c r="G38" t="s">
        <v>4263</v>
      </c>
    </row>
    <row r="39" spans="1:7">
      <c r="A39">
        <v>1014</v>
      </c>
      <c r="B39" t="s">
        <v>4586</v>
      </c>
      <c r="C39" t="s">
        <v>148</v>
      </c>
      <c r="D39" t="s">
        <v>1979</v>
      </c>
      <c r="E39" t="s">
        <v>4587</v>
      </c>
      <c r="F39">
        <v>1209</v>
      </c>
      <c r="G39" t="s">
        <v>4586</v>
      </c>
    </row>
    <row r="40" spans="1:7">
      <c r="A40">
        <v>1181</v>
      </c>
      <c r="B40" t="s">
        <v>4265</v>
      </c>
      <c r="C40" t="s">
        <v>148</v>
      </c>
      <c r="D40" t="s">
        <v>1982</v>
      </c>
      <c r="E40" t="s">
        <v>4266</v>
      </c>
      <c r="F40">
        <v>1014</v>
      </c>
      <c r="G40" t="s">
        <v>4265</v>
      </c>
    </row>
    <row r="41" spans="1:7">
      <c r="A41">
        <v>1180</v>
      </c>
      <c r="B41" t="s">
        <v>4820</v>
      </c>
      <c r="C41" t="s">
        <v>148</v>
      </c>
      <c r="D41" t="s">
        <v>1986</v>
      </c>
      <c r="E41" t="s">
        <v>4268</v>
      </c>
      <c r="F41">
        <v>1718</v>
      </c>
      <c r="G41" t="s">
        <v>4267</v>
      </c>
    </row>
    <row r="42" spans="1:7">
      <c r="A42">
        <v>449</v>
      </c>
      <c r="B42" t="s">
        <v>4821</v>
      </c>
      <c r="C42" t="s">
        <v>148</v>
      </c>
      <c r="D42" t="s">
        <v>1986</v>
      </c>
      <c r="E42" t="s">
        <v>4744</v>
      </c>
      <c r="F42">
        <v>1718</v>
      </c>
      <c r="G42" t="s">
        <v>4743</v>
      </c>
    </row>
    <row r="43" spans="1:7">
      <c r="A43">
        <v>882</v>
      </c>
      <c r="B43" t="s">
        <v>4822</v>
      </c>
      <c r="C43" t="s">
        <v>148</v>
      </c>
      <c r="D43" t="s">
        <v>4416</v>
      </c>
      <c r="E43" t="s">
        <v>4625</v>
      </c>
      <c r="F43">
        <v>1740</v>
      </c>
      <c r="G43" t="s">
        <v>4624</v>
      </c>
    </row>
    <row r="44" spans="1:7">
      <c r="A44">
        <v>1178</v>
      </c>
      <c r="B44" t="s">
        <v>4823</v>
      </c>
      <c r="C44" t="s">
        <v>4261</v>
      </c>
      <c r="D44" t="s">
        <v>2753</v>
      </c>
      <c r="E44" t="s">
        <v>4272</v>
      </c>
      <c r="F44">
        <v>4024</v>
      </c>
      <c r="G44" t="s">
        <v>4271</v>
      </c>
    </row>
    <row r="45" spans="1:7">
      <c r="A45">
        <v>1179</v>
      </c>
      <c r="B45" t="s">
        <v>4269</v>
      </c>
      <c r="C45" t="s">
        <v>148</v>
      </c>
      <c r="D45" t="s">
        <v>1986</v>
      </c>
      <c r="E45" t="s">
        <v>4270</v>
      </c>
      <c r="F45">
        <v>1711</v>
      </c>
      <c r="G45" t="s">
        <v>4269</v>
      </c>
    </row>
    <row r="46" spans="1:7">
      <c r="A46">
        <v>1177</v>
      </c>
      <c r="B46" t="s">
        <v>1963</v>
      </c>
      <c r="C46" t="s">
        <v>148</v>
      </c>
      <c r="D46" t="s">
        <v>1982</v>
      </c>
      <c r="E46" t="s">
        <v>4273</v>
      </c>
      <c r="F46">
        <v>1006</v>
      </c>
      <c r="G46" t="s">
        <v>1963</v>
      </c>
    </row>
    <row r="47" spans="1:7">
      <c r="A47">
        <v>1175</v>
      </c>
      <c r="B47" t="s">
        <v>4277</v>
      </c>
      <c r="C47" t="s">
        <v>148</v>
      </c>
      <c r="D47" t="s">
        <v>1982</v>
      </c>
      <c r="E47" t="s">
        <v>4278</v>
      </c>
      <c r="F47">
        <v>1014</v>
      </c>
      <c r="G47" t="s">
        <v>4277</v>
      </c>
    </row>
    <row r="48" spans="1:7">
      <c r="A48">
        <v>830</v>
      </c>
      <c r="B48" t="s">
        <v>2614</v>
      </c>
      <c r="C48" t="s">
        <v>4232</v>
      </c>
      <c r="D48" t="s">
        <v>2615</v>
      </c>
      <c r="E48" t="s">
        <v>4669</v>
      </c>
      <c r="F48">
        <v>3018</v>
      </c>
      <c r="G48" t="s">
        <v>2614</v>
      </c>
    </row>
    <row r="49" spans="1:7">
      <c r="A49">
        <v>846</v>
      </c>
      <c r="B49" t="s">
        <v>4642</v>
      </c>
      <c r="C49" t="s">
        <v>148</v>
      </c>
      <c r="D49" t="s">
        <v>1981</v>
      </c>
      <c r="E49" t="s">
        <v>4643</v>
      </c>
      <c r="F49">
        <v>1554</v>
      </c>
      <c r="G49" t="s">
        <v>4642</v>
      </c>
    </row>
    <row r="50" spans="1:7">
      <c r="A50">
        <v>1174</v>
      </c>
      <c r="B50" t="s">
        <v>4279</v>
      </c>
      <c r="C50" t="s">
        <v>148</v>
      </c>
      <c r="D50" t="s">
        <v>1979</v>
      </c>
      <c r="E50" t="s">
        <v>4280</v>
      </c>
      <c r="F50">
        <v>1234</v>
      </c>
      <c r="G50" t="s">
        <v>4279</v>
      </c>
    </row>
    <row r="51" spans="1:7">
      <c r="A51">
        <v>450</v>
      </c>
      <c r="B51" t="s">
        <v>4740</v>
      </c>
      <c r="C51" t="s">
        <v>4275</v>
      </c>
      <c r="D51" t="s">
        <v>4741</v>
      </c>
      <c r="E51" t="s">
        <v>4742</v>
      </c>
      <c r="F51">
        <v>8709</v>
      </c>
      <c r="G51" t="s">
        <v>4740</v>
      </c>
    </row>
    <row r="52" spans="1:7">
      <c r="A52">
        <v>1176</v>
      </c>
      <c r="B52" t="s">
        <v>4274</v>
      </c>
      <c r="C52" t="s">
        <v>4275</v>
      </c>
      <c r="D52" t="s">
        <v>4274</v>
      </c>
      <c r="E52" t="s">
        <v>4276</v>
      </c>
      <c r="F52">
        <v>8601</v>
      </c>
      <c r="G52" t="s">
        <v>4274</v>
      </c>
    </row>
    <row r="53" spans="1:7">
      <c r="A53">
        <v>1169</v>
      </c>
      <c r="B53" t="s">
        <v>4289</v>
      </c>
      <c r="C53" t="s">
        <v>148</v>
      </c>
      <c r="D53" t="s">
        <v>1982</v>
      </c>
      <c r="E53" t="s">
        <v>4290</v>
      </c>
      <c r="F53">
        <v>1001</v>
      </c>
      <c r="G53" t="s">
        <v>4289</v>
      </c>
    </row>
    <row r="54" spans="1:7">
      <c r="A54">
        <v>1173</v>
      </c>
      <c r="B54" t="s">
        <v>4281</v>
      </c>
      <c r="C54" t="s">
        <v>4232</v>
      </c>
      <c r="D54" t="s">
        <v>4281</v>
      </c>
      <c r="E54" t="s">
        <v>4282</v>
      </c>
      <c r="F54">
        <v>3100</v>
      </c>
      <c r="G54" t="s">
        <v>4281</v>
      </c>
    </row>
    <row r="55" spans="1:7">
      <c r="A55">
        <v>1172</v>
      </c>
      <c r="B55" t="s">
        <v>4283</v>
      </c>
      <c r="C55" t="s">
        <v>4232</v>
      </c>
      <c r="D55" t="s">
        <v>4281</v>
      </c>
      <c r="E55" t="s">
        <v>4284</v>
      </c>
      <c r="F55">
        <v>3100</v>
      </c>
      <c r="G55" t="s">
        <v>4283</v>
      </c>
    </row>
    <row r="56" spans="1:7">
      <c r="A56">
        <v>381</v>
      </c>
      <c r="B56" t="s">
        <v>4824</v>
      </c>
      <c r="C56" t="s">
        <v>4275</v>
      </c>
      <c r="D56" t="s">
        <v>2344</v>
      </c>
      <c r="E56" t="s">
        <v>4762</v>
      </c>
      <c r="F56">
        <v>9000</v>
      </c>
      <c r="G56" t="s">
        <v>4761</v>
      </c>
    </row>
    <row r="57" spans="1:7">
      <c r="A57">
        <v>360</v>
      </c>
      <c r="B57" t="s">
        <v>4772</v>
      </c>
      <c r="C57" t="s">
        <v>4275</v>
      </c>
      <c r="D57" t="s">
        <v>2344</v>
      </c>
      <c r="E57" t="s">
        <v>4773</v>
      </c>
      <c r="F57">
        <v>9000</v>
      </c>
      <c r="G57" t="s">
        <v>4772</v>
      </c>
    </row>
    <row r="58" spans="1:7">
      <c r="A58">
        <v>831</v>
      </c>
      <c r="B58" t="s">
        <v>4667</v>
      </c>
      <c r="C58" t="s">
        <v>4261</v>
      </c>
      <c r="D58" t="s">
        <v>2375</v>
      </c>
      <c r="E58" t="s">
        <v>4668</v>
      </c>
      <c r="F58">
        <v>4027</v>
      </c>
      <c r="G58" t="s">
        <v>4667</v>
      </c>
    </row>
    <row r="59" spans="1:7">
      <c r="A59">
        <v>762</v>
      </c>
      <c r="B59" t="s">
        <v>4699</v>
      </c>
      <c r="C59" t="s">
        <v>4261</v>
      </c>
      <c r="D59" t="s">
        <v>2375</v>
      </c>
      <c r="E59" t="s">
        <v>4700</v>
      </c>
      <c r="F59">
        <v>4027</v>
      </c>
      <c r="G59" t="s">
        <v>4699</v>
      </c>
    </row>
    <row r="60" spans="1:7">
      <c r="A60">
        <v>1171</v>
      </c>
      <c r="B60" t="s">
        <v>4285</v>
      </c>
      <c r="C60" t="s">
        <v>4261</v>
      </c>
      <c r="D60" t="s">
        <v>4285</v>
      </c>
      <c r="E60" t="s">
        <v>4286</v>
      </c>
      <c r="F60">
        <v>5200</v>
      </c>
      <c r="G60" t="s">
        <v>4285</v>
      </c>
    </row>
    <row r="61" spans="1:7">
      <c r="A61">
        <v>324</v>
      </c>
      <c r="B61" t="s">
        <v>4783</v>
      </c>
      <c r="C61" t="s">
        <v>148</v>
      </c>
      <c r="D61" t="s">
        <v>1977</v>
      </c>
      <c r="E61" t="s">
        <v>4784</v>
      </c>
      <c r="F61">
        <v>1405</v>
      </c>
      <c r="G61" t="s">
        <v>4783</v>
      </c>
    </row>
    <row r="62" spans="1:7">
      <c r="A62">
        <v>451</v>
      </c>
      <c r="B62" t="s">
        <v>4738</v>
      </c>
      <c r="C62" t="s">
        <v>148</v>
      </c>
      <c r="D62" t="s">
        <v>1977</v>
      </c>
      <c r="E62" t="s">
        <v>4739</v>
      </c>
      <c r="F62">
        <v>1425</v>
      </c>
      <c r="G62" t="s">
        <v>4738</v>
      </c>
    </row>
    <row r="63" spans="1:7">
      <c r="A63">
        <v>171</v>
      </c>
      <c r="B63" t="s">
        <v>4812</v>
      </c>
      <c r="C63" t="s">
        <v>148</v>
      </c>
      <c r="D63" t="s">
        <v>1988</v>
      </c>
      <c r="E63" t="s">
        <v>4813</v>
      </c>
      <c r="F63">
        <v>1600</v>
      </c>
      <c r="G63" t="s">
        <v>4812</v>
      </c>
    </row>
    <row r="64" spans="1:7">
      <c r="A64">
        <v>1170</v>
      </c>
      <c r="B64" t="s">
        <v>4287</v>
      </c>
      <c r="C64" t="s">
        <v>148</v>
      </c>
      <c r="D64" t="s">
        <v>1989</v>
      </c>
      <c r="E64" t="s">
        <v>4288</v>
      </c>
      <c r="F64">
        <v>1126</v>
      </c>
      <c r="G64" t="s">
        <v>4287</v>
      </c>
    </row>
    <row r="65" spans="1:7">
      <c r="A65">
        <v>474</v>
      </c>
      <c r="B65" t="s">
        <v>4726</v>
      </c>
      <c r="C65" t="s">
        <v>4261</v>
      </c>
      <c r="D65" t="s">
        <v>2375</v>
      </c>
      <c r="E65" t="s">
        <v>4727</v>
      </c>
      <c r="F65">
        <v>4028</v>
      </c>
      <c r="G65" t="s">
        <v>4726</v>
      </c>
    </row>
    <row r="66" spans="1:7">
      <c r="A66">
        <v>497</v>
      </c>
      <c r="B66" t="s">
        <v>4717</v>
      </c>
      <c r="C66" t="s">
        <v>4261</v>
      </c>
      <c r="D66" t="s">
        <v>2375</v>
      </c>
      <c r="E66" t="s">
        <v>4718</v>
      </c>
      <c r="F66">
        <v>4028</v>
      </c>
      <c r="G66" t="s">
        <v>4717</v>
      </c>
    </row>
    <row r="67" spans="1:7">
      <c r="A67">
        <v>495</v>
      </c>
      <c r="B67" t="s">
        <v>2732</v>
      </c>
      <c r="C67" t="s">
        <v>4261</v>
      </c>
      <c r="D67" t="s">
        <v>2732</v>
      </c>
      <c r="E67" t="s">
        <v>4721</v>
      </c>
      <c r="F67">
        <v>4116</v>
      </c>
      <c r="G67" t="s">
        <v>2732</v>
      </c>
    </row>
    <row r="68" spans="1:7">
      <c r="A68">
        <v>1167</v>
      </c>
      <c r="B68" t="s">
        <v>2318</v>
      </c>
      <c r="C68" t="s">
        <v>4219</v>
      </c>
      <c r="D68" t="s">
        <v>2318</v>
      </c>
      <c r="E68" t="s">
        <v>4292</v>
      </c>
      <c r="F68">
        <v>6400</v>
      </c>
      <c r="G68" t="s">
        <v>2318</v>
      </c>
    </row>
    <row r="69" spans="1:7">
      <c r="A69">
        <v>1168</v>
      </c>
      <c r="B69" t="s">
        <v>3041</v>
      </c>
      <c r="C69" t="s">
        <v>4232</v>
      </c>
      <c r="D69" t="s">
        <v>3041</v>
      </c>
      <c r="E69" t="s">
        <v>4291</v>
      </c>
      <c r="F69">
        <v>3305</v>
      </c>
      <c r="G69" t="s">
        <v>3041</v>
      </c>
    </row>
    <row r="70" spans="1:7">
      <c r="A70">
        <v>859</v>
      </c>
      <c r="B70" t="s">
        <v>4640</v>
      </c>
      <c r="C70" t="s">
        <v>4275</v>
      </c>
      <c r="D70" t="s">
        <v>2344</v>
      </c>
      <c r="E70" t="s">
        <v>4641</v>
      </c>
      <c r="F70">
        <v>9000</v>
      </c>
      <c r="G70" t="s">
        <v>4640</v>
      </c>
    </row>
    <row r="71" spans="1:7">
      <c r="A71">
        <v>361</v>
      </c>
      <c r="B71" t="s">
        <v>4770</v>
      </c>
      <c r="C71" t="s">
        <v>4275</v>
      </c>
      <c r="D71" t="s">
        <v>2344</v>
      </c>
      <c r="E71" t="s">
        <v>4771</v>
      </c>
      <c r="F71">
        <v>9000</v>
      </c>
      <c r="G71" t="s">
        <v>4770</v>
      </c>
    </row>
    <row r="72" spans="1:7">
      <c r="A72">
        <v>1165</v>
      </c>
      <c r="B72" t="s">
        <v>4296</v>
      </c>
      <c r="C72" t="s">
        <v>4219</v>
      </c>
      <c r="D72" t="s">
        <v>4220</v>
      </c>
      <c r="E72" t="s">
        <v>4297</v>
      </c>
      <c r="F72">
        <v>6000</v>
      </c>
      <c r="G72" t="s">
        <v>4296</v>
      </c>
    </row>
    <row r="73" spans="1:7">
      <c r="A73">
        <v>1164</v>
      </c>
      <c r="B73" t="s">
        <v>4298</v>
      </c>
      <c r="C73" t="s">
        <v>4219</v>
      </c>
      <c r="D73" t="s">
        <v>4220</v>
      </c>
      <c r="E73" t="s">
        <v>4299</v>
      </c>
      <c r="F73">
        <v>6014</v>
      </c>
      <c r="G73" t="s">
        <v>4298</v>
      </c>
    </row>
    <row r="74" spans="1:7">
      <c r="A74">
        <v>885</v>
      </c>
      <c r="B74" t="s">
        <v>4825</v>
      </c>
      <c r="C74" t="s">
        <v>4219</v>
      </c>
      <c r="D74" t="s">
        <v>4220</v>
      </c>
      <c r="E74" t="s">
        <v>4619</v>
      </c>
      <c r="F74">
        <v>6000</v>
      </c>
      <c r="G74" t="s">
        <v>4618</v>
      </c>
    </row>
    <row r="75" spans="1:7">
      <c r="A75">
        <v>371</v>
      </c>
      <c r="B75" t="s">
        <v>4768</v>
      </c>
      <c r="C75" t="s">
        <v>4219</v>
      </c>
      <c r="D75" t="s">
        <v>4220</v>
      </c>
      <c r="E75" t="s">
        <v>4769</v>
      </c>
      <c r="F75">
        <v>6004</v>
      </c>
      <c r="G75" t="s">
        <v>4768</v>
      </c>
    </row>
    <row r="76" spans="1:7">
      <c r="A76">
        <v>8986</v>
      </c>
      <c r="B76" t="s">
        <v>4218</v>
      </c>
      <c r="C76" t="s">
        <v>4219</v>
      </c>
      <c r="D76" t="s">
        <v>4220</v>
      </c>
      <c r="E76" t="s">
        <v>4221</v>
      </c>
      <c r="F76">
        <v>6000</v>
      </c>
      <c r="G76" t="s">
        <v>4218</v>
      </c>
    </row>
    <row r="77" spans="1:7">
      <c r="A77">
        <v>1166</v>
      </c>
      <c r="B77" t="s">
        <v>4293</v>
      </c>
      <c r="C77" t="s">
        <v>4219</v>
      </c>
      <c r="D77" t="s">
        <v>4294</v>
      </c>
      <c r="E77" t="s">
        <v>4295</v>
      </c>
      <c r="F77">
        <v>6014</v>
      </c>
      <c r="G77" t="s">
        <v>4293</v>
      </c>
    </row>
    <row r="78" spans="1:7">
      <c r="A78">
        <v>415</v>
      </c>
      <c r="B78" t="s">
        <v>4755</v>
      </c>
      <c r="C78" t="s">
        <v>4219</v>
      </c>
      <c r="D78" t="s">
        <v>4408</v>
      </c>
      <c r="E78" t="s">
        <v>4756</v>
      </c>
      <c r="F78">
        <v>6015</v>
      </c>
      <c r="G78" t="s">
        <v>4755</v>
      </c>
    </row>
    <row r="79" spans="1:7">
      <c r="A79">
        <v>1163</v>
      </c>
      <c r="B79" t="s">
        <v>4826</v>
      </c>
      <c r="C79" t="s">
        <v>4219</v>
      </c>
      <c r="D79" t="s">
        <v>4220</v>
      </c>
      <c r="E79" t="s">
        <v>4301</v>
      </c>
      <c r="F79">
        <v>6000</v>
      </c>
      <c r="G79" t="s">
        <v>4300</v>
      </c>
    </row>
    <row r="80" spans="1:7">
      <c r="A80">
        <v>1162</v>
      </c>
      <c r="B80" t="s">
        <v>4302</v>
      </c>
      <c r="C80" t="s">
        <v>148</v>
      </c>
      <c r="D80" t="s">
        <v>1979</v>
      </c>
      <c r="E80" t="s">
        <v>4303</v>
      </c>
      <c r="F80">
        <v>1232</v>
      </c>
      <c r="G80" t="s">
        <v>4302</v>
      </c>
    </row>
    <row r="81" spans="1:7">
      <c r="A81">
        <v>9004</v>
      </c>
      <c r="B81" t="s">
        <v>4210</v>
      </c>
      <c r="C81" t="s">
        <v>148</v>
      </c>
      <c r="D81" t="s">
        <v>1979</v>
      </c>
      <c r="E81" t="s">
        <v>4211</v>
      </c>
      <c r="F81">
        <v>1207</v>
      </c>
      <c r="G81" t="s">
        <v>4210</v>
      </c>
    </row>
    <row r="82" spans="1:7">
      <c r="A82">
        <v>1161</v>
      </c>
      <c r="B82" t="s">
        <v>4304</v>
      </c>
      <c r="C82" t="s">
        <v>4232</v>
      </c>
      <c r="D82" t="s">
        <v>4236</v>
      </c>
      <c r="E82" t="s">
        <v>4305</v>
      </c>
      <c r="F82">
        <v>2009</v>
      </c>
      <c r="G82" t="s">
        <v>4304</v>
      </c>
    </row>
    <row r="83" spans="1:7">
      <c r="A83">
        <v>801</v>
      </c>
      <c r="B83" t="s">
        <v>4680</v>
      </c>
      <c r="C83" t="s">
        <v>4232</v>
      </c>
      <c r="D83" t="s">
        <v>4681</v>
      </c>
      <c r="E83" t="s">
        <v>4682</v>
      </c>
      <c r="F83">
        <v>2023</v>
      </c>
      <c r="G83" t="s">
        <v>4680</v>
      </c>
    </row>
    <row r="84" spans="1:7">
      <c r="A84">
        <v>1160</v>
      </c>
      <c r="B84" t="s">
        <v>4306</v>
      </c>
      <c r="C84" t="s">
        <v>148</v>
      </c>
      <c r="D84" t="s">
        <v>1989</v>
      </c>
      <c r="E84" t="s">
        <v>4307</v>
      </c>
      <c r="F84">
        <v>1121</v>
      </c>
      <c r="G84" t="s">
        <v>4306</v>
      </c>
    </row>
    <row r="85" spans="1:7">
      <c r="A85">
        <v>872</v>
      </c>
      <c r="B85" t="s">
        <v>2377</v>
      </c>
      <c r="C85" t="s">
        <v>148</v>
      </c>
      <c r="D85" t="s">
        <v>1983</v>
      </c>
      <c r="E85" t="s">
        <v>4634</v>
      </c>
      <c r="F85">
        <v>1807</v>
      </c>
      <c r="G85" t="s">
        <v>2377</v>
      </c>
    </row>
    <row r="86" spans="1:7">
      <c r="A86">
        <v>1159</v>
      </c>
      <c r="B86" t="s">
        <v>4308</v>
      </c>
      <c r="C86" t="s">
        <v>148</v>
      </c>
      <c r="D86" t="s">
        <v>1989</v>
      </c>
      <c r="E86" t="s">
        <v>4309</v>
      </c>
      <c r="F86">
        <v>1106</v>
      </c>
      <c r="G86" t="s">
        <v>4308</v>
      </c>
    </row>
    <row r="87" spans="1:7">
      <c r="A87">
        <v>1158</v>
      </c>
      <c r="B87" t="s">
        <v>4310</v>
      </c>
      <c r="C87" t="s">
        <v>148</v>
      </c>
      <c r="D87" t="s">
        <v>1989</v>
      </c>
      <c r="E87" t="s">
        <v>4311</v>
      </c>
      <c r="F87">
        <v>1106</v>
      </c>
      <c r="G87" t="s">
        <v>4310</v>
      </c>
    </row>
    <row r="88" spans="1:7">
      <c r="A88">
        <v>1157</v>
      </c>
      <c r="B88" t="s">
        <v>4312</v>
      </c>
      <c r="C88" t="s">
        <v>148</v>
      </c>
      <c r="D88" t="s">
        <v>4313</v>
      </c>
      <c r="E88" t="s">
        <v>4314</v>
      </c>
      <c r="F88">
        <v>1500</v>
      </c>
      <c r="G88" t="s">
        <v>4312</v>
      </c>
    </row>
    <row r="89" spans="1:7">
      <c r="A89">
        <v>282</v>
      </c>
      <c r="B89" t="s">
        <v>2119</v>
      </c>
      <c r="C89" t="s">
        <v>4275</v>
      </c>
      <c r="E89" t="s">
        <v>4795</v>
      </c>
      <c r="F89">
        <v>9600</v>
      </c>
      <c r="G89" t="s">
        <v>2119</v>
      </c>
    </row>
    <row r="90" spans="1:7">
      <c r="A90">
        <v>1156</v>
      </c>
      <c r="B90" t="s">
        <v>4315</v>
      </c>
      <c r="C90" t="s">
        <v>148</v>
      </c>
      <c r="D90" t="s">
        <v>1989</v>
      </c>
      <c r="E90" t="s">
        <v>4316</v>
      </c>
      <c r="F90">
        <v>1109</v>
      </c>
      <c r="G90" t="s">
        <v>4315</v>
      </c>
    </row>
    <row r="91" spans="1:7">
      <c r="A91">
        <v>1155</v>
      </c>
      <c r="B91" t="s">
        <v>4317</v>
      </c>
      <c r="C91" t="s">
        <v>4232</v>
      </c>
      <c r="D91" t="s">
        <v>4317</v>
      </c>
      <c r="E91" t="s">
        <v>4318</v>
      </c>
      <c r="F91">
        <v>2400</v>
      </c>
      <c r="G91" t="s">
        <v>4317</v>
      </c>
    </row>
    <row r="92" spans="1:7">
      <c r="A92">
        <v>496</v>
      </c>
      <c r="B92" t="s">
        <v>4719</v>
      </c>
      <c r="C92" t="s">
        <v>4232</v>
      </c>
      <c r="D92" t="s">
        <v>4317</v>
      </c>
      <c r="E92" t="s">
        <v>4720</v>
      </c>
      <c r="F92">
        <v>2400</v>
      </c>
      <c r="G92" t="s">
        <v>4719</v>
      </c>
    </row>
    <row r="93" spans="1:7">
      <c r="A93">
        <v>1154</v>
      </c>
      <c r="B93" t="s">
        <v>4827</v>
      </c>
      <c r="C93" t="s">
        <v>4261</v>
      </c>
      <c r="D93" t="s">
        <v>2733</v>
      </c>
      <c r="E93" t="s">
        <v>4320</v>
      </c>
      <c r="F93">
        <v>4114</v>
      </c>
      <c r="G93" t="s">
        <v>4319</v>
      </c>
    </row>
    <row r="94" spans="1:7">
      <c r="A94">
        <v>418</v>
      </c>
      <c r="B94" t="s">
        <v>4828</v>
      </c>
      <c r="C94" t="s">
        <v>4261</v>
      </c>
      <c r="D94" t="s">
        <v>4517</v>
      </c>
      <c r="E94" t="s">
        <v>4750</v>
      </c>
      <c r="F94">
        <v>4114</v>
      </c>
      <c r="G94" t="s">
        <v>4749</v>
      </c>
    </row>
    <row r="95" spans="1:7">
      <c r="A95">
        <v>1152</v>
      </c>
      <c r="B95" t="s">
        <v>4324</v>
      </c>
      <c r="C95" t="s">
        <v>4275</v>
      </c>
      <c r="D95" t="s">
        <v>4322</v>
      </c>
      <c r="E95" t="s">
        <v>4325</v>
      </c>
      <c r="F95">
        <v>8000</v>
      </c>
      <c r="G95" t="s">
        <v>4324</v>
      </c>
    </row>
    <row r="96" spans="1:7">
      <c r="A96">
        <v>1150</v>
      </c>
      <c r="B96" t="s">
        <v>4328</v>
      </c>
      <c r="C96" t="s">
        <v>4275</v>
      </c>
      <c r="D96" t="s">
        <v>4329</v>
      </c>
      <c r="E96" t="s">
        <v>4330</v>
      </c>
      <c r="F96">
        <v>8100</v>
      </c>
      <c r="G96" t="s">
        <v>4328</v>
      </c>
    </row>
    <row r="97" spans="1:7">
      <c r="A97">
        <v>1149</v>
      </c>
      <c r="B97" t="s">
        <v>4331</v>
      </c>
      <c r="C97" t="s">
        <v>4275</v>
      </c>
      <c r="D97" t="s">
        <v>4322</v>
      </c>
      <c r="E97" t="s">
        <v>4332</v>
      </c>
      <c r="F97">
        <v>8000</v>
      </c>
      <c r="G97" t="s">
        <v>4331</v>
      </c>
    </row>
    <row r="98" spans="1:7">
      <c r="A98">
        <v>910</v>
      </c>
      <c r="B98" t="s">
        <v>4599</v>
      </c>
      <c r="C98" t="s">
        <v>4275</v>
      </c>
      <c r="D98" t="s">
        <v>4322</v>
      </c>
      <c r="E98" t="s">
        <v>4600</v>
      </c>
      <c r="F98">
        <v>8000</v>
      </c>
      <c r="G98" t="s">
        <v>4599</v>
      </c>
    </row>
    <row r="99" spans="1:7">
      <c r="A99">
        <v>1153</v>
      </c>
      <c r="B99" t="s">
        <v>4321</v>
      </c>
      <c r="C99" t="s">
        <v>4275</v>
      </c>
      <c r="D99" t="s">
        <v>4322</v>
      </c>
      <c r="E99" t="s">
        <v>4323</v>
      </c>
      <c r="F99">
        <v>8000</v>
      </c>
      <c r="G99" t="s">
        <v>4321</v>
      </c>
    </row>
    <row r="100" spans="1:7">
      <c r="A100">
        <v>284</v>
      </c>
      <c r="B100" t="s">
        <v>4793</v>
      </c>
      <c r="C100" t="s">
        <v>4275</v>
      </c>
      <c r="D100" t="s">
        <v>4322</v>
      </c>
      <c r="E100" t="s">
        <v>4794</v>
      </c>
      <c r="F100">
        <v>8000</v>
      </c>
      <c r="G100" t="s">
        <v>4793</v>
      </c>
    </row>
    <row r="101" spans="1:7">
      <c r="A101">
        <v>1151</v>
      </c>
      <c r="B101" t="s">
        <v>4326</v>
      </c>
      <c r="C101" t="s">
        <v>4275</v>
      </c>
      <c r="D101" t="s">
        <v>4322</v>
      </c>
      <c r="E101" t="s">
        <v>4327</v>
      </c>
      <c r="F101">
        <v>8000</v>
      </c>
      <c r="G101" t="s">
        <v>4326</v>
      </c>
    </row>
    <row r="102" spans="1:7">
      <c r="A102">
        <v>1148</v>
      </c>
      <c r="B102" t="s">
        <v>4333</v>
      </c>
      <c r="C102" t="s">
        <v>4275</v>
      </c>
      <c r="D102" t="s">
        <v>4322</v>
      </c>
      <c r="E102" t="s">
        <v>4334</v>
      </c>
      <c r="F102">
        <v>8000</v>
      </c>
      <c r="G102" t="s">
        <v>4333</v>
      </c>
    </row>
    <row r="103" spans="1:7">
      <c r="A103">
        <v>1147</v>
      </c>
      <c r="B103" t="s">
        <v>4335</v>
      </c>
      <c r="C103" t="s">
        <v>148</v>
      </c>
      <c r="D103" t="s">
        <v>1989</v>
      </c>
      <c r="E103" t="s">
        <v>4336</v>
      </c>
      <c r="F103">
        <v>1105</v>
      </c>
      <c r="G103" t="s">
        <v>4335</v>
      </c>
    </row>
    <row r="104" spans="1:7">
      <c r="A104">
        <v>1145</v>
      </c>
      <c r="B104" t="s">
        <v>4339</v>
      </c>
      <c r="C104" t="s">
        <v>148</v>
      </c>
      <c r="D104" t="s">
        <v>1979</v>
      </c>
      <c r="E104" t="s">
        <v>4340</v>
      </c>
      <c r="F104">
        <v>1229</v>
      </c>
      <c r="G104" t="s">
        <v>4339</v>
      </c>
    </row>
    <row r="105" spans="1:7">
      <c r="A105">
        <v>1144</v>
      </c>
      <c r="B105" t="s">
        <v>4341</v>
      </c>
      <c r="C105" t="s">
        <v>4275</v>
      </c>
      <c r="D105" t="s">
        <v>4341</v>
      </c>
      <c r="E105" t="s">
        <v>4342</v>
      </c>
      <c r="F105">
        <v>8002</v>
      </c>
      <c r="G105" t="s">
        <v>4341</v>
      </c>
    </row>
    <row r="106" spans="1:7">
      <c r="A106">
        <v>1143</v>
      </c>
      <c r="B106" t="s">
        <v>4343</v>
      </c>
      <c r="C106" t="s">
        <v>148</v>
      </c>
      <c r="D106" t="s">
        <v>1989</v>
      </c>
      <c r="E106" t="s">
        <v>4344</v>
      </c>
      <c r="F106">
        <v>1104</v>
      </c>
      <c r="G106" t="s">
        <v>4343</v>
      </c>
    </row>
    <row r="107" spans="1:7">
      <c r="A107">
        <v>1142</v>
      </c>
      <c r="B107" t="s">
        <v>4345</v>
      </c>
      <c r="C107" t="s">
        <v>4275</v>
      </c>
      <c r="D107" t="s">
        <v>4345</v>
      </c>
      <c r="E107" t="s">
        <v>4346</v>
      </c>
      <c r="F107">
        <v>7100</v>
      </c>
      <c r="G107" t="s">
        <v>4345</v>
      </c>
    </row>
    <row r="108" spans="1:7">
      <c r="A108">
        <v>1141</v>
      </c>
      <c r="B108" t="s">
        <v>4347</v>
      </c>
      <c r="C108" t="s">
        <v>148</v>
      </c>
      <c r="D108" t="s">
        <v>1982</v>
      </c>
      <c r="E108" t="s">
        <v>4348</v>
      </c>
      <c r="F108">
        <v>1006</v>
      </c>
      <c r="G108" t="s">
        <v>4347</v>
      </c>
    </row>
    <row r="109" spans="1:7">
      <c r="A109">
        <v>893</v>
      </c>
      <c r="B109" t="s">
        <v>4614</v>
      </c>
      <c r="C109" t="s">
        <v>148</v>
      </c>
      <c r="D109" t="s">
        <v>1982</v>
      </c>
      <c r="E109" t="s">
        <v>4615</v>
      </c>
      <c r="F109">
        <v>1006</v>
      </c>
      <c r="G109" t="s">
        <v>4614</v>
      </c>
    </row>
    <row r="110" spans="1:7">
      <c r="A110">
        <v>1140</v>
      </c>
      <c r="B110" t="s">
        <v>4349</v>
      </c>
      <c r="C110" t="s">
        <v>148</v>
      </c>
      <c r="D110" t="s">
        <v>1989</v>
      </c>
      <c r="E110" t="s">
        <v>4350</v>
      </c>
      <c r="F110">
        <v>1127</v>
      </c>
      <c r="G110" t="s">
        <v>4349</v>
      </c>
    </row>
    <row r="111" spans="1:7">
      <c r="A111">
        <v>1139</v>
      </c>
      <c r="B111" t="s">
        <v>3143</v>
      </c>
      <c r="C111" t="s">
        <v>4219</v>
      </c>
      <c r="D111" t="s">
        <v>3143</v>
      </c>
      <c r="E111" t="s">
        <v>4351</v>
      </c>
      <c r="F111">
        <v>6200</v>
      </c>
      <c r="G111" t="s">
        <v>3143</v>
      </c>
    </row>
    <row r="112" spans="1:7">
      <c r="A112">
        <v>1137</v>
      </c>
      <c r="B112" t="s">
        <v>4354</v>
      </c>
      <c r="C112" t="s">
        <v>148</v>
      </c>
      <c r="D112" t="s">
        <v>1989</v>
      </c>
      <c r="E112" t="s">
        <v>4355</v>
      </c>
      <c r="F112">
        <v>1102</v>
      </c>
      <c r="G112" t="s">
        <v>4354</v>
      </c>
    </row>
    <row r="113" spans="1:7">
      <c r="A113">
        <v>875</v>
      </c>
      <c r="B113" t="s">
        <v>4632</v>
      </c>
      <c r="C113" t="s">
        <v>148</v>
      </c>
      <c r="D113" t="s">
        <v>1989</v>
      </c>
      <c r="E113" t="s">
        <v>4633</v>
      </c>
      <c r="F113">
        <v>1109</v>
      </c>
      <c r="G113" t="s">
        <v>4632</v>
      </c>
    </row>
    <row r="114" spans="1:7">
      <c r="A114">
        <v>1136</v>
      </c>
      <c r="B114" t="s">
        <v>4356</v>
      </c>
      <c r="C114" t="s">
        <v>148</v>
      </c>
      <c r="D114" t="s">
        <v>1989</v>
      </c>
      <c r="E114" t="s">
        <v>4357</v>
      </c>
      <c r="F114">
        <v>1102</v>
      </c>
      <c r="G114" t="s">
        <v>4356</v>
      </c>
    </row>
    <row r="115" spans="1:7">
      <c r="A115">
        <v>1138</v>
      </c>
      <c r="B115" t="s">
        <v>4352</v>
      </c>
      <c r="C115" t="s">
        <v>148</v>
      </c>
      <c r="D115" t="s">
        <v>1989</v>
      </c>
      <c r="E115" t="s">
        <v>4353</v>
      </c>
      <c r="F115">
        <v>1110</v>
      </c>
      <c r="G115" t="s">
        <v>4352</v>
      </c>
    </row>
    <row r="116" spans="1:7">
      <c r="A116">
        <v>1134</v>
      </c>
      <c r="B116" t="s">
        <v>4360</v>
      </c>
      <c r="C116" t="s">
        <v>148</v>
      </c>
      <c r="D116" t="s">
        <v>1977</v>
      </c>
      <c r="E116" t="s">
        <v>4361</v>
      </c>
      <c r="F116">
        <v>1400</v>
      </c>
      <c r="G116" t="s">
        <v>4360</v>
      </c>
    </row>
    <row r="117" spans="1:7">
      <c r="A117">
        <v>878</v>
      </c>
      <c r="B117" t="s">
        <v>4630</v>
      </c>
      <c r="C117" t="s">
        <v>148</v>
      </c>
      <c r="D117" t="s">
        <v>1979</v>
      </c>
      <c r="E117" t="s">
        <v>4631</v>
      </c>
      <c r="F117">
        <v>1232</v>
      </c>
      <c r="G117" t="s">
        <v>4630</v>
      </c>
    </row>
    <row r="118" spans="1:7">
      <c r="A118">
        <v>1133</v>
      </c>
      <c r="B118" t="s">
        <v>4362</v>
      </c>
      <c r="C118" t="s">
        <v>148</v>
      </c>
      <c r="D118" t="s">
        <v>1982</v>
      </c>
      <c r="E118" t="s">
        <v>4363</v>
      </c>
      <c r="F118">
        <v>1006</v>
      </c>
      <c r="G118" t="s">
        <v>4362</v>
      </c>
    </row>
    <row r="119" spans="1:7">
      <c r="A119">
        <v>1132</v>
      </c>
      <c r="B119" t="s">
        <v>4364</v>
      </c>
      <c r="C119" t="s">
        <v>148</v>
      </c>
      <c r="D119" t="s">
        <v>1988</v>
      </c>
      <c r="E119" t="s">
        <v>4365</v>
      </c>
      <c r="F119">
        <v>1605</v>
      </c>
      <c r="G119" t="s">
        <v>4364</v>
      </c>
    </row>
    <row r="120" spans="1:7">
      <c r="A120">
        <v>1131</v>
      </c>
      <c r="B120" t="s">
        <v>1969</v>
      </c>
      <c r="C120" t="s">
        <v>148</v>
      </c>
      <c r="D120" t="s">
        <v>1982</v>
      </c>
      <c r="E120" t="s">
        <v>4366</v>
      </c>
      <c r="F120">
        <v>1001</v>
      </c>
      <c r="G120" t="s">
        <v>1969</v>
      </c>
    </row>
    <row r="121" spans="1:7">
      <c r="A121">
        <v>463</v>
      </c>
      <c r="B121" t="s">
        <v>4829</v>
      </c>
      <c r="C121" t="s">
        <v>148</v>
      </c>
      <c r="D121" t="s">
        <v>1982</v>
      </c>
      <c r="E121" t="s">
        <v>4729</v>
      </c>
      <c r="F121">
        <v>1015</v>
      </c>
      <c r="G121" t="s">
        <v>4728</v>
      </c>
    </row>
    <row r="122" spans="1:7">
      <c r="B122" t="s">
        <v>4819</v>
      </c>
      <c r="F122">
        <v>1100</v>
      </c>
      <c r="G122" t="s">
        <v>4819</v>
      </c>
    </row>
    <row r="123" spans="1:7">
      <c r="A123">
        <v>1130</v>
      </c>
      <c r="B123" t="s">
        <v>4367</v>
      </c>
      <c r="C123" t="s">
        <v>148</v>
      </c>
      <c r="D123" t="s">
        <v>1982</v>
      </c>
      <c r="E123" t="s">
        <v>4368</v>
      </c>
      <c r="F123">
        <v>1001</v>
      </c>
      <c r="G123" t="s">
        <v>4367</v>
      </c>
    </row>
    <row r="124" spans="1:7">
      <c r="A124">
        <v>1129</v>
      </c>
      <c r="B124" t="s">
        <v>4369</v>
      </c>
      <c r="C124" t="s">
        <v>148</v>
      </c>
      <c r="D124" t="s">
        <v>1989</v>
      </c>
      <c r="E124" t="s">
        <v>4370</v>
      </c>
      <c r="F124">
        <v>1121</v>
      </c>
      <c r="G124" t="s">
        <v>4369</v>
      </c>
    </row>
    <row r="125" spans="1:7">
      <c r="A125">
        <v>1128</v>
      </c>
      <c r="B125" t="s">
        <v>4371</v>
      </c>
      <c r="C125" t="s">
        <v>148</v>
      </c>
      <c r="D125" t="s">
        <v>1991</v>
      </c>
      <c r="E125" t="s">
        <v>4372</v>
      </c>
      <c r="F125">
        <v>1630</v>
      </c>
      <c r="G125" t="s">
        <v>4371</v>
      </c>
    </row>
    <row r="126" spans="1:7">
      <c r="A126">
        <v>1125</v>
      </c>
      <c r="B126" t="s">
        <v>4377</v>
      </c>
      <c r="C126" t="s">
        <v>148</v>
      </c>
      <c r="D126" t="s">
        <v>1991</v>
      </c>
      <c r="E126" t="s">
        <v>4378</v>
      </c>
      <c r="F126">
        <v>1630</v>
      </c>
      <c r="G126" t="s">
        <v>4377</v>
      </c>
    </row>
    <row r="127" spans="1:7">
      <c r="A127">
        <v>1127</v>
      </c>
      <c r="B127" t="s">
        <v>4373</v>
      </c>
      <c r="C127" t="s">
        <v>148</v>
      </c>
      <c r="D127" t="s">
        <v>1991</v>
      </c>
      <c r="E127" t="s">
        <v>4374</v>
      </c>
      <c r="F127">
        <v>1630</v>
      </c>
      <c r="G127" t="s">
        <v>4373</v>
      </c>
    </row>
    <row r="128" spans="1:7">
      <c r="A128">
        <v>1126</v>
      </c>
      <c r="B128" t="s">
        <v>4375</v>
      </c>
      <c r="C128" t="s">
        <v>148</v>
      </c>
      <c r="D128" t="s">
        <v>1991</v>
      </c>
      <c r="E128" t="s">
        <v>4376</v>
      </c>
      <c r="F128">
        <v>1630</v>
      </c>
      <c r="G128" t="s">
        <v>4375</v>
      </c>
    </row>
    <row r="129" spans="1:7">
      <c r="A129">
        <v>892</v>
      </c>
      <c r="B129" t="s">
        <v>4616</v>
      </c>
      <c r="C129" t="s">
        <v>148</v>
      </c>
      <c r="D129" t="s">
        <v>1991</v>
      </c>
      <c r="E129" t="s">
        <v>4617</v>
      </c>
      <c r="F129">
        <v>1634</v>
      </c>
      <c r="G129" t="s">
        <v>4616</v>
      </c>
    </row>
    <row r="130" spans="1:7">
      <c r="A130">
        <v>417</v>
      </c>
      <c r="B130" t="s">
        <v>4751</v>
      </c>
      <c r="C130" t="s">
        <v>148</v>
      </c>
      <c r="D130" t="s">
        <v>1991</v>
      </c>
      <c r="E130" t="s">
        <v>4752</v>
      </c>
      <c r="F130">
        <v>1630</v>
      </c>
      <c r="G130" t="s">
        <v>4751</v>
      </c>
    </row>
    <row r="131" spans="1:7">
      <c r="A131">
        <v>475</v>
      </c>
      <c r="B131" t="s">
        <v>4724</v>
      </c>
      <c r="C131" t="s">
        <v>148</v>
      </c>
      <c r="D131" t="s">
        <v>1991</v>
      </c>
      <c r="E131" t="s">
        <v>4725</v>
      </c>
      <c r="F131">
        <v>1635</v>
      </c>
      <c r="G131" t="s">
        <v>4724</v>
      </c>
    </row>
    <row r="132" spans="1:7">
      <c r="A132">
        <v>798</v>
      </c>
      <c r="B132" t="s">
        <v>4686</v>
      </c>
      <c r="C132" t="s">
        <v>148</v>
      </c>
      <c r="D132" t="s">
        <v>1991</v>
      </c>
      <c r="E132" t="s">
        <v>4687</v>
      </c>
      <c r="F132">
        <v>1635</v>
      </c>
      <c r="G132" t="s">
        <v>4686</v>
      </c>
    </row>
    <row r="133" spans="1:7">
      <c r="A133">
        <v>453</v>
      </c>
      <c r="B133" t="s">
        <v>4734</v>
      </c>
      <c r="C133" t="s">
        <v>148</v>
      </c>
      <c r="D133" t="s">
        <v>1991</v>
      </c>
      <c r="E133" t="s">
        <v>4735</v>
      </c>
      <c r="F133">
        <v>1635</v>
      </c>
      <c r="G133" t="s">
        <v>4734</v>
      </c>
    </row>
    <row r="134" spans="1:7">
      <c r="A134">
        <v>838</v>
      </c>
      <c r="B134" t="s">
        <v>4655</v>
      </c>
      <c r="C134" t="s">
        <v>4261</v>
      </c>
      <c r="D134" t="s">
        <v>4260</v>
      </c>
      <c r="E134" t="s">
        <v>4656</v>
      </c>
      <c r="F134">
        <v>4234</v>
      </c>
      <c r="G134" t="s">
        <v>4655</v>
      </c>
    </row>
    <row r="135" spans="1:7">
      <c r="A135">
        <v>1124</v>
      </c>
      <c r="B135" t="s">
        <v>4379</v>
      </c>
      <c r="C135" t="s">
        <v>148</v>
      </c>
      <c r="D135" t="s">
        <v>1989</v>
      </c>
      <c r="E135" t="s">
        <v>4380</v>
      </c>
      <c r="F135">
        <v>810</v>
      </c>
      <c r="G135" t="s">
        <v>4379</v>
      </c>
    </row>
    <row r="136" spans="1:7">
      <c r="A136">
        <v>269</v>
      </c>
      <c r="B136" t="s">
        <v>4800</v>
      </c>
      <c r="C136" t="s">
        <v>148</v>
      </c>
      <c r="D136" t="s">
        <v>1979</v>
      </c>
      <c r="E136" t="s">
        <v>4801</v>
      </c>
      <c r="F136">
        <v>1229</v>
      </c>
      <c r="G136" t="s">
        <v>4800</v>
      </c>
    </row>
    <row r="137" spans="1:7">
      <c r="A137">
        <v>1123</v>
      </c>
      <c r="B137" t="s">
        <v>4381</v>
      </c>
      <c r="C137" t="s">
        <v>4275</v>
      </c>
      <c r="D137" t="s">
        <v>4381</v>
      </c>
      <c r="E137" t="s">
        <v>4382</v>
      </c>
      <c r="F137">
        <v>9500</v>
      </c>
      <c r="G137" t="s">
        <v>4381</v>
      </c>
    </row>
    <row r="138" spans="1:7">
      <c r="A138">
        <v>285</v>
      </c>
      <c r="B138" t="s">
        <v>4791</v>
      </c>
      <c r="C138" t="s">
        <v>4275</v>
      </c>
      <c r="D138" t="s">
        <v>4381</v>
      </c>
      <c r="E138" t="s">
        <v>4792</v>
      </c>
      <c r="F138">
        <v>9500</v>
      </c>
      <c r="G138" t="s">
        <v>4791</v>
      </c>
    </row>
    <row r="139" spans="1:7">
      <c r="A139">
        <v>322</v>
      </c>
      <c r="B139" t="s">
        <v>4787</v>
      </c>
      <c r="C139" t="s">
        <v>4261</v>
      </c>
      <c r="D139" t="s">
        <v>4517</v>
      </c>
      <c r="E139" t="s">
        <v>4788</v>
      </c>
      <c r="F139">
        <v>4107</v>
      </c>
      <c r="G139" t="s">
        <v>4787</v>
      </c>
    </row>
    <row r="140" spans="1:7">
      <c r="A140">
        <v>913</v>
      </c>
      <c r="B140" t="s">
        <v>4593</v>
      </c>
      <c r="C140" t="s">
        <v>148</v>
      </c>
      <c r="D140" t="s">
        <v>1979</v>
      </c>
      <c r="E140" t="s">
        <v>4594</v>
      </c>
      <c r="F140">
        <v>1200</v>
      </c>
      <c r="G140" t="s">
        <v>4593</v>
      </c>
    </row>
    <row r="141" spans="1:7">
      <c r="A141">
        <v>905</v>
      </c>
      <c r="B141" t="s">
        <v>4608</v>
      </c>
      <c r="C141" t="s">
        <v>148</v>
      </c>
      <c r="D141" t="s">
        <v>1979</v>
      </c>
      <c r="E141" t="s">
        <v>4609</v>
      </c>
      <c r="F141">
        <v>1210</v>
      </c>
      <c r="G141" t="s">
        <v>4608</v>
      </c>
    </row>
    <row r="142" spans="1:7">
      <c r="A142">
        <v>1122</v>
      </c>
      <c r="B142" t="s">
        <v>4383</v>
      </c>
      <c r="C142" t="s">
        <v>148</v>
      </c>
      <c r="D142" t="s">
        <v>4313</v>
      </c>
      <c r="E142" t="s">
        <v>4384</v>
      </c>
      <c r="F142">
        <v>1503</v>
      </c>
      <c r="G142" t="s">
        <v>4383</v>
      </c>
    </row>
    <row r="143" spans="1:7">
      <c r="A143">
        <v>1121</v>
      </c>
      <c r="B143" t="s">
        <v>4385</v>
      </c>
      <c r="C143" t="s">
        <v>148</v>
      </c>
      <c r="D143" t="s">
        <v>1979</v>
      </c>
      <c r="E143" t="s">
        <v>4386</v>
      </c>
      <c r="F143">
        <v>1211</v>
      </c>
      <c r="G143" t="s">
        <v>4385</v>
      </c>
    </row>
    <row r="144" spans="1:7">
      <c r="A144">
        <v>879</v>
      </c>
      <c r="B144" t="s">
        <v>4628</v>
      </c>
      <c r="C144" t="s">
        <v>148</v>
      </c>
      <c r="D144" t="s">
        <v>1979</v>
      </c>
      <c r="E144" t="s">
        <v>4629</v>
      </c>
      <c r="F144">
        <v>1212</v>
      </c>
      <c r="G144" t="s">
        <v>4628</v>
      </c>
    </row>
    <row r="145" spans="1:7">
      <c r="A145">
        <v>1119</v>
      </c>
      <c r="B145" t="s">
        <v>4389</v>
      </c>
      <c r="C145" t="s">
        <v>148</v>
      </c>
      <c r="D145" t="s">
        <v>1979</v>
      </c>
      <c r="E145" t="s">
        <v>4390</v>
      </c>
      <c r="F145">
        <v>1229</v>
      </c>
      <c r="G145" t="s">
        <v>4389</v>
      </c>
    </row>
    <row r="146" spans="1:7">
      <c r="A146">
        <v>1118</v>
      </c>
      <c r="B146" t="s">
        <v>4391</v>
      </c>
      <c r="C146" t="s">
        <v>148</v>
      </c>
      <c r="D146" t="s">
        <v>1979</v>
      </c>
      <c r="E146" t="s">
        <v>4392</v>
      </c>
      <c r="F146">
        <v>1209</v>
      </c>
      <c r="G146" t="s">
        <v>4391</v>
      </c>
    </row>
    <row r="147" spans="1:7">
      <c r="A147">
        <v>1117</v>
      </c>
      <c r="B147" t="s">
        <v>4393</v>
      </c>
      <c r="C147" t="s">
        <v>4275</v>
      </c>
      <c r="D147" t="s">
        <v>4393</v>
      </c>
      <c r="E147" t="s">
        <v>4394</v>
      </c>
      <c r="F147">
        <v>9200</v>
      </c>
      <c r="G147" t="s">
        <v>4393</v>
      </c>
    </row>
    <row r="148" spans="1:7">
      <c r="A148">
        <v>8984</v>
      </c>
      <c r="B148" t="s">
        <v>4224</v>
      </c>
      <c r="C148" t="s">
        <v>4219</v>
      </c>
      <c r="D148" t="s">
        <v>2998</v>
      </c>
      <c r="E148" t="s">
        <v>4225</v>
      </c>
      <c r="F148">
        <v>5000</v>
      </c>
      <c r="G148" t="s">
        <v>4224</v>
      </c>
    </row>
    <row r="149" spans="1:7">
      <c r="A149">
        <v>419</v>
      </c>
      <c r="B149" t="s">
        <v>4747</v>
      </c>
      <c r="C149" t="s">
        <v>4219</v>
      </c>
      <c r="D149" t="s">
        <v>2998</v>
      </c>
      <c r="E149" t="s">
        <v>4748</v>
      </c>
      <c r="F149">
        <v>5000</v>
      </c>
      <c r="G149" t="s">
        <v>4747</v>
      </c>
    </row>
    <row r="150" spans="1:7">
      <c r="A150">
        <v>783</v>
      </c>
      <c r="B150" t="s">
        <v>4690</v>
      </c>
      <c r="C150" t="s">
        <v>4219</v>
      </c>
      <c r="D150" t="s">
        <v>2998</v>
      </c>
      <c r="E150" t="s">
        <v>4691</v>
      </c>
      <c r="F150">
        <v>5000</v>
      </c>
      <c r="G150" t="s">
        <v>4690</v>
      </c>
    </row>
    <row r="151" spans="1:7">
      <c r="A151">
        <v>1115</v>
      </c>
      <c r="B151" t="s">
        <v>4397</v>
      </c>
      <c r="C151" t="s">
        <v>4219</v>
      </c>
      <c r="D151" t="s">
        <v>2998</v>
      </c>
      <c r="E151" t="s">
        <v>4398</v>
      </c>
      <c r="F151">
        <v>5000</v>
      </c>
      <c r="G151" t="s">
        <v>4397</v>
      </c>
    </row>
    <row r="152" spans="1:7">
      <c r="A152">
        <v>1116</v>
      </c>
      <c r="B152" t="s">
        <v>4395</v>
      </c>
      <c r="C152" t="s">
        <v>4219</v>
      </c>
      <c r="D152" t="s">
        <v>2998</v>
      </c>
      <c r="E152" t="s">
        <v>4396</v>
      </c>
      <c r="F152">
        <v>5000</v>
      </c>
      <c r="G152" t="s">
        <v>4395</v>
      </c>
    </row>
    <row r="153" spans="1:7">
      <c r="A153">
        <v>1114</v>
      </c>
      <c r="B153" t="s">
        <v>2737</v>
      </c>
      <c r="C153" t="s">
        <v>4261</v>
      </c>
      <c r="D153" t="s">
        <v>2737</v>
      </c>
      <c r="E153" t="s">
        <v>4399</v>
      </c>
      <c r="F153">
        <v>4103</v>
      </c>
      <c r="G153" t="s">
        <v>2737</v>
      </c>
    </row>
    <row r="154" spans="1:7">
      <c r="A154">
        <v>842</v>
      </c>
      <c r="B154" t="s">
        <v>4649</v>
      </c>
      <c r="C154" t="s">
        <v>148</v>
      </c>
      <c r="D154" t="s">
        <v>1982</v>
      </c>
      <c r="E154" t="s">
        <v>4650</v>
      </c>
      <c r="F154">
        <v>1013</v>
      </c>
      <c r="G154" t="s">
        <v>4649</v>
      </c>
    </row>
    <row r="155" spans="1:7">
      <c r="A155">
        <v>904</v>
      </c>
      <c r="B155" t="s">
        <v>4610</v>
      </c>
      <c r="C155" t="s">
        <v>148</v>
      </c>
      <c r="D155" t="s">
        <v>1982</v>
      </c>
      <c r="E155" t="s">
        <v>4611</v>
      </c>
      <c r="F155">
        <v>1006</v>
      </c>
      <c r="G155" t="s">
        <v>4610</v>
      </c>
    </row>
    <row r="156" spans="1:7">
      <c r="A156">
        <v>352</v>
      </c>
      <c r="B156" t="s">
        <v>4774</v>
      </c>
      <c r="C156" t="s">
        <v>4219</v>
      </c>
      <c r="D156" t="s">
        <v>4774</v>
      </c>
      <c r="E156" t="s">
        <v>4775</v>
      </c>
      <c r="F156">
        <v>6111</v>
      </c>
      <c r="G156" t="s">
        <v>4774</v>
      </c>
    </row>
    <row r="157" spans="1:7">
      <c r="A157">
        <v>799</v>
      </c>
      <c r="B157" t="s">
        <v>2954</v>
      </c>
      <c r="C157" t="s">
        <v>4219</v>
      </c>
      <c r="D157" t="s">
        <v>2954</v>
      </c>
      <c r="E157" t="s">
        <v>4685</v>
      </c>
      <c r="F157">
        <v>5600</v>
      </c>
      <c r="G157" t="s">
        <v>2954</v>
      </c>
    </row>
    <row r="158" spans="1:7">
      <c r="A158">
        <v>1113</v>
      </c>
      <c r="B158" t="s">
        <v>4400</v>
      </c>
      <c r="C158" t="s">
        <v>148</v>
      </c>
      <c r="D158" t="s">
        <v>1977</v>
      </c>
      <c r="E158" t="s">
        <v>4401</v>
      </c>
      <c r="F158">
        <v>1405</v>
      </c>
      <c r="G158" t="s">
        <v>4400</v>
      </c>
    </row>
    <row r="159" spans="1:7">
      <c r="A159">
        <v>881</v>
      </c>
      <c r="B159" t="s">
        <v>4626</v>
      </c>
      <c r="C159" t="s">
        <v>148</v>
      </c>
      <c r="D159" t="s">
        <v>1989</v>
      </c>
      <c r="E159" t="s">
        <v>4627</v>
      </c>
      <c r="F159">
        <v>1101</v>
      </c>
      <c r="G159" t="s">
        <v>4626</v>
      </c>
    </row>
    <row r="160" spans="1:7">
      <c r="A160">
        <v>1112</v>
      </c>
      <c r="B160" t="s">
        <v>4402</v>
      </c>
      <c r="C160" t="s">
        <v>148</v>
      </c>
      <c r="D160" t="s">
        <v>1992</v>
      </c>
      <c r="E160" t="s">
        <v>4403</v>
      </c>
      <c r="F160">
        <v>1441</v>
      </c>
      <c r="G160" t="s">
        <v>4402</v>
      </c>
    </row>
    <row r="161" spans="1:7">
      <c r="A161">
        <v>1111</v>
      </c>
      <c r="B161" t="s">
        <v>3328</v>
      </c>
      <c r="C161" t="s">
        <v>148</v>
      </c>
      <c r="D161" t="s">
        <v>1989</v>
      </c>
      <c r="E161" t="s">
        <v>4404</v>
      </c>
      <c r="F161">
        <v>1105</v>
      </c>
      <c r="G161" t="s">
        <v>3328</v>
      </c>
    </row>
    <row r="162" spans="1:7">
      <c r="A162">
        <v>8985</v>
      </c>
      <c r="B162" t="s">
        <v>4222</v>
      </c>
      <c r="C162" t="s">
        <v>148</v>
      </c>
      <c r="D162" t="s">
        <v>1989</v>
      </c>
      <c r="E162" t="s">
        <v>4223</v>
      </c>
      <c r="F162">
        <v>1109</v>
      </c>
      <c r="G162" t="s">
        <v>4222</v>
      </c>
    </row>
    <row r="163" spans="1:7">
      <c r="A163">
        <v>1146</v>
      </c>
      <c r="B163" t="s">
        <v>4337</v>
      </c>
      <c r="C163" t="s">
        <v>148</v>
      </c>
      <c r="D163" t="s">
        <v>1979</v>
      </c>
      <c r="E163" t="s">
        <v>4338</v>
      </c>
      <c r="F163">
        <v>1227</v>
      </c>
      <c r="G163" t="s">
        <v>4337</v>
      </c>
    </row>
    <row r="164" spans="1:7">
      <c r="A164">
        <v>592</v>
      </c>
      <c r="B164" t="s">
        <v>4713</v>
      </c>
      <c r="C164" t="s">
        <v>4275</v>
      </c>
      <c r="D164" t="s">
        <v>4713</v>
      </c>
      <c r="E164" t="s">
        <v>4714</v>
      </c>
      <c r="F164">
        <v>9506</v>
      </c>
      <c r="G164" t="s">
        <v>4713</v>
      </c>
    </row>
    <row r="165" spans="1:7">
      <c r="A165">
        <v>1107</v>
      </c>
      <c r="B165" t="s">
        <v>2035</v>
      </c>
      <c r="C165" t="s">
        <v>4232</v>
      </c>
      <c r="D165" t="s">
        <v>2035</v>
      </c>
      <c r="E165" t="s">
        <v>4412</v>
      </c>
      <c r="F165">
        <v>2601</v>
      </c>
      <c r="G165" t="s">
        <v>2035</v>
      </c>
    </row>
    <row r="166" spans="1:7">
      <c r="A166">
        <v>1106</v>
      </c>
      <c r="B166" t="s">
        <v>4413</v>
      </c>
      <c r="C166" t="s">
        <v>4232</v>
      </c>
      <c r="D166" t="s">
        <v>2314</v>
      </c>
      <c r="E166" t="s">
        <v>4414</v>
      </c>
      <c r="F166">
        <v>2500</v>
      </c>
      <c r="G166" t="s">
        <v>4413</v>
      </c>
    </row>
    <row r="167" spans="1:7">
      <c r="A167">
        <v>1110</v>
      </c>
      <c r="B167" t="s">
        <v>4405</v>
      </c>
      <c r="C167" t="s">
        <v>148</v>
      </c>
      <c r="D167" t="s">
        <v>1989</v>
      </c>
      <c r="E167" t="s">
        <v>4406</v>
      </c>
      <c r="F167">
        <v>1100</v>
      </c>
      <c r="G167" t="s">
        <v>4405</v>
      </c>
    </row>
    <row r="168" spans="1:7">
      <c r="A168">
        <v>1108</v>
      </c>
      <c r="B168" t="s">
        <v>4410</v>
      </c>
      <c r="C168" t="s">
        <v>4232</v>
      </c>
      <c r="D168" t="s">
        <v>4410</v>
      </c>
      <c r="E168" t="s">
        <v>4411</v>
      </c>
      <c r="F168">
        <v>2900</v>
      </c>
      <c r="G168" t="s">
        <v>4410</v>
      </c>
    </row>
    <row r="169" spans="1:7">
      <c r="A169">
        <v>1109</v>
      </c>
      <c r="B169" t="s">
        <v>4407</v>
      </c>
      <c r="C169" t="s">
        <v>4219</v>
      </c>
      <c r="D169" t="s">
        <v>4408</v>
      </c>
      <c r="E169" t="s">
        <v>4409</v>
      </c>
      <c r="F169">
        <v>6015</v>
      </c>
      <c r="G169" t="s">
        <v>4407</v>
      </c>
    </row>
    <row r="170" spans="1:7">
      <c r="A170">
        <v>1104</v>
      </c>
      <c r="B170" t="s">
        <v>4418</v>
      </c>
      <c r="C170" t="s">
        <v>4261</v>
      </c>
      <c r="D170" t="s">
        <v>4418</v>
      </c>
      <c r="E170" t="s">
        <v>4419</v>
      </c>
      <c r="F170">
        <v>4500</v>
      </c>
      <c r="G170" t="s">
        <v>4418</v>
      </c>
    </row>
    <row r="171" spans="1:7">
      <c r="A171">
        <v>763</v>
      </c>
      <c r="B171" t="s">
        <v>2711</v>
      </c>
      <c r="C171" t="s">
        <v>4261</v>
      </c>
      <c r="D171" t="s">
        <v>4260</v>
      </c>
      <c r="E171" t="s">
        <v>4698</v>
      </c>
      <c r="F171">
        <v>4209</v>
      </c>
      <c r="G171" t="s">
        <v>2711</v>
      </c>
    </row>
    <row r="172" spans="1:7">
      <c r="A172">
        <v>274</v>
      </c>
      <c r="B172" t="s">
        <v>4796</v>
      </c>
      <c r="C172" t="s">
        <v>4261</v>
      </c>
      <c r="D172" t="s">
        <v>4420</v>
      </c>
      <c r="E172" t="s">
        <v>4797</v>
      </c>
      <c r="F172">
        <v>4217</v>
      </c>
      <c r="G172" t="s">
        <v>4796</v>
      </c>
    </row>
    <row r="173" spans="1:7">
      <c r="A173">
        <v>1103</v>
      </c>
      <c r="B173" t="s">
        <v>4420</v>
      </c>
      <c r="C173" t="s">
        <v>4261</v>
      </c>
      <c r="D173" t="s">
        <v>4420</v>
      </c>
      <c r="E173" t="s">
        <v>4421</v>
      </c>
      <c r="F173">
        <v>4217</v>
      </c>
      <c r="G173" t="s">
        <v>4420</v>
      </c>
    </row>
    <row r="174" spans="1:7">
      <c r="A174">
        <v>758</v>
      </c>
      <c r="B174" t="s">
        <v>4703</v>
      </c>
      <c r="C174" t="s">
        <v>4261</v>
      </c>
      <c r="D174" t="s">
        <v>4420</v>
      </c>
      <c r="E174" t="s">
        <v>4704</v>
      </c>
      <c r="F174">
        <v>4217</v>
      </c>
      <c r="G174" t="s">
        <v>4703</v>
      </c>
    </row>
    <row r="175" spans="1:7">
      <c r="A175">
        <v>1102</v>
      </c>
      <c r="B175" t="s">
        <v>4422</v>
      </c>
      <c r="C175" t="s">
        <v>4261</v>
      </c>
      <c r="D175" t="s">
        <v>4422</v>
      </c>
      <c r="E175" t="s">
        <v>4423</v>
      </c>
      <c r="F175">
        <v>4301</v>
      </c>
      <c r="G175" t="s">
        <v>4422</v>
      </c>
    </row>
    <row r="176" spans="1:7">
      <c r="A176">
        <v>1101</v>
      </c>
      <c r="B176" t="s">
        <v>2764</v>
      </c>
      <c r="C176" t="s">
        <v>148</v>
      </c>
      <c r="D176" t="s">
        <v>1982</v>
      </c>
      <c r="E176" t="s">
        <v>4424</v>
      </c>
      <c r="F176">
        <v>1006</v>
      </c>
      <c r="G176" t="s">
        <v>2764</v>
      </c>
    </row>
    <row r="177" spans="1:7">
      <c r="A177">
        <v>1120</v>
      </c>
      <c r="B177" t="s">
        <v>4387</v>
      </c>
      <c r="C177" t="s">
        <v>148</v>
      </c>
      <c r="D177" t="s">
        <v>1979</v>
      </c>
      <c r="E177" t="s">
        <v>4388</v>
      </c>
      <c r="F177">
        <v>1226</v>
      </c>
      <c r="G177" t="s">
        <v>4387</v>
      </c>
    </row>
    <row r="178" spans="1:7">
      <c r="A178">
        <v>1100</v>
      </c>
      <c r="B178" t="s">
        <v>4425</v>
      </c>
      <c r="C178" t="s">
        <v>148</v>
      </c>
      <c r="D178" t="s">
        <v>1979</v>
      </c>
      <c r="E178" t="s">
        <v>4426</v>
      </c>
      <c r="F178">
        <v>1209</v>
      </c>
      <c r="G178" t="s">
        <v>4425</v>
      </c>
    </row>
    <row r="179" spans="1:7">
      <c r="A179">
        <v>387</v>
      </c>
      <c r="B179" t="s">
        <v>4759</v>
      </c>
      <c r="C179" t="s">
        <v>148</v>
      </c>
      <c r="D179" t="s">
        <v>1979</v>
      </c>
      <c r="E179" t="s">
        <v>4760</v>
      </c>
      <c r="F179">
        <v>1226</v>
      </c>
      <c r="G179" t="s">
        <v>4759</v>
      </c>
    </row>
    <row r="180" spans="1:7">
      <c r="A180">
        <v>1099</v>
      </c>
      <c r="B180" t="s">
        <v>1980</v>
      </c>
      <c r="C180" t="s">
        <v>148</v>
      </c>
      <c r="D180" t="s">
        <v>1980</v>
      </c>
      <c r="E180" t="s">
        <v>4427</v>
      </c>
      <c r="F180">
        <v>1470</v>
      </c>
      <c r="G180" t="s">
        <v>1980</v>
      </c>
    </row>
    <row r="181" spans="1:7">
      <c r="A181">
        <v>883</v>
      </c>
      <c r="B181" t="s">
        <v>4622</v>
      </c>
      <c r="C181" t="s">
        <v>148</v>
      </c>
      <c r="D181" t="s">
        <v>1980</v>
      </c>
      <c r="E181" t="s">
        <v>4623</v>
      </c>
      <c r="F181">
        <v>1475</v>
      </c>
      <c r="G181" t="s">
        <v>4622</v>
      </c>
    </row>
    <row r="182" spans="1:7">
      <c r="A182">
        <v>1098</v>
      </c>
      <c r="B182" t="s">
        <v>4428</v>
      </c>
      <c r="C182" t="s">
        <v>148</v>
      </c>
      <c r="D182" t="s">
        <v>1980</v>
      </c>
      <c r="E182" t="s">
        <v>4429</v>
      </c>
      <c r="F182">
        <v>1470</v>
      </c>
      <c r="G182" t="s">
        <v>4428</v>
      </c>
    </row>
    <row r="183" spans="1:7">
      <c r="A183">
        <v>1097</v>
      </c>
      <c r="B183" t="s">
        <v>1971</v>
      </c>
      <c r="C183" t="s">
        <v>148</v>
      </c>
      <c r="D183" t="s">
        <v>1982</v>
      </c>
      <c r="E183" t="s">
        <v>4430</v>
      </c>
      <c r="F183">
        <v>1004</v>
      </c>
      <c r="G183" t="s">
        <v>1971</v>
      </c>
    </row>
    <row r="184" spans="1:7">
      <c r="A184">
        <v>217</v>
      </c>
      <c r="B184" t="s">
        <v>4804</v>
      </c>
      <c r="C184" t="s">
        <v>148</v>
      </c>
      <c r="D184" t="s">
        <v>1988</v>
      </c>
      <c r="E184" t="s">
        <v>4805</v>
      </c>
      <c r="F184">
        <v>1605</v>
      </c>
      <c r="G184" t="s">
        <v>4804</v>
      </c>
    </row>
    <row r="185" spans="1:7">
      <c r="A185">
        <v>1096</v>
      </c>
      <c r="B185" t="s">
        <v>4431</v>
      </c>
      <c r="C185" t="s">
        <v>148</v>
      </c>
      <c r="D185" t="s">
        <v>1992</v>
      </c>
      <c r="E185" t="s">
        <v>4432</v>
      </c>
      <c r="F185">
        <v>1440</v>
      </c>
      <c r="G185" t="s">
        <v>4431</v>
      </c>
    </row>
    <row r="186" spans="1:7">
      <c r="A186">
        <v>1095</v>
      </c>
      <c r="B186" t="s">
        <v>4433</v>
      </c>
      <c r="C186" t="s">
        <v>4232</v>
      </c>
      <c r="D186" t="s">
        <v>4433</v>
      </c>
      <c r="E186" t="s">
        <v>4434</v>
      </c>
      <c r="F186">
        <v>3000</v>
      </c>
      <c r="G186" t="s">
        <v>4433</v>
      </c>
    </row>
    <row r="187" spans="1:7">
      <c r="A187">
        <v>1094</v>
      </c>
      <c r="B187" t="s">
        <v>1981</v>
      </c>
      <c r="C187" t="s">
        <v>148</v>
      </c>
      <c r="D187" t="s">
        <v>1981</v>
      </c>
      <c r="E187" t="s">
        <v>4435</v>
      </c>
      <c r="F187">
        <v>1550</v>
      </c>
      <c r="G187" t="s">
        <v>1981</v>
      </c>
    </row>
    <row r="188" spans="1:7">
      <c r="A188">
        <v>1093</v>
      </c>
      <c r="B188" t="s">
        <v>4436</v>
      </c>
      <c r="C188" t="s">
        <v>148</v>
      </c>
      <c r="D188" t="s">
        <v>1981</v>
      </c>
      <c r="E188" t="s">
        <v>4437</v>
      </c>
      <c r="F188">
        <v>1554</v>
      </c>
      <c r="G188" t="s">
        <v>4436</v>
      </c>
    </row>
    <row r="189" spans="1:7">
      <c r="A189">
        <v>1135</v>
      </c>
      <c r="B189" t="s">
        <v>4358</v>
      </c>
      <c r="C189" t="s">
        <v>148</v>
      </c>
      <c r="D189" t="s">
        <v>1981</v>
      </c>
      <c r="E189" t="s">
        <v>4359</v>
      </c>
      <c r="F189">
        <v>1552</v>
      </c>
      <c r="G189" t="s">
        <v>4358</v>
      </c>
    </row>
    <row r="190" spans="1:7">
      <c r="A190">
        <v>1092</v>
      </c>
      <c r="B190" t="s">
        <v>4438</v>
      </c>
      <c r="C190" t="s">
        <v>148</v>
      </c>
      <c r="D190" t="s">
        <v>1981</v>
      </c>
      <c r="E190" t="s">
        <v>4439</v>
      </c>
      <c r="F190">
        <v>1554</v>
      </c>
      <c r="G190" t="s">
        <v>4438</v>
      </c>
    </row>
    <row r="191" spans="1:7">
      <c r="A191">
        <v>1091</v>
      </c>
      <c r="B191" t="s">
        <v>4440</v>
      </c>
      <c r="C191" t="s">
        <v>148</v>
      </c>
      <c r="D191" t="s">
        <v>1981</v>
      </c>
      <c r="E191" t="s">
        <v>4441</v>
      </c>
      <c r="F191">
        <v>1550</v>
      </c>
      <c r="G191" t="s">
        <v>4440</v>
      </c>
    </row>
    <row r="192" spans="1:7">
      <c r="A192">
        <v>1090</v>
      </c>
      <c r="B192" t="s">
        <v>4294</v>
      </c>
      <c r="C192" t="s">
        <v>4219</v>
      </c>
      <c r="D192" t="s">
        <v>4294</v>
      </c>
      <c r="E192" t="s">
        <v>4442</v>
      </c>
      <c r="F192">
        <v>6014</v>
      </c>
      <c r="G192" t="s">
        <v>4294</v>
      </c>
    </row>
    <row r="193" spans="1:7">
      <c r="A193">
        <v>1089</v>
      </c>
      <c r="B193" t="s">
        <v>4443</v>
      </c>
      <c r="C193" t="s">
        <v>4219</v>
      </c>
      <c r="D193" t="s">
        <v>4294</v>
      </c>
      <c r="E193" t="s">
        <v>4444</v>
      </c>
      <c r="F193">
        <v>6014</v>
      </c>
      <c r="G193" t="s">
        <v>4443</v>
      </c>
    </row>
    <row r="194" spans="1:7">
      <c r="A194">
        <v>1088</v>
      </c>
      <c r="B194" t="s">
        <v>1983</v>
      </c>
      <c r="C194" t="s">
        <v>148</v>
      </c>
      <c r="D194" t="s">
        <v>1983</v>
      </c>
      <c r="E194" t="s">
        <v>4445</v>
      </c>
      <c r="F194">
        <v>1811</v>
      </c>
      <c r="G194" t="s">
        <v>1983</v>
      </c>
    </row>
    <row r="195" spans="1:7">
      <c r="A195">
        <v>1087</v>
      </c>
      <c r="B195" t="s">
        <v>4446</v>
      </c>
      <c r="C195" t="s">
        <v>148</v>
      </c>
      <c r="D195" t="s">
        <v>1983</v>
      </c>
      <c r="E195" t="s">
        <v>4447</v>
      </c>
      <c r="F195">
        <v>1801</v>
      </c>
      <c r="G195" t="s">
        <v>4446</v>
      </c>
    </row>
    <row r="196" spans="1:7">
      <c r="A196">
        <v>1086</v>
      </c>
      <c r="B196" t="s">
        <v>4448</v>
      </c>
      <c r="C196" t="s">
        <v>148</v>
      </c>
      <c r="D196" t="s">
        <v>1991</v>
      </c>
      <c r="E196" t="s">
        <v>4449</v>
      </c>
      <c r="F196">
        <v>1630</v>
      </c>
      <c r="G196" t="s">
        <v>4448</v>
      </c>
    </row>
    <row r="197" spans="1:7">
      <c r="A197">
        <v>1085</v>
      </c>
      <c r="B197" t="s">
        <v>4450</v>
      </c>
      <c r="C197" t="s">
        <v>148</v>
      </c>
      <c r="D197" t="s">
        <v>1977</v>
      </c>
      <c r="E197" t="s">
        <v>4451</v>
      </c>
      <c r="F197">
        <v>1410</v>
      </c>
      <c r="G197" t="s">
        <v>4450</v>
      </c>
    </row>
    <row r="198" spans="1:7">
      <c r="A198">
        <v>903</v>
      </c>
      <c r="B198" t="s">
        <v>4612</v>
      </c>
      <c r="C198" t="s">
        <v>148</v>
      </c>
      <c r="D198" t="s">
        <v>1991</v>
      </c>
      <c r="E198" t="s">
        <v>4613</v>
      </c>
      <c r="F198">
        <v>1635</v>
      </c>
      <c r="G198" t="s">
        <v>4612</v>
      </c>
    </row>
    <row r="199" spans="1:7">
      <c r="A199">
        <v>1084</v>
      </c>
      <c r="B199" t="s">
        <v>4452</v>
      </c>
      <c r="C199" t="s">
        <v>148</v>
      </c>
      <c r="D199" t="s">
        <v>1988</v>
      </c>
      <c r="E199" t="s">
        <v>4453</v>
      </c>
      <c r="F199">
        <v>1600</v>
      </c>
      <c r="G199" t="s">
        <v>4452</v>
      </c>
    </row>
    <row r="200" spans="1:7">
      <c r="A200">
        <v>1083</v>
      </c>
      <c r="B200" t="s">
        <v>4454</v>
      </c>
      <c r="C200" t="s">
        <v>148</v>
      </c>
      <c r="D200" t="s">
        <v>1979</v>
      </c>
      <c r="E200" t="s">
        <v>4455</v>
      </c>
      <c r="F200">
        <v>1206</v>
      </c>
      <c r="G200" t="s">
        <v>4454</v>
      </c>
    </row>
    <row r="201" spans="1:7">
      <c r="A201">
        <v>1082</v>
      </c>
      <c r="B201" t="s">
        <v>4456</v>
      </c>
      <c r="C201" t="s">
        <v>148</v>
      </c>
      <c r="D201" t="s">
        <v>1982</v>
      </c>
      <c r="E201" t="s">
        <v>4457</v>
      </c>
      <c r="F201">
        <v>1005</v>
      </c>
      <c r="G201" t="s">
        <v>4456</v>
      </c>
    </row>
    <row r="202" spans="1:7">
      <c r="A202">
        <v>1081</v>
      </c>
      <c r="B202" t="s">
        <v>4458</v>
      </c>
      <c r="C202" t="s">
        <v>148</v>
      </c>
      <c r="D202" t="s">
        <v>1988</v>
      </c>
      <c r="E202" t="s">
        <v>4459</v>
      </c>
      <c r="F202">
        <v>1605</v>
      </c>
      <c r="G202" t="s">
        <v>4458</v>
      </c>
    </row>
    <row r="203" spans="1:7">
      <c r="A203">
        <v>1080</v>
      </c>
      <c r="B203" t="s">
        <v>4460</v>
      </c>
      <c r="C203" t="s">
        <v>4232</v>
      </c>
      <c r="D203" t="s">
        <v>4460</v>
      </c>
      <c r="E203" t="s">
        <v>4461</v>
      </c>
      <c r="F203">
        <v>3020</v>
      </c>
      <c r="G203" t="s">
        <v>4460</v>
      </c>
    </row>
    <row r="204" spans="1:7">
      <c r="A204">
        <v>1079</v>
      </c>
      <c r="B204" t="s">
        <v>4462</v>
      </c>
      <c r="C204" t="s">
        <v>148</v>
      </c>
      <c r="D204" t="s">
        <v>1989</v>
      </c>
      <c r="E204" t="s">
        <v>4463</v>
      </c>
      <c r="F204">
        <v>1116</v>
      </c>
      <c r="G204" t="s">
        <v>4462</v>
      </c>
    </row>
    <row r="205" spans="1:7">
      <c r="A205">
        <v>1078</v>
      </c>
      <c r="B205" t="s">
        <v>4464</v>
      </c>
      <c r="C205" t="s">
        <v>4261</v>
      </c>
      <c r="D205" t="s">
        <v>2731</v>
      </c>
      <c r="E205" t="s">
        <v>4465</v>
      </c>
      <c r="F205">
        <v>4102</v>
      </c>
      <c r="G205" t="s">
        <v>4464</v>
      </c>
    </row>
    <row r="206" spans="1:7">
      <c r="A206">
        <v>865</v>
      </c>
      <c r="B206" t="s">
        <v>4638</v>
      </c>
      <c r="C206" t="s">
        <v>4232</v>
      </c>
      <c r="D206" t="s">
        <v>4638</v>
      </c>
      <c r="E206" t="s">
        <v>4639</v>
      </c>
      <c r="F206">
        <v>1860</v>
      </c>
      <c r="G206" t="s">
        <v>4638</v>
      </c>
    </row>
    <row r="207" spans="1:7">
      <c r="A207">
        <v>708</v>
      </c>
      <c r="B207" t="s">
        <v>4707</v>
      </c>
      <c r="C207" t="s">
        <v>148</v>
      </c>
      <c r="D207" t="s">
        <v>1991</v>
      </c>
      <c r="E207" t="s">
        <v>4708</v>
      </c>
      <c r="F207">
        <v>1637</v>
      </c>
      <c r="G207" t="s">
        <v>4707</v>
      </c>
    </row>
    <row r="208" spans="1:7">
      <c r="A208">
        <v>1010</v>
      </c>
      <c r="B208" t="s">
        <v>3364</v>
      </c>
      <c r="C208" t="s">
        <v>4261</v>
      </c>
      <c r="D208" t="s">
        <v>3364</v>
      </c>
      <c r="E208" t="s">
        <v>4592</v>
      </c>
      <c r="F208">
        <v>4400</v>
      </c>
      <c r="G208" t="s">
        <v>3364</v>
      </c>
    </row>
    <row r="209" spans="1:7">
      <c r="A209">
        <v>1077</v>
      </c>
      <c r="B209" t="s">
        <v>4466</v>
      </c>
      <c r="C209" t="s">
        <v>4261</v>
      </c>
      <c r="D209" t="s">
        <v>3364</v>
      </c>
      <c r="E209" t="s">
        <v>4467</v>
      </c>
      <c r="F209">
        <v>4400</v>
      </c>
      <c r="G209" t="s">
        <v>4466</v>
      </c>
    </row>
    <row r="210" spans="1:7">
      <c r="A210">
        <v>1076</v>
      </c>
      <c r="B210" t="s">
        <v>4468</v>
      </c>
      <c r="C210" t="s">
        <v>148</v>
      </c>
      <c r="D210" t="s">
        <v>1987</v>
      </c>
      <c r="E210" t="s">
        <v>4469</v>
      </c>
      <c r="F210">
        <v>1301</v>
      </c>
      <c r="G210" t="s">
        <v>4468</v>
      </c>
    </row>
    <row r="211" spans="1:7">
      <c r="A211">
        <v>800</v>
      </c>
      <c r="B211" t="s">
        <v>4683</v>
      </c>
      <c r="C211" t="s">
        <v>148</v>
      </c>
      <c r="D211" t="s">
        <v>1987</v>
      </c>
      <c r="E211" t="s">
        <v>4684</v>
      </c>
      <c r="F211">
        <v>1301</v>
      </c>
      <c r="G211" t="s">
        <v>4683</v>
      </c>
    </row>
    <row r="212" spans="1:7">
      <c r="A212">
        <v>907</v>
      </c>
      <c r="B212" t="s">
        <v>1985</v>
      </c>
      <c r="C212" t="s">
        <v>148</v>
      </c>
      <c r="D212" t="s">
        <v>1985</v>
      </c>
      <c r="E212" t="s">
        <v>4605</v>
      </c>
      <c r="F212">
        <v>1409</v>
      </c>
      <c r="G212" t="s">
        <v>1985</v>
      </c>
    </row>
    <row r="213" spans="1:7">
      <c r="A213">
        <v>1075</v>
      </c>
      <c r="B213" t="s">
        <v>4470</v>
      </c>
      <c r="C213" t="s">
        <v>148</v>
      </c>
      <c r="D213" t="s">
        <v>1979</v>
      </c>
      <c r="E213" t="s">
        <v>4471</v>
      </c>
      <c r="F213">
        <v>1229</v>
      </c>
      <c r="G213" t="s">
        <v>4470</v>
      </c>
    </row>
    <row r="214" spans="1:7">
      <c r="A214">
        <v>1074</v>
      </c>
      <c r="B214" t="s">
        <v>4472</v>
      </c>
      <c r="C214" t="s">
        <v>148</v>
      </c>
      <c r="D214" t="s">
        <v>1986</v>
      </c>
      <c r="E214" t="s">
        <v>4473</v>
      </c>
      <c r="F214">
        <v>1705</v>
      </c>
      <c r="G214" t="s">
        <v>4472</v>
      </c>
    </row>
    <row r="215" spans="1:7">
      <c r="A215">
        <v>832</v>
      </c>
      <c r="B215" t="s">
        <v>4665</v>
      </c>
      <c r="C215" t="s">
        <v>148</v>
      </c>
      <c r="D215" t="s">
        <v>1989</v>
      </c>
      <c r="E215" t="s">
        <v>4666</v>
      </c>
      <c r="F215">
        <v>1123</v>
      </c>
      <c r="G215" t="s">
        <v>4665</v>
      </c>
    </row>
    <row r="216" spans="1:7">
      <c r="A216">
        <v>908</v>
      </c>
      <c r="B216" t="s">
        <v>4603</v>
      </c>
      <c r="C216" t="s">
        <v>148</v>
      </c>
      <c r="D216" t="s">
        <v>1989</v>
      </c>
      <c r="E216" t="s">
        <v>4604</v>
      </c>
      <c r="F216">
        <v>1110</v>
      </c>
      <c r="G216" t="s">
        <v>4603</v>
      </c>
    </row>
    <row r="217" spans="1:7">
      <c r="A217">
        <v>1073</v>
      </c>
      <c r="B217" t="s">
        <v>4474</v>
      </c>
      <c r="C217" t="s">
        <v>4232</v>
      </c>
      <c r="D217" t="s">
        <v>4474</v>
      </c>
      <c r="E217" t="s">
        <v>4475</v>
      </c>
      <c r="F217">
        <v>2200</v>
      </c>
      <c r="G217" t="s">
        <v>4474</v>
      </c>
    </row>
    <row r="218" spans="1:7">
      <c r="A218">
        <v>351</v>
      </c>
      <c r="B218" t="s">
        <v>4776</v>
      </c>
      <c r="C218" t="s">
        <v>148</v>
      </c>
      <c r="D218" t="s">
        <v>1992</v>
      </c>
      <c r="E218" t="s">
        <v>4777</v>
      </c>
      <c r="F218">
        <v>1440</v>
      </c>
      <c r="G218" t="s">
        <v>4776</v>
      </c>
    </row>
    <row r="219" spans="1:7">
      <c r="A219">
        <v>1072</v>
      </c>
      <c r="B219" t="s">
        <v>4476</v>
      </c>
      <c r="C219" t="s">
        <v>148</v>
      </c>
      <c r="D219" t="s">
        <v>1982</v>
      </c>
      <c r="E219" t="s">
        <v>4477</v>
      </c>
      <c r="F219">
        <v>1003</v>
      </c>
      <c r="G219" t="s">
        <v>4476</v>
      </c>
    </row>
    <row r="220" spans="1:7">
      <c r="A220">
        <v>1071</v>
      </c>
      <c r="B220" t="s">
        <v>4478</v>
      </c>
      <c r="C220" t="s">
        <v>4219</v>
      </c>
      <c r="D220" t="s">
        <v>4478</v>
      </c>
      <c r="E220" t="s">
        <v>4479</v>
      </c>
      <c r="F220">
        <v>6541</v>
      </c>
      <c r="G220" t="s">
        <v>4478</v>
      </c>
    </row>
    <row r="221" spans="1:7">
      <c r="A221">
        <v>1070</v>
      </c>
      <c r="B221" t="s">
        <v>4480</v>
      </c>
      <c r="C221" t="s">
        <v>148</v>
      </c>
      <c r="D221" t="s">
        <v>4313</v>
      </c>
      <c r="E221" t="s">
        <v>4481</v>
      </c>
      <c r="F221">
        <v>1503</v>
      </c>
      <c r="G221" t="s">
        <v>4480</v>
      </c>
    </row>
    <row r="222" spans="1:7">
      <c r="A222">
        <v>454</v>
      </c>
      <c r="B222" t="s">
        <v>4732</v>
      </c>
      <c r="C222" t="s">
        <v>4275</v>
      </c>
      <c r="D222" t="s">
        <v>4732</v>
      </c>
      <c r="E222" t="s">
        <v>4733</v>
      </c>
      <c r="F222">
        <v>7200</v>
      </c>
      <c r="G222" t="s">
        <v>4732</v>
      </c>
    </row>
    <row r="223" spans="1:7">
      <c r="A223">
        <v>1069</v>
      </c>
      <c r="B223" t="s">
        <v>4482</v>
      </c>
      <c r="C223" t="s">
        <v>148</v>
      </c>
      <c r="D223" t="s">
        <v>4313</v>
      </c>
      <c r="E223" t="s">
        <v>4483</v>
      </c>
      <c r="F223">
        <v>1500</v>
      </c>
      <c r="G223" t="s">
        <v>4482</v>
      </c>
    </row>
    <row r="224" spans="1:7">
      <c r="A224">
        <v>825</v>
      </c>
      <c r="B224" t="s">
        <v>4678</v>
      </c>
      <c r="C224" t="s">
        <v>4275</v>
      </c>
      <c r="D224" t="s">
        <v>4678</v>
      </c>
      <c r="E224" t="s">
        <v>4679</v>
      </c>
      <c r="F224">
        <v>7016</v>
      </c>
      <c r="G224" t="s">
        <v>4678</v>
      </c>
    </row>
    <row r="225" spans="1:7">
      <c r="A225">
        <v>1068</v>
      </c>
      <c r="B225" t="s">
        <v>1973</v>
      </c>
      <c r="C225" t="s">
        <v>148</v>
      </c>
      <c r="D225" t="s">
        <v>1982</v>
      </c>
      <c r="E225" t="s">
        <v>4484</v>
      </c>
      <c r="F225">
        <v>1011</v>
      </c>
      <c r="G225" t="s">
        <v>1973</v>
      </c>
    </row>
    <row r="226" spans="1:7">
      <c r="A226">
        <v>1067</v>
      </c>
      <c r="B226" t="s">
        <v>4485</v>
      </c>
      <c r="C226" t="s">
        <v>148</v>
      </c>
      <c r="D226" t="s">
        <v>1987</v>
      </c>
      <c r="E226" t="s">
        <v>4486</v>
      </c>
      <c r="F226">
        <v>1300</v>
      </c>
      <c r="G226" t="s">
        <v>4485</v>
      </c>
    </row>
    <row r="227" spans="1:7">
      <c r="A227">
        <v>1066</v>
      </c>
      <c r="B227" t="s">
        <v>4487</v>
      </c>
      <c r="C227" t="s">
        <v>148</v>
      </c>
      <c r="D227" t="s">
        <v>1987</v>
      </c>
      <c r="E227" t="s">
        <v>4488</v>
      </c>
      <c r="F227">
        <v>1300</v>
      </c>
      <c r="G227" t="s">
        <v>4487</v>
      </c>
    </row>
    <row r="228" spans="1:7">
      <c r="A228">
        <v>1065</v>
      </c>
      <c r="B228" t="s">
        <v>4489</v>
      </c>
      <c r="C228" t="s">
        <v>148</v>
      </c>
      <c r="D228" t="s">
        <v>1979</v>
      </c>
      <c r="E228" t="s">
        <v>4490</v>
      </c>
      <c r="F228">
        <v>1226</v>
      </c>
      <c r="G228" t="s">
        <v>4489</v>
      </c>
    </row>
    <row r="229" spans="1:7">
      <c r="A229">
        <v>1064</v>
      </c>
      <c r="B229" t="s">
        <v>4491</v>
      </c>
      <c r="C229" t="s">
        <v>148</v>
      </c>
      <c r="D229" t="s">
        <v>1988</v>
      </c>
      <c r="E229" t="s">
        <v>4492</v>
      </c>
      <c r="F229">
        <v>1603</v>
      </c>
      <c r="G229" t="s">
        <v>4491</v>
      </c>
    </row>
    <row r="230" spans="1:7">
      <c r="A230">
        <v>1063</v>
      </c>
      <c r="B230" t="s">
        <v>4493</v>
      </c>
      <c r="C230" t="s">
        <v>148</v>
      </c>
      <c r="D230" t="s">
        <v>1988</v>
      </c>
      <c r="E230" t="s">
        <v>4494</v>
      </c>
      <c r="F230">
        <v>1606</v>
      </c>
      <c r="G230" t="s">
        <v>4493</v>
      </c>
    </row>
    <row r="231" spans="1:7">
      <c r="A231">
        <v>1013</v>
      </c>
      <c r="B231" t="s">
        <v>4588</v>
      </c>
      <c r="C231" t="s">
        <v>148</v>
      </c>
      <c r="D231" t="s">
        <v>1988</v>
      </c>
      <c r="E231" t="s">
        <v>4589</v>
      </c>
      <c r="F231">
        <v>1600</v>
      </c>
      <c r="G231" t="s">
        <v>4588</v>
      </c>
    </row>
    <row r="232" spans="1:7">
      <c r="A232">
        <v>1062</v>
      </c>
      <c r="B232" t="s">
        <v>4495</v>
      </c>
      <c r="C232" t="s">
        <v>148</v>
      </c>
      <c r="D232" t="s">
        <v>1988</v>
      </c>
      <c r="E232" t="s">
        <v>4496</v>
      </c>
      <c r="F232">
        <v>1610</v>
      </c>
      <c r="G232" t="s">
        <v>4495</v>
      </c>
    </row>
    <row r="233" spans="1:7">
      <c r="A233">
        <v>841</v>
      </c>
      <c r="B233" t="s">
        <v>4651</v>
      </c>
      <c r="C233" t="s">
        <v>148</v>
      </c>
      <c r="D233" t="s">
        <v>1988</v>
      </c>
      <c r="E233" t="s">
        <v>4652</v>
      </c>
      <c r="F233">
        <v>1600</v>
      </c>
      <c r="G233" t="s">
        <v>4651</v>
      </c>
    </row>
    <row r="234" spans="1:7">
      <c r="A234">
        <v>1061</v>
      </c>
      <c r="B234" t="s">
        <v>4497</v>
      </c>
      <c r="C234" t="s">
        <v>148</v>
      </c>
      <c r="D234" t="s">
        <v>1988</v>
      </c>
      <c r="E234" t="s">
        <v>4498</v>
      </c>
      <c r="F234">
        <v>1605</v>
      </c>
      <c r="G234" t="s">
        <v>4497</v>
      </c>
    </row>
    <row r="235" spans="1:7">
      <c r="A235">
        <v>1060</v>
      </c>
      <c r="B235" t="s">
        <v>4499</v>
      </c>
      <c r="C235" t="s">
        <v>148</v>
      </c>
      <c r="D235" t="s">
        <v>1979</v>
      </c>
      <c r="E235" t="s">
        <v>4500</v>
      </c>
      <c r="F235">
        <v>1231</v>
      </c>
      <c r="G235" t="s">
        <v>4499</v>
      </c>
    </row>
    <row r="236" spans="1:7">
      <c r="A236">
        <v>833</v>
      </c>
      <c r="B236" t="s">
        <v>2382</v>
      </c>
      <c r="C236" t="s">
        <v>4232</v>
      </c>
      <c r="D236" t="s">
        <v>2382</v>
      </c>
      <c r="E236" t="s">
        <v>4664</v>
      </c>
      <c r="F236">
        <v>3004</v>
      </c>
      <c r="G236" t="s">
        <v>2382</v>
      </c>
    </row>
    <row r="237" spans="1:7">
      <c r="A237">
        <v>172</v>
      </c>
      <c r="B237" t="s">
        <v>4810</v>
      </c>
      <c r="C237" t="s">
        <v>148</v>
      </c>
      <c r="D237" t="s">
        <v>1979</v>
      </c>
      <c r="E237" t="s">
        <v>4811</v>
      </c>
      <c r="F237">
        <v>1229</v>
      </c>
      <c r="G237" t="s">
        <v>4810</v>
      </c>
    </row>
    <row r="238" spans="1:7">
      <c r="A238">
        <v>216</v>
      </c>
      <c r="B238" t="s">
        <v>4806</v>
      </c>
      <c r="C238" t="s">
        <v>148</v>
      </c>
      <c r="D238" t="s">
        <v>4313</v>
      </c>
      <c r="E238" t="s">
        <v>4807</v>
      </c>
      <c r="F238">
        <v>1503</v>
      </c>
      <c r="G238" t="s">
        <v>4806</v>
      </c>
    </row>
    <row r="239" spans="1:7">
      <c r="A239">
        <v>1059</v>
      </c>
      <c r="B239" t="s">
        <v>4501</v>
      </c>
      <c r="C239" t="s">
        <v>4219</v>
      </c>
      <c r="D239" t="s">
        <v>4501</v>
      </c>
      <c r="E239" t="s">
        <v>4502</v>
      </c>
      <c r="F239">
        <v>5300</v>
      </c>
      <c r="G239" t="s">
        <v>4501</v>
      </c>
    </row>
    <row r="240" spans="1:7">
      <c r="A240">
        <v>1058</v>
      </c>
      <c r="B240" t="s">
        <v>4503</v>
      </c>
      <c r="C240" t="s">
        <v>148</v>
      </c>
      <c r="D240" t="s">
        <v>1989</v>
      </c>
      <c r="E240" t="s">
        <v>4504</v>
      </c>
      <c r="F240">
        <v>1113</v>
      </c>
      <c r="G240" t="s">
        <v>4503</v>
      </c>
    </row>
    <row r="241" spans="1:7">
      <c r="A241">
        <v>1057</v>
      </c>
      <c r="B241" t="s">
        <v>4505</v>
      </c>
      <c r="C241" t="s">
        <v>148</v>
      </c>
      <c r="D241" t="s">
        <v>1989</v>
      </c>
      <c r="E241" t="s">
        <v>4506</v>
      </c>
      <c r="F241">
        <v>1113</v>
      </c>
      <c r="G241" t="s">
        <v>4505</v>
      </c>
    </row>
    <row r="242" spans="1:7">
      <c r="A242">
        <v>1056</v>
      </c>
      <c r="B242" t="s">
        <v>4507</v>
      </c>
      <c r="C242" t="s">
        <v>148</v>
      </c>
      <c r="D242" t="s">
        <v>1989</v>
      </c>
      <c r="E242" t="s">
        <v>4508</v>
      </c>
      <c r="F242">
        <v>1123</v>
      </c>
      <c r="G242" t="s">
        <v>4507</v>
      </c>
    </row>
    <row r="243" spans="1:7">
      <c r="A243">
        <v>826</v>
      </c>
      <c r="B243" t="s">
        <v>4676</v>
      </c>
      <c r="C243" t="s">
        <v>148</v>
      </c>
      <c r="D243" t="s">
        <v>1989</v>
      </c>
      <c r="E243" t="s">
        <v>4677</v>
      </c>
      <c r="F243">
        <v>1118</v>
      </c>
      <c r="G243" t="s">
        <v>4676</v>
      </c>
    </row>
    <row r="244" spans="1:7">
      <c r="A244">
        <v>1055</v>
      </c>
      <c r="B244" t="s">
        <v>4509</v>
      </c>
      <c r="C244" t="s">
        <v>148</v>
      </c>
      <c r="D244" t="s">
        <v>1982</v>
      </c>
      <c r="E244" t="s">
        <v>4510</v>
      </c>
      <c r="F244">
        <v>1006</v>
      </c>
      <c r="G244" t="s">
        <v>4509</v>
      </c>
    </row>
    <row r="245" spans="1:7">
      <c r="A245">
        <v>1054</v>
      </c>
      <c r="B245" t="s">
        <v>4511</v>
      </c>
      <c r="C245" t="s">
        <v>148</v>
      </c>
      <c r="D245" t="s">
        <v>1979</v>
      </c>
      <c r="E245" t="s">
        <v>4512</v>
      </c>
      <c r="F245">
        <v>1206</v>
      </c>
      <c r="G245" t="s">
        <v>4511</v>
      </c>
    </row>
    <row r="246" spans="1:7">
      <c r="A246">
        <v>834</v>
      </c>
      <c r="B246" t="s">
        <v>4662</v>
      </c>
      <c r="C246" t="s">
        <v>148</v>
      </c>
      <c r="D246" t="s">
        <v>1989</v>
      </c>
      <c r="E246" t="s">
        <v>4663</v>
      </c>
      <c r="F246">
        <v>1114</v>
      </c>
      <c r="G246" t="s">
        <v>4662</v>
      </c>
    </row>
    <row r="247" spans="1:7">
      <c r="A247">
        <v>8989</v>
      </c>
      <c r="B247" t="s">
        <v>4214</v>
      </c>
      <c r="C247" t="s">
        <v>148</v>
      </c>
      <c r="D247" t="s">
        <v>1989</v>
      </c>
      <c r="E247" t="s">
        <v>4215</v>
      </c>
      <c r="F247">
        <v>1112</v>
      </c>
      <c r="G247" t="s">
        <v>4214</v>
      </c>
    </row>
    <row r="248" spans="1:7">
      <c r="A248">
        <v>1053</v>
      </c>
      <c r="B248" t="s">
        <v>4513</v>
      </c>
      <c r="C248" t="s">
        <v>148</v>
      </c>
      <c r="D248" t="s">
        <v>1982</v>
      </c>
      <c r="E248" t="s">
        <v>4514</v>
      </c>
      <c r="F248">
        <v>1006</v>
      </c>
      <c r="G248" t="s">
        <v>4513</v>
      </c>
    </row>
    <row r="249" spans="1:7">
      <c r="A249">
        <v>1052</v>
      </c>
      <c r="B249" t="s">
        <v>4515</v>
      </c>
      <c r="C249" t="s">
        <v>148</v>
      </c>
      <c r="D249" t="s">
        <v>1989</v>
      </c>
      <c r="E249" t="s">
        <v>4516</v>
      </c>
      <c r="F249">
        <v>1105</v>
      </c>
      <c r="G249" t="s">
        <v>4515</v>
      </c>
    </row>
    <row r="250" spans="1:7">
      <c r="A250">
        <v>1051</v>
      </c>
      <c r="B250" t="s">
        <v>2246</v>
      </c>
      <c r="C250" t="s">
        <v>4261</v>
      </c>
      <c r="D250" t="s">
        <v>4517</v>
      </c>
      <c r="E250" t="s">
        <v>4518</v>
      </c>
      <c r="F250">
        <v>4106</v>
      </c>
      <c r="G250" t="s">
        <v>2246</v>
      </c>
    </row>
    <row r="251" spans="1:7">
      <c r="A251">
        <v>1050</v>
      </c>
      <c r="B251" t="s">
        <v>4519</v>
      </c>
      <c r="C251" t="s">
        <v>148</v>
      </c>
      <c r="D251" t="s">
        <v>1982</v>
      </c>
      <c r="E251" t="s">
        <v>4520</v>
      </c>
      <c r="F251">
        <v>1004</v>
      </c>
      <c r="G251" t="s">
        <v>4519</v>
      </c>
    </row>
    <row r="252" spans="1:7">
      <c r="A252">
        <v>1049</v>
      </c>
      <c r="B252" t="s">
        <v>2978</v>
      </c>
      <c r="C252" t="s">
        <v>4219</v>
      </c>
      <c r="D252" t="s">
        <v>2562</v>
      </c>
      <c r="E252" t="s">
        <v>4521</v>
      </c>
      <c r="F252">
        <v>5800</v>
      </c>
      <c r="G252" t="s">
        <v>2978</v>
      </c>
    </row>
    <row r="253" spans="1:7">
      <c r="A253">
        <v>1048</v>
      </c>
      <c r="B253" t="s">
        <v>2219</v>
      </c>
      <c r="C253" t="s">
        <v>148</v>
      </c>
      <c r="D253" t="s">
        <v>1979</v>
      </c>
      <c r="E253" t="s">
        <v>4522</v>
      </c>
      <c r="F253">
        <v>1227</v>
      </c>
      <c r="G253" t="s">
        <v>2219</v>
      </c>
    </row>
    <row r="254" spans="1:7">
      <c r="A254">
        <v>835</v>
      </c>
      <c r="B254" t="s">
        <v>1967</v>
      </c>
      <c r="C254" t="s">
        <v>148</v>
      </c>
      <c r="D254" t="s">
        <v>1982</v>
      </c>
      <c r="E254" t="s">
        <v>4661</v>
      </c>
      <c r="F254">
        <v>1015</v>
      </c>
      <c r="G254" t="s">
        <v>1967</v>
      </c>
    </row>
    <row r="255" spans="1:7">
      <c r="A255">
        <v>1011</v>
      </c>
      <c r="B255" t="s">
        <v>2314</v>
      </c>
      <c r="C255" t="s">
        <v>4232</v>
      </c>
      <c r="D255" t="s">
        <v>2314</v>
      </c>
      <c r="E255" t="s">
        <v>4591</v>
      </c>
      <c r="F255">
        <v>2000</v>
      </c>
      <c r="G255" t="s">
        <v>2314</v>
      </c>
    </row>
    <row r="256" spans="1:7">
      <c r="A256">
        <v>827</v>
      </c>
      <c r="B256" t="s">
        <v>4674</v>
      </c>
      <c r="C256" t="s">
        <v>4232</v>
      </c>
      <c r="D256" t="s">
        <v>2314</v>
      </c>
      <c r="E256" t="s">
        <v>4675</v>
      </c>
      <c r="F256">
        <v>2000</v>
      </c>
      <c r="G256" t="s">
        <v>4674</v>
      </c>
    </row>
    <row r="257" spans="1:7">
      <c r="A257">
        <v>416</v>
      </c>
      <c r="B257" t="s">
        <v>4753</v>
      </c>
      <c r="C257" t="s">
        <v>4232</v>
      </c>
      <c r="D257" t="s">
        <v>2314</v>
      </c>
      <c r="E257" t="s">
        <v>4754</v>
      </c>
      <c r="F257">
        <v>2000</v>
      </c>
      <c r="G257" t="s">
        <v>4753</v>
      </c>
    </row>
    <row r="258" spans="1:7">
      <c r="A258">
        <v>373</v>
      </c>
      <c r="B258" t="s">
        <v>4763</v>
      </c>
      <c r="C258" t="s">
        <v>4275</v>
      </c>
      <c r="D258" t="s">
        <v>4764</v>
      </c>
      <c r="E258" t="s">
        <v>4765</v>
      </c>
      <c r="F258">
        <v>8501</v>
      </c>
      <c r="G258" t="s">
        <v>4763</v>
      </c>
    </row>
    <row r="259" spans="1:7">
      <c r="A259">
        <v>326</v>
      </c>
      <c r="B259" t="s">
        <v>4780</v>
      </c>
      <c r="C259" t="s">
        <v>4232</v>
      </c>
      <c r="D259" t="s">
        <v>4781</v>
      </c>
      <c r="E259" t="s">
        <v>4782</v>
      </c>
      <c r="F259">
        <v>3121</v>
      </c>
      <c r="G259" t="s">
        <v>4780</v>
      </c>
    </row>
    <row r="260" spans="1:7">
      <c r="A260">
        <v>498</v>
      </c>
      <c r="B260" t="s">
        <v>4715</v>
      </c>
      <c r="C260" t="s">
        <v>148</v>
      </c>
      <c r="D260" t="s">
        <v>4313</v>
      </c>
      <c r="E260" t="s">
        <v>4716</v>
      </c>
      <c r="F260">
        <v>1500</v>
      </c>
      <c r="G260" t="s">
        <v>4715</v>
      </c>
    </row>
    <row r="261" spans="1:7">
      <c r="A261">
        <v>173</v>
      </c>
      <c r="B261" t="s">
        <v>4808</v>
      </c>
      <c r="C261" t="s">
        <v>148</v>
      </c>
      <c r="D261" t="s">
        <v>1979</v>
      </c>
      <c r="E261" t="s">
        <v>4809</v>
      </c>
      <c r="F261">
        <v>1223</v>
      </c>
      <c r="G261" t="s">
        <v>4808</v>
      </c>
    </row>
    <row r="262" spans="1:7">
      <c r="A262">
        <v>1047</v>
      </c>
      <c r="B262" t="s">
        <v>4523</v>
      </c>
      <c r="C262" t="s">
        <v>148</v>
      </c>
      <c r="D262" t="s">
        <v>1988</v>
      </c>
      <c r="E262" t="s">
        <v>4524</v>
      </c>
      <c r="F262">
        <v>1600</v>
      </c>
      <c r="G262" t="s">
        <v>4523</v>
      </c>
    </row>
    <row r="263" spans="1:7">
      <c r="A263">
        <v>1046</v>
      </c>
      <c r="B263" t="s">
        <v>2566</v>
      </c>
      <c r="C263" t="s">
        <v>4261</v>
      </c>
      <c r="D263" t="s">
        <v>2566</v>
      </c>
      <c r="E263" t="s">
        <v>4525</v>
      </c>
      <c r="F263">
        <v>4000</v>
      </c>
      <c r="G263" t="s">
        <v>2566</v>
      </c>
    </row>
    <row r="264" spans="1:7">
      <c r="A264">
        <v>1045</v>
      </c>
      <c r="B264" t="s">
        <v>2772</v>
      </c>
      <c r="C264" t="s">
        <v>4261</v>
      </c>
      <c r="D264" t="s">
        <v>2772</v>
      </c>
      <c r="E264" t="s">
        <v>4526</v>
      </c>
      <c r="F264">
        <v>4023</v>
      </c>
      <c r="G264" t="s">
        <v>2772</v>
      </c>
    </row>
    <row r="265" spans="1:7">
      <c r="A265">
        <v>836</v>
      </c>
      <c r="B265" t="s">
        <v>4659</v>
      </c>
      <c r="C265" t="s">
        <v>4261</v>
      </c>
      <c r="D265" t="s">
        <v>2772</v>
      </c>
      <c r="E265" t="s">
        <v>4660</v>
      </c>
      <c r="F265">
        <v>4023</v>
      </c>
      <c r="G265" t="s">
        <v>4659</v>
      </c>
    </row>
    <row r="266" spans="1:7">
      <c r="A266">
        <v>1044</v>
      </c>
      <c r="B266" t="s">
        <v>2228</v>
      </c>
      <c r="C266" t="s">
        <v>4232</v>
      </c>
      <c r="D266" t="s">
        <v>2228</v>
      </c>
      <c r="E266" t="s">
        <v>4527</v>
      </c>
      <c r="F266">
        <v>3311</v>
      </c>
      <c r="G266" t="s">
        <v>2228</v>
      </c>
    </row>
    <row r="267" spans="1:7">
      <c r="A267">
        <v>242</v>
      </c>
      <c r="B267" t="s">
        <v>4802</v>
      </c>
      <c r="C267" t="s">
        <v>148</v>
      </c>
      <c r="D267" t="s">
        <v>1988</v>
      </c>
      <c r="E267" t="s">
        <v>4803</v>
      </c>
      <c r="F267">
        <v>1604</v>
      </c>
      <c r="G267" t="s">
        <v>4802</v>
      </c>
    </row>
    <row r="268" spans="1:7">
      <c r="A268">
        <v>273</v>
      </c>
      <c r="B268" t="s">
        <v>4798</v>
      </c>
      <c r="C268" t="s">
        <v>148</v>
      </c>
      <c r="D268" t="s">
        <v>1981</v>
      </c>
      <c r="E268" t="s">
        <v>4799</v>
      </c>
      <c r="F268">
        <v>1550</v>
      </c>
      <c r="G268" t="s">
        <v>4798</v>
      </c>
    </row>
    <row r="269" spans="1:7">
      <c r="A269">
        <v>433</v>
      </c>
      <c r="B269" t="s">
        <v>4745</v>
      </c>
      <c r="C269" t="s">
        <v>148</v>
      </c>
      <c r="D269" t="s">
        <v>1988</v>
      </c>
      <c r="E269" t="s">
        <v>4746</v>
      </c>
      <c r="F269">
        <v>1604</v>
      </c>
      <c r="G269" t="s">
        <v>4745</v>
      </c>
    </row>
    <row r="270" spans="1:7">
      <c r="A270">
        <v>395</v>
      </c>
      <c r="B270" t="s">
        <v>2575</v>
      </c>
      <c r="C270" t="s">
        <v>4232</v>
      </c>
      <c r="D270" t="s">
        <v>4757</v>
      </c>
      <c r="E270" t="s">
        <v>4758</v>
      </c>
      <c r="F270">
        <v>3709</v>
      </c>
      <c r="G270" t="s">
        <v>2575</v>
      </c>
    </row>
    <row r="271" spans="1:7">
      <c r="A271">
        <v>1043</v>
      </c>
      <c r="B271" t="s">
        <v>4528</v>
      </c>
      <c r="C271" t="s">
        <v>148</v>
      </c>
      <c r="D271" t="s">
        <v>1982</v>
      </c>
      <c r="E271" t="s">
        <v>4529</v>
      </c>
      <c r="F271">
        <v>1003</v>
      </c>
      <c r="G271" t="s">
        <v>4528</v>
      </c>
    </row>
    <row r="272" spans="1:7">
      <c r="A272">
        <v>1039</v>
      </c>
      <c r="B272" t="s">
        <v>4536</v>
      </c>
      <c r="C272" t="s">
        <v>148</v>
      </c>
      <c r="D272" t="s">
        <v>1989</v>
      </c>
      <c r="E272" t="s">
        <v>4537</v>
      </c>
      <c r="F272">
        <v>1105</v>
      </c>
      <c r="G272" t="s">
        <v>4536</v>
      </c>
    </row>
    <row r="273" spans="1:7">
      <c r="A273">
        <v>1042</v>
      </c>
      <c r="B273" t="s">
        <v>4530</v>
      </c>
      <c r="C273" t="s">
        <v>148</v>
      </c>
      <c r="D273" t="s">
        <v>1982</v>
      </c>
      <c r="E273" t="s">
        <v>4531</v>
      </c>
      <c r="F273">
        <v>1006</v>
      </c>
      <c r="G273" t="s">
        <v>4530</v>
      </c>
    </row>
    <row r="274" spans="1:7">
      <c r="A274">
        <v>1041</v>
      </c>
      <c r="B274" t="s">
        <v>4532</v>
      </c>
      <c r="C274" t="s">
        <v>4232</v>
      </c>
      <c r="D274" t="s">
        <v>2227</v>
      </c>
      <c r="E274" t="s">
        <v>4533</v>
      </c>
      <c r="F274">
        <v>3022</v>
      </c>
      <c r="G274" t="s">
        <v>4532</v>
      </c>
    </row>
    <row r="275" spans="1:7">
      <c r="A275">
        <v>1040</v>
      </c>
      <c r="B275" t="s">
        <v>4534</v>
      </c>
      <c r="C275" t="s">
        <v>4261</v>
      </c>
      <c r="D275" t="s">
        <v>2633</v>
      </c>
      <c r="E275" t="s">
        <v>4535</v>
      </c>
      <c r="F275">
        <v>4026</v>
      </c>
      <c r="G275" t="s">
        <v>4534</v>
      </c>
    </row>
    <row r="276" spans="1:7">
      <c r="A276">
        <v>837</v>
      </c>
      <c r="B276" t="s">
        <v>4657</v>
      </c>
      <c r="C276" t="s">
        <v>4261</v>
      </c>
      <c r="D276" t="s">
        <v>2633</v>
      </c>
      <c r="E276" t="s">
        <v>4658</v>
      </c>
      <c r="F276">
        <v>4026</v>
      </c>
      <c r="G276" t="s">
        <v>4657</v>
      </c>
    </row>
    <row r="277" spans="1:7">
      <c r="A277">
        <v>1029</v>
      </c>
      <c r="B277" t="s">
        <v>4557</v>
      </c>
      <c r="C277" t="s">
        <v>4261</v>
      </c>
      <c r="D277" t="s">
        <v>2633</v>
      </c>
      <c r="E277" t="s">
        <v>4558</v>
      </c>
      <c r="F277">
        <v>4026</v>
      </c>
      <c r="G277" t="s">
        <v>4557</v>
      </c>
    </row>
    <row r="278" spans="1:7">
      <c r="A278">
        <v>1105</v>
      </c>
      <c r="B278" t="s">
        <v>4830</v>
      </c>
      <c r="C278" t="s">
        <v>148</v>
      </c>
      <c r="D278" t="s">
        <v>4416</v>
      </c>
      <c r="E278" t="s">
        <v>4417</v>
      </c>
      <c r="F278">
        <v>1740</v>
      </c>
      <c r="G278" t="s">
        <v>4415</v>
      </c>
    </row>
    <row r="279" spans="1:7">
      <c r="A279">
        <v>1038</v>
      </c>
      <c r="B279" t="s">
        <v>2699</v>
      </c>
      <c r="C279" t="s">
        <v>4232</v>
      </c>
      <c r="D279" t="s">
        <v>2699</v>
      </c>
      <c r="E279" t="s">
        <v>4538</v>
      </c>
      <c r="F279">
        <v>2209</v>
      </c>
      <c r="G279" t="s">
        <v>2699</v>
      </c>
    </row>
    <row r="280" spans="1:7">
      <c r="A280">
        <v>1037</v>
      </c>
      <c r="B280" t="s">
        <v>4539</v>
      </c>
      <c r="C280" t="s">
        <v>148</v>
      </c>
      <c r="D280" t="s">
        <v>1986</v>
      </c>
      <c r="E280" t="s">
        <v>4540</v>
      </c>
      <c r="F280">
        <v>1702</v>
      </c>
      <c r="G280" t="s">
        <v>4539</v>
      </c>
    </row>
    <row r="281" spans="1:7">
      <c r="A281">
        <v>350</v>
      </c>
      <c r="B281" t="s">
        <v>4778</v>
      </c>
      <c r="C281" t="s">
        <v>148</v>
      </c>
      <c r="D281" t="s">
        <v>1986</v>
      </c>
      <c r="E281" t="s">
        <v>4779</v>
      </c>
      <c r="F281">
        <v>1700</v>
      </c>
      <c r="G281" t="s">
        <v>4778</v>
      </c>
    </row>
    <row r="282" spans="1:7">
      <c r="A282">
        <v>1036</v>
      </c>
      <c r="B282" t="s">
        <v>4541</v>
      </c>
      <c r="C282" t="s">
        <v>4232</v>
      </c>
      <c r="D282" t="s">
        <v>4542</v>
      </c>
      <c r="E282" t="s">
        <v>4543</v>
      </c>
      <c r="F282">
        <v>1870</v>
      </c>
      <c r="G282" t="s">
        <v>4541</v>
      </c>
    </row>
    <row r="283" spans="1:7">
      <c r="A283">
        <v>911</v>
      </c>
      <c r="B283" t="s">
        <v>4597</v>
      </c>
      <c r="C283" t="s">
        <v>4275</v>
      </c>
      <c r="D283" t="s">
        <v>4597</v>
      </c>
      <c r="E283" t="s">
        <v>4598</v>
      </c>
      <c r="F283">
        <v>8400</v>
      </c>
      <c r="G283" t="s">
        <v>4597</v>
      </c>
    </row>
    <row r="284" spans="1:7">
      <c r="A284">
        <v>1035</v>
      </c>
      <c r="B284" t="s">
        <v>4544</v>
      </c>
      <c r="C284" t="s">
        <v>4219</v>
      </c>
      <c r="D284" t="s">
        <v>4545</v>
      </c>
      <c r="E284" t="s">
        <v>4546</v>
      </c>
      <c r="F284">
        <v>6500</v>
      </c>
      <c r="G284" t="s">
        <v>4544</v>
      </c>
    </row>
    <row r="285" spans="1:7">
      <c r="A285">
        <v>653</v>
      </c>
      <c r="B285" t="s">
        <v>4711</v>
      </c>
      <c r="C285" t="s">
        <v>4219</v>
      </c>
      <c r="D285" t="s">
        <v>4545</v>
      </c>
      <c r="E285" t="s">
        <v>4712</v>
      </c>
      <c r="F285">
        <v>6500</v>
      </c>
      <c r="G285" t="s">
        <v>4711</v>
      </c>
    </row>
    <row r="286" spans="1:7">
      <c r="A286">
        <v>372</v>
      </c>
      <c r="B286" t="s">
        <v>4766</v>
      </c>
      <c r="C286" t="s">
        <v>4275</v>
      </c>
      <c r="D286" t="s">
        <v>4766</v>
      </c>
      <c r="E286" t="s">
        <v>4767</v>
      </c>
      <c r="F286">
        <v>9800</v>
      </c>
      <c r="G286" t="s">
        <v>4766</v>
      </c>
    </row>
    <row r="287" spans="1:7">
      <c r="A287">
        <v>1034</v>
      </c>
      <c r="B287" t="s">
        <v>4547</v>
      </c>
      <c r="C287" t="s">
        <v>148</v>
      </c>
      <c r="D287" t="s">
        <v>1982</v>
      </c>
      <c r="E287" t="s">
        <v>4548</v>
      </c>
      <c r="F287">
        <v>1004</v>
      </c>
      <c r="G287" t="s">
        <v>4547</v>
      </c>
    </row>
    <row r="288" spans="1:7">
      <c r="A288">
        <v>1033</v>
      </c>
      <c r="B288" t="s">
        <v>4549</v>
      </c>
      <c r="C288" t="s">
        <v>148</v>
      </c>
      <c r="D288" t="s">
        <v>1982</v>
      </c>
      <c r="E288" t="s">
        <v>4550</v>
      </c>
      <c r="F288">
        <v>1004</v>
      </c>
      <c r="G288" t="s">
        <v>4549</v>
      </c>
    </row>
    <row r="289" spans="1:7">
      <c r="A289">
        <v>1032</v>
      </c>
      <c r="B289" t="s">
        <v>4551</v>
      </c>
      <c r="C289" t="s">
        <v>4261</v>
      </c>
      <c r="D289" t="s">
        <v>4551</v>
      </c>
      <c r="E289" t="s">
        <v>4552</v>
      </c>
      <c r="F289">
        <v>4120</v>
      </c>
      <c r="G289" t="s">
        <v>4551</v>
      </c>
    </row>
    <row r="290" spans="1:7">
      <c r="A290">
        <v>1031</v>
      </c>
      <c r="B290" t="s">
        <v>4553</v>
      </c>
      <c r="C290" t="s">
        <v>4219</v>
      </c>
      <c r="D290" t="s">
        <v>4553</v>
      </c>
      <c r="E290" t="s">
        <v>4554</v>
      </c>
      <c r="F290">
        <v>6300</v>
      </c>
      <c r="G290" t="s">
        <v>4553</v>
      </c>
    </row>
    <row r="291" spans="1:7">
      <c r="A291">
        <v>1030</v>
      </c>
      <c r="B291" t="s">
        <v>4555</v>
      </c>
      <c r="C291" t="s">
        <v>4275</v>
      </c>
      <c r="D291" t="s">
        <v>4555</v>
      </c>
      <c r="E291" t="s">
        <v>4556</v>
      </c>
      <c r="F291">
        <v>8100</v>
      </c>
      <c r="G291" t="s">
        <v>4555</v>
      </c>
    </row>
    <row r="292" spans="1:7">
      <c r="A292">
        <v>839</v>
      </c>
      <c r="B292" t="s">
        <v>4653</v>
      </c>
      <c r="C292" t="s">
        <v>148</v>
      </c>
      <c r="D292" t="s">
        <v>1989</v>
      </c>
      <c r="E292" t="s">
        <v>4654</v>
      </c>
      <c r="F292">
        <v>1128</v>
      </c>
      <c r="G292" t="s">
        <v>4653</v>
      </c>
    </row>
    <row r="293" spans="1:7">
      <c r="A293">
        <v>1028</v>
      </c>
      <c r="B293" t="s">
        <v>4559</v>
      </c>
      <c r="C293" t="s">
        <v>4232</v>
      </c>
      <c r="D293" t="s">
        <v>4559</v>
      </c>
      <c r="E293" t="s">
        <v>4560</v>
      </c>
      <c r="F293">
        <v>2300</v>
      </c>
      <c r="G293" t="s">
        <v>4559</v>
      </c>
    </row>
    <row r="294" spans="1:7">
      <c r="A294">
        <v>452</v>
      </c>
      <c r="B294" t="s">
        <v>4831</v>
      </c>
      <c r="C294" t="s">
        <v>4232</v>
      </c>
      <c r="D294" t="s">
        <v>4559</v>
      </c>
      <c r="E294" t="s">
        <v>4737</v>
      </c>
      <c r="F294">
        <v>2300</v>
      </c>
      <c r="G294" t="s">
        <v>4736</v>
      </c>
    </row>
    <row r="295" spans="1:7">
      <c r="A295">
        <v>494</v>
      </c>
      <c r="B295" t="s">
        <v>4722</v>
      </c>
      <c r="C295" t="s">
        <v>4232</v>
      </c>
      <c r="D295" t="s">
        <v>2815</v>
      </c>
      <c r="E295" t="s">
        <v>4723</v>
      </c>
      <c r="F295">
        <v>1920</v>
      </c>
      <c r="G295" t="s">
        <v>4722</v>
      </c>
    </row>
    <row r="296" spans="1:7">
      <c r="A296">
        <v>1027</v>
      </c>
      <c r="B296" t="s">
        <v>4561</v>
      </c>
      <c r="C296" t="s">
        <v>4232</v>
      </c>
      <c r="D296" t="s">
        <v>2815</v>
      </c>
      <c r="E296" t="s">
        <v>4562</v>
      </c>
      <c r="F296">
        <v>1920</v>
      </c>
      <c r="G296" t="s">
        <v>4561</v>
      </c>
    </row>
    <row r="297" spans="1:7">
      <c r="A297">
        <v>1026</v>
      </c>
      <c r="B297" t="s">
        <v>4563</v>
      </c>
      <c r="C297" t="s">
        <v>148</v>
      </c>
      <c r="D297" t="s">
        <v>1988</v>
      </c>
      <c r="E297" t="s">
        <v>4564</v>
      </c>
      <c r="F297">
        <v>1605</v>
      </c>
      <c r="G297" t="s">
        <v>4563</v>
      </c>
    </row>
    <row r="298" spans="1:7">
      <c r="A298">
        <v>828</v>
      </c>
      <c r="B298" t="s">
        <v>4672</v>
      </c>
      <c r="C298" t="s">
        <v>148</v>
      </c>
      <c r="D298" t="s">
        <v>1989</v>
      </c>
      <c r="E298" t="s">
        <v>4673</v>
      </c>
      <c r="F298">
        <v>1103</v>
      </c>
      <c r="G298" t="s">
        <v>4672</v>
      </c>
    </row>
    <row r="299" spans="1:7">
      <c r="A299">
        <v>1025</v>
      </c>
      <c r="B299" t="s">
        <v>4565</v>
      </c>
      <c r="C299" t="s">
        <v>148</v>
      </c>
      <c r="D299" t="s">
        <v>1989</v>
      </c>
      <c r="E299" t="s">
        <v>4566</v>
      </c>
      <c r="F299">
        <v>1103</v>
      </c>
      <c r="G299" t="s">
        <v>4565</v>
      </c>
    </row>
    <row r="300" spans="1:7">
      <c r="A300">
        <v>170</v>
      </c>
      <c r="B300" t="s">
        <v>4814</v>
      </c>
      <c r="C300" t="s">
        <v>148</v>
      </c>
      <c r="D300" t="s">
        <v>1979</v>
      </c>
      <c r="E300" t="s">
        <v>4815</v>
      </c>
      <c r="F300">
        <v>1209</v>
      </c>
      <c r="G300" t="s">
        <v>4814</v>
      </c>
    </row>
    <row r="301" spans="1:7">
      <c r="A301">
        <v>1024</v>
      </c>
      <c r="B301" t="s">
        <v>4567</v>
      </c>
      <c r="C301" t="s">
        <v>4232</v>
      </c>
      <c r="D301" t="s">
        <v>4567</v>
      </c>
      <c r="E301" t="s">
        <v>4568</v>
      </c>
      <c r="F301">
        <v>3500</v>
      </c>
      <c r="G301" t="s">
        <v>4567</v>
      </c>
    </row>
    <row r="302" spans="1:7">
      <c r="A302">
        <v>688</v>
      </c>
      <c r="B302" t="s">
        <v>4709</v>
      </c>
      <c r="C302" t="s">
        <v>4232</v>
      </c>
      <c r="D302" t="s">
        <v>4567</v>
      </c>
      <c r="E302" t="s">
        <v>4710</v>
      </c>
      <c r="F302">
        <v>3500</v>
      </c>
      <c r="G302" t="s">
        <v>4709</v>
      </c>
    </row>
    <row r="303" spans="1:7">
      <c r="A303">
        <v>843</v>
      </c>
      <c r="B303" t="s">
        <v>4647</v>
      </c>
      <c r="C303" t="s">
        <v>148</v>
      </c>
      <c r="D303" t="s">
        <v>1982</v>
      </c>
      <c r="E303" t="s">
        <v>4648</v>
      </c>
      <c r="F303">
        <v>1007</v>
      </c>
      <c r="G303" t="s">
        <v>4647</v>
      </c>
    </row>
    <row r="304" spans="1:7">
      <c r="A304">
        <v>1023</v>
      </c>
      <c r="B304" t="s">
        <v>4569</v>
      </c>
      <c r="C304" t="s">
        <v>4232</v>
      </c>
      <c r="D304" t="s">
        <v>4569</v>
      </c>
      <c r="E304" t="s">
        <v>4570</v>
      </c>
      <c r="F304">
        <v>2428</v>
      </c>
      <c r="G304" t="s">
        <v>4569</v>
      </c>
    </row>
    <row r="305" spans="1:7">
      <c r="A305">
        <v>1022</v>
      </c>
      <c r="B305" t="s">
        <v>4571</v>
      </c>
      <c r="C305" t="s">
        <v>148</v>
      </c>
      <c r="D305" t="s">
        <v>1982</v>
      </c>
      <c r="E305" t="s">
        <v>4572</v>
      </c>
      <c r="F305">
        <v>1008</v>
      </c>
      <c r="G305" t="s">
        <v>4571</v>
      </c>
    </row>
    <row r="306" spans="1:7">
      <c r="A306">
        <v>1021</v>
      </c>
      <c r="B306" t="s">
        <v>1992</v>
      </c>
      <c r="C306" t="s">
        <v>148</v>
      </c>
      <c r="D306" t="s">
        <v>1992</v>
      </c>
      <c r="E306" t="s">
        <v>4573</v>
      </c>
      <c r="F306">
        <v>1440</v>
      </c>
      <c r="G306" t="s">
        <v>1992</v>
      </c>
    </row>
    <row r="307" spans="1:7">
      <c r="A307">
        <v>1020</v>
      </c>
      <c r="B307" t="s">
        <v>4574</v>
      </c>
      <c r="C307" t="s">
        <v>148</v>
      </c>
      <c r="D307" t="s">
        <v>1988</v>
      </c>
      <c r="E307" t="s">
        <v>4575</v>
      </c>
      <c r="F307">
        <v>1600</v>
      </c>
      <c r="G307" t="s">
        <v>4574</v>
      </c>
    </row>
    <row r="308" spans="1:7">
      <c r="A308">
        <v>757</v>
      </c>
      <c r="B308" t="s">
        <v>4705</v>
      </c>
      <c r="C308" t="s">
        <v>4219</v>
      </c>
      <c r="D308" t="s">
        <v>4705</v>
      </c>
      <c r="E308" t="s">
        <v>4706</v>
      </c>
      <c r="F308">
        <v>6119</v>
      </c>
      <c r="G308" t="s">
        <v>4705</v>
      </c>
    </row>
    <row r="309" spans="1:7">
      <c r="A309">
        <v>909</v>
      </c>
      <c r="B309" t="s">
        <v>4601</v>
      </c>
      <c r="C309" t="s">
        <v>4232</v>
      </c>
      <c r="D309" t="s">
        <v>4601</v>
      </c>
      <c r="E309" t="s">
        <v>4602</v>
      </c>
      <c r="F309">
        <v>2700</v>
      </c>
      <c r="G309" t="s">
        <v>4601</v>
      </c>
    </row>
    <row r="310" spans="1:7">
      <c r="A310">
        <v>1019</v>
      </c>
      <c r="B310" t="s">
        <v>4576</v>
      </c>
      <c r="C310" t="s">
        <v>148</v>
      </c>
      <c r="D310" t="s">
        <v>1989</v>
      </c>
      <c r="E310" t="s">
        <v>4577</v>
      </c>
      <c r="F310">
        <v>1100</v>
      </c>
      <c r="G310" t="s">
        <v>4576</v>
      </c>
    </row>
    <row r="311" spans="1:7">
      <c r="A311">
        <v>1018</v>
      </c>
      <c r="B311" t="s">
        <v>4578</v>
      </c>
      <c r="C311" t="s">
        <v>148</v>
      </c>
      <c r="D311" t="s">
        <v>1981</v>
      </c>
      <c r="E311" t="s">
        <v>4579</v>
      </c>
      <c r="F311">
        <v>1555</v>
      </c>
      <c r="G311" t="s">
        <v>4578</v>
      </c>
    </row>
    <row r="312" spans="1:7">
      <c r="A312">
        <v>1017</v>
      </c>
      <c r="B312" t="s">
        <v>4580</v>
      </c>
      <c r="C312" t="s">
        <v>148</v>
      </c>
      <c r="D312" t="s">
        <v>1989</v>
      </c>
      <c r="E312" t="s">
        <v>4581</v>
      </c>
      <c r="F312">
        <v>1105</v>
      </c>
      <c r="G312" t="s">
        <v>4580</v>
      </c>
    </row>
    <row r="313" spans="1:7">
      <c r="A313">
        <v>764</v>
      </c>
      <c r="B313" t="s">
        <v>4696</v>
      </c>
      <c r="C313" t="s">
        <v>148</v>
      </c>
      <c r="D313" t="s">
        <v>1982</v>
      </c>
      <c r="E313" t="s">
        <v>4697</v>
      </c>
      <c r="F313">
        <v>1012</v>
      </c>
      <c r="G313" t="s">
        <v>4696</v>
      </c>
    </row>
    <row r="314" spans="1:7">
      <c r="A314">
        <v>1016</v>
      </c>
      <c r="B314" t="s">
        <v>4582</v>
      </c>
      <c r="C314" t="s">
        <v>4275</v>
      </c>
      <c r="D314" t="s">
        <v>4582</v>
      </c>
      <c r="E314" t="s">
        <v>4583</v>
      </c>
      <c r="F314">
        <v>7000</v>
      </c>
      <c r="G314" t="s">
        <v>4582</v>
      </c>
    </row>
    <row r="315" spans="1:7">
      <c r="A315">
        <v>1015</v>
      </c>
      <c r="B315" t="s">
        <v>4584</v>
      </c>
      <c r="C315" t="s">
        <v>4275</v>
      </c>
      <c r="D315" t="s">
        <v>4582</v>
      </c>
      <c r="E315" t="s">
        <v>4585</v>
      </c>
      <c r="F315">
        <v>7000</v>
      </c>
      <c r="G315" t="s">
        <v>4584</v>
      </c>
    </row>
  </sheetData>
  <autoFilter ref="A1:G315" xr:uid="{CBD1E69C-F901-4B1C-AD83-87490DD4AE8E}"/>
  <sortState xmlns:xlrd2="http://schemas.microsoft.com/office/spreadsheetml/2017/richdata2" ref="A2:G315">
    <sortCondition ref="B2:B31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J510"/>
  <sheetViews>
    <sheetView topLeftCell="C1" zoomScale="98" zoomScaleNormal="98" workbookViewId="0">
      <selection activeCell="J3" sqref="J3"/>
    </sheetView>
  </sheetViews>
  <sheetFormatPr defaultColWidth="8.85546875" defaultRowHeight="15"/>
  <cols>
    <col min="1" max="5" width="27.42578125" customWidth="1"/>
    <col min="6" max="6" width="10.5703125" bestFit="1" customWidth="1"/>
    <col min="7" max="7" width="27.42578125" customWidth="1"/>
    <col min="8" max="10" width="18.42578125" customWidth="1"/>
    <col min="11" max="12" width="18.140625" customWidth="1"/>
    <col min="13" max="14" width="27.42578125" customWidth="1"/>
    <col min="15" max="18" width="18.42578125" customWidth="1"/>
    <col min="20" max="21" width="27.42578125" customWidth="1"/>
    <col min="22" max="25" width="18.42578125" customWidth="1"/>
    <col min="27" max="29" width="27.42578125" customWidth="1"/>
    <col min="31" max="34" width="27.42578125" customWidth="1"/>
    <col min="36" max="36" width="27.42578125" customWidth="1"/>
  </cols>
  <sheetData>
    <row r="1" spans="1:36">
      <c r="A1" t="str">
        <f>TRIM('Employee List'!C4)</f>
        <v>Easy Savings (ATM only)</v>
      </c>
      <c r="B1" t="str">
        <f>TRIM('Employee List'!C5)</f>
        <v/>
      </c>
      <c r="C1" t="str">
        <f>TRIM('Employee List'!C6)</f>
        <v>0</v>
      </c>
      <c r="D1" t="str">
        <f>TRIM('Employee List'!C3)</f>
        <v>Dvinci Manpower Services Corp</v>
      </c>
    </row>
    <row r="2" spans="1:36">
      <c r="A2" t="str">
        <f>IF('Employee List'!B10="","",TRIM('Employee List'!B10))</f>
        <v/>
      </c>
      <c r="B2" t="str">
        <f>IF('Employee List'!C10="","",TRIM('Employee List'!C10))</f>
        <v/>
      </c>
      <c r="C2" t="str">
        <f>IF('Employee List'!D10="","",TRIM('Employee List'!D10))</f>
        <v/>
      </c>
      <c r="D2" t="str">
        <f>IF(ISBLANK('Employee List'!E10), "",VLOOKUP('Employee List'!E10,'other LOVs'!A:B,2,FALSE))</f>
        <v/>
      </c>
      <c r="E2" t="str">
        <f>IF('Employee List'!F10="","",TRIM('Employee List'!F10))</f>
        <v>,</v>
      </c>
      <c r="F2" s="2" t="str">
        <f>IF('Employee List'!H10="","",'Employee List'!H10)</f>
        <v/>
      </c>
      <c r="G2" s="2" t="str">
        <f>IF('Employee List'!I10="","",TRIM('Employee List'!I10))</f>
        <v/>
      </c>
      <c r="H2" t="str">
        <f>IFERROR(VLOOKUP('Employee List'!J10,Nationality_Table,2,FALSE),"")</f>
        <v/>
      </c>
      <c r="I2" t="str">
        <f>IFERROR(VLOOKUP('Employee List'!K10,Country_Table,2,FALSE),"")</f>
        <v/>
      </c>
      <c r="J2" t="str">
        <f>IFERROR(VLOOKUP('Employee List'!L10,Gender_Table,2,FALSE),"")</f>
        <v/>
      </c>
      <c r="K2" s="2" t="str">
        <f>IF('Employee List'!M10="","",TEXT('Employee List'!M10,"00000000000"))</f>
        <v/>
      </c>
      <c r="L2" s="2" t="str">
        <f>IF('Employee List'!N10="","",TRIM('Employee List'!N10))</f>
        <v/>
      </c>
      <c r="M2" s="2" t="str">
        <f>IF('Employee List'!O10="","",TRIM('Employee List'!O10))</f>
        <v/>
      </c>
      <c r="N2" s="2" t="str">
        <f>IF('Employee List'!P10="","",LEFT(TRIM('Employee List'!P10),60))</f>
        <v/>
      </c>
      <c r="O2" t="str">
        <f>IFERROR(IF(VLOOKUP('Employee List'!Q10,Country_Table,2,FALSE)="PH",VLOOKUP(UPPER(TRIM('Employee List'!R10)&amp;TRIM('Employee List'!S10)&amp;TRIM('Employee List'!T10)),City!$K:$M,3,FALSE),IF('Employee List'!T10="","",'Employee List'!T10)),"")</f>
        <v/>
      </c>
      <c r="P2" t="str">
        <f>IFERROR(IF(VLOOKUP('Employee List'!Q10,Country_Table,2,FALSE)="PH",VLOOKUP('Employee List'!R10,Region_Table,2,FALSE),IF('Employee List'!R10="","",'Employee List'!R10)),"")</f>
        <v/>
      </c>
      <c r="Q2" t="str">
        <f>IFERROR(IF(VLOOKUP('Employee List'!Q10,Country_Table,2,FALSE)="PH",VLOOKUP('Employee List'!S10,Province_Table,2,FALSE),IF('Employee List'!S10="","",'Employee List'!S10)),"")</f>
        <v/>
      </c>
      <c r="R2" t="str">
        <f>IFERROR(VLOOKUP('Employee List'!Q10,Country_Table,2,FALSE),"")</f>
        <v/>
      </c>
      <c r="S2" s="2" t="str">
        <f>IF('Employee List'!U10="","",TRIM('Employee List'!U10))</f>
        <v/>
      </c>
      <c r="T2" s="2" t="str">
        <f>IF('Employee List'!V10="","",TRIM('Employee List'!V10))</f>
        <v/>
      </c>
      <c r="U2" s="2" t="str">
        <f>IF('Employee List'!W10="","",LEFT(TRIM('Employee List'!W10),60))</f>
        <v/>
      </c>
      <c r="V2" t="str">
        <f>IFERROR(IF(VLOOKUP('Employee List'!X10,Country_Table,2,FALSE)="PH",VLOOKUP(UPPER(TRIM('Employee List'!Y10)&amp;TRIM('Employee List'!Z10)&amp;TRIM('Employee List'!AA10)),City!$K:$M,3,FALSE),IF('Employee List'!AA10="","",'Employee List'!AA10)),"")</f>
        <v/>
      </c>
      <c r="W2" t="str">
        <f>IFERROR(IF(VLOOKUP('Employee List'!X10,Country_Table,2,FALSE)="PH",VLOOKUP('Employee List'!Y10,Region_Table,2,FALSE),IF('Employee List'!Y10="","",'Employee List'!Y10)),"")</f>
        <v/>
      </c>
      <c r="X2" t="str">
        <f>IFERROR(IF(VLOOKUP('Employee List'!X10,Country_Table,2,FALSE)="PH",VLOOKUP('Employee List'!Z10,Province_Table,2,FALSE),IF('Employee List'!Z10="","",'Employee List'!Z10)),"")</f>
        <v/>
      </c>
      <c r="Y2" t="str">
        <f>IFERROR(VLOOKUP('Employee List'!X10,Country_Table,2,FALSE),"")</f>
        <v/>
      </c>
      <c r="Z2" s="2" t="str">
        <f>IF('Employee List'!AB10="","",TRIM('Employee List'!AB10))</f>
        <v/>
      </c>
      <c r="AA2" s="2" t="str">
        <f>IF('Employee List'!AC10="","",TRIM('Employee List'!AC10))</f>
        <v/>
      </c>
      <c r="AB2" s="2" t="str">
        <f>IF('Employee List'!AD10="","",TRIM('Employee List'!AD10))</f>
        <v/>
      </c>
      <c r="AC2" s="2" t="str">
        <f>IF('Employee List'!G10="","",TRIM('Employee List'!G10))</f>
        <v/>
      </c>
      <c r="AD2" t="str">
        <f>IFERROR(VLOOKUP('Employee List'!AE10,Civil_Status_Table,2,FALSE),"")</f>
        <v/>
      </c>
      <c r="AE2" s="2" t="str">
        <f>IF('Employee List'!AF10="","",TRIM('Employee List'!AF10))</f>
        <v/>
      </c>
      <c r="AF2" s="2" t="str">
        <f>IF('Employee List'!AG10="","",TRIM('Employee List'!AG10))</f>
        <v/>
      </c>
      <c r="AG2" s="2" t="str">
        <f>IF('Employee List'!AH10="","",TRIM('Employee List'!AH10))</f>
        <v/>
      </c>
      <c r="AH2" t="str">
        <f>IF(ISBLANK('Employee List'!AI10), "",VLOOKUP('Employee List'!AI10,'other LOVs'!A:B,2,FALSE))</f>
        <v/>
      </c>
      <c r="AI2" t="str">
        <f>IF('Employee List'!AJ10="","",TRIM('Employee List'!AJ10))</f>
        <v/>
      </c>
      <c r="AJ2" t="str">
        <f>IF(ISBLANK('Employee List'!AK10)," ",TRIM('Employee List'!AK10))</f>
        <v xml:space="preserve"> </v>
      </c>
    </row>
    <row r="3" spans="1:36">
      <c r="A3" t="str">
        <f>IF('Employee List'!B11="","",TRIM('Employee List'!B11))</f>
        <v/>
      </c>
      <c r="B3" t="str">
        <f>IF('Employee List'!C11="","",TRIM('Employee List'!C11))</f>
        <v/>
      </c>
      <c r="C3" t="str">
        <f>IF('Employee List'!D11="","",TRIM('Employee List'!D11))</f>
        <v/>
      </c>
      <c r="D3" t="str">
        <f>IF(ISBLANK('Employee List'!E11), "",VLOOKUP('Employee List'!E11,'other LOVs'!A:B,2,FALSE))</f>
        <v/>
      </c>
      <c r="E3" t="str">
        <f>IF('Employee List'!F11="","",TRIM('Employee List'!F11))</f>
        <v>,</v>
      </c>
      <c r="F3" s="2" t="str">
        <f>IF('Employee List'!H11="","",'Employee List'!H11)</f>
        <v/>
      </c>
      <c r="G3" s="2" t="str">
        <f>IF('Employee List'!I11="","",TRIM('Employee List'!I11))</f>
        <v/>
      </c>
      <c r="H3" t="str">
        <f>IFERROR(VLOOKUP('Employee List'!J11,Nationality_Table,2,FALSE),"")</f>
        <v/>
      </c>
      <c r="I3" t="str">
        <f>IFERROR(VLOOKUP('Employee List'!K11,Country_Table,2,FALSE),"")</f>
        <v/>
      </c>
      <c r="J3" t="str">
        <f>IFERROR(VLOOKUP('Employee List'!L11,Gender_Table,2,FALSE),"")</f>
        <v/>
      </c>
      <c r="K3" s="2" t="str">
        <f>IF('Employee List'!M11="","",TEXT('Employee List'!M11,"00000000000"))</f>
        <v/>
      </c>
      <c r="L3" s="2" t="str">
        <f>IF('Employee List'!N11="","",TRIM('Employee List'!N11))</f>
        <v/>
      </c>
      <c r="M3" s="2" t="str">
        <f>IF('Employee List'!O11="","",TRIM('Employee List'!O11))</f>
        <v/>
      </c>
      <c r="N3" s="2" t="str">
        <f>IF('Employee List'!P11="","",LEFT(TRIM('Employee List'!P11),60))</f>
        <v/>
      </c>
      <c r="O3" t="str">
        <f>IFERROR(IF(VLOOKUP('Employee List'!Q11,Country_Table,2,FALSE)="PH",VLOOKUP(UPPER(TRIM('Employee List'!R11)&amp;TRIM('Employee List'!S11)&amp;TRIM('Employee List'!T11)),City!$K:$M,3,FALSE),IF('Employee List'!T11="","",'Employee List'!T11)),"")</f>
        <v/>
      </c>
      <c r="P3" t="str">
        <f>IFERROR(IF(VLOOKUP('Employee List'!Q11,Country_Table,2,FALSE)="PH",VLOOKUP('Employee List'!R11,Region_Table,2,FALSE),IF('Employee List'!R11="","",'Employee List'!R11)),"")</f>
        <v/>
      </c>
      <c r="Q3" t="str">
        <f>IFERROR(IF(VLOOKUP('Employee List'!Q11,Country_Table,2,FALSE)="PH",VLOOKUP('Employee List'!S11,Province_Table,2,FALSE),IF('Employee List'!S11="","",'Employee List'!S11)),"")</f>
        <v/>
      </c>
      <c r="R3" t="str">
        <f>IFERROR(VLOOKUP('Employee List'!Q11,Country_Table,2,FALSE),"")</f>
        <v/>
      </c>
      <c r="S3" s="2" t="str">
        <f>IF('Employee List'!U11="","",TRIM('Employee List'!U11))</f>
        <v/>
      </c>
      <c r="T3" s="2" t="str">
        <f>IF('Employee List'!V11="","",TRIM('Employee List'!V11))</f>
        <v/>
      </c>
      <c r="U3" s="2" t="str">
        <f>IF('Employee List'!W11="","",LEFT(TRIM('Employee List'!W11),60))</f>
        <v/>
      </c>
      <c r="V3" t="str">
        <f>IFERROR(IF(VLOOKUP('Employee List'!X11,Country_Table,2,FALSE)="PH",VLOOKUP(UPPER(TRIM('Employee List'!Y11)&amp;TRIM('Employee List'!Z11)&amp;TRIM('Employee List'!AA11)),City!$K:$M,3,FALSE),IF('Employee List'!AA11="","",'Employee List'!AA11)),"")</f>
        <v/>
      </c>
      <c r="W3" t="str">
        <f>IFERROR(IF(VLOOKUP('Employee List'!X11,Country_Table,2,FALSE)="PH",VLOOKUP('Employee List'!Y11,Region_Table,2,FALSE),IF('Employee List'!Y11="","",'Employee List'!Y11)),"")</f>
        <v/>
      </c>
      <c r="X3" t="str">
        <f>IFERROR(IF(VLOOKUP('Employee List'!X11,Country_Table,2,FALSE)="PH",VLOOKUP('Employee List'!Z11,Province_Table,2,FALSE),IF('Employee List'!Z11="","",'Employee List'!Z11)),"")</f>
        <v/>
      </c>
      <c r="Y3" t="str">
        <f>IFERROR(VLOOKUP('Employee List'!X11,Country_Table,2,FALSE),"")</f>
        <v/>
      </c>
      <c r="Z3" s="2" t="str">
        <f>IF('Employee List'!AB11="","",TRIM('Employee List'!AB11))</f>
        <v/>
      </c>
      <c r="AA3" s="2" t="str">
        <f>IF('Employee List'!AC11="","",TRIM('Employee List'!AC11))</f>
        <v/>
      </c>
      <c r="AB3" s="2" t="str">
        <f>IF('Employee List'!AD11="","",TRIM('Employee List'!AD11))</f>
        <v/>
      </c>
      <c r="AC3" s="2" t="str">
        <f>IF('Employee List'!G11="","",TRIM('Employee List'!G11))</f>
        <v/>
      </c>
      <c r="AD3" t="str">
        <f>IFERROR(VLOOKUP('Employee List'!AE11,Civil_Status_Table,2,FALSE),"")</f>
        <v/>
      </c>
      <c r="AE3" s="2" t="str">
        <f>IF('Employee List'!AF11="","",TRIM('Employee List'!AF11))</f>
        <v/>
      </c>
      <c r="AF3" s="2" t="str">
        <f>IF('Employee List'!AG11="","",TRIM('Employee List'!AG11))</f>
        <v/>
      </c>
      <c r="AG3" s="2" t="str">
        <f>IF('Employee List'!AH11="","",TRIM('Employee List'!AH11))</f>
        <v/>
      </c>
      <c r="AH3" t="str">
        <f>IF(ISBLANK('Employee List'!AI11), "",VLOOKUP('Employee List'!AI11,'other LOVs'!A:B,2,FALSE))</f>
        <v/>
      </c>
      <c r="AI3" t="str">
        <f>IF('Employee List'!AJ11="","",TRIM('Employee List'!AJ11))</f>
        <v/>
      </c>
      <c r="AJ3" t="str">
        <f>IF(ISBLANK('Employee List'!AK11)," ",TRIM('Employee List'!AK11))</f>
        <v xml:space="preserve"> </v>
      </c>
    </row>
    <row r="4" spans="1:36">
      <c r="A4" t="str">
        <f>IF('Employee List'!B12="","",TRIM('Employee List'!B12))</f>
        <v/>
      </c>
      <c r="B4" t="str">
        <f>IF('Employee List'!C12="","",TRIM('Employee List'!C12))</f>
        <v/>
      </c>
      <c r="C4" t="str">
        <f>IF('Employee List'!D12="","",TRIM('Employee List'!D12))</f>
        <v/>
      </c>
      <c r="D4" t="str">
        <f>IF(ISBLANK('Employee List'!E12), "",VLOOKUP('Employee List'!E12,'other LOVs'!A:B,2,FALSE))</f>
        <v/>
      </c>
      <c r="E4" t="str">
        <f>IF('Employee List'!F12="","",TRIM('Employee List'!F12))</f>
        <v>,</v>
      </c>
      <c r="F4" s="2" t="str">
        <f>IF('Employee List'!H12="","",'Employee List'!H12)</f>
        <v/>
      </c>
      <c r="G4" s="2" t="str">
        <f>IF('Employee List'!I12="","",TRIM('Employee List'!I12))</f>
        <v/>
      </c>
      <c r="H4" t="str">
        <f>IFERROR(VLOOKUP('Employee List'!J12,Nationality_Table,2,FALSE),"")</f>
        <v/>
      </c>
      <c r="I4" t="str">
        <f>IFERROR(VLOOKUP('Employee List'!K12,Country_Table,2,FALSE),"")</f>
        <v/>
      </c>
      <c r="J4" t="str">
        <f>IFERROR(VLOOKUP('Employee List'!L12,Gender_Table,2,FALSE),"")</f>
        <v/>
      </c>
      <c r="K4" s="2" t="str">
        <f>IF('Employee List'!M12="","",TEXT('Employee List'!M12,"00000000000"))</f>
        <v/>
      </c>
      <c r="L4" s="2" t="str">
        <f>IF('Employee List'!N12="","",TRIM('Employee List'!N12))</f>
        <v/>
      </c>
      <c r="M4" s="2" t="str">
        <f>IF('Employee List'!O12="","",TRIM('Employee List'!O12))</f>
        <v/>
      </c>
      <c r="N4" s="2" t="str">
        <f>IF('Employee List'!P12="","",LEFT(TRIM('Employee List'!P12),60))</f>
        <v/>
      </c>
      <c r="O4" t="str">
        <f>IFERROR(IF(VLOOKUP('Employee List'!Q12,Country_Table,2,FALSE)="PH",VLOOKUP(UPPER(TRIM('Employee List'!R12)&amp;TRIM('Employee List'!S12)&amp;TRIM('Employee List'!T12)),City!$K:$M,3,FALSE),IF('Employee List'!T12="","",'Employee List'!T12)),"")</f>
        <v/>
      </c>
      <c r="P4" t="str">
        <f>IFERROR(IF(VLOOKUP('Employee List'!Q12,Country_Table,2,FALSE)="PH",VLOOKUP('Employee List'!R12,Region_Table,2,FALSE),IF('Employee List'!R12="","",'Employee List'!R12)),"")</f>
        <v/>
      </c>
      <c r="Q4" t="str">
        <f>IFERROR(IF(VLOOKUP('Employee List'!Q12,Country_Table,2,FALSE)="PH",VLOOKUP('Employee List'!S12,Province_Table,2,FALSE),IF('Employee List'!S12="","",'Employee List'!S12)),"")</f>
        <v/>
      </c>
      <c r="R4" t="str">
        <f>IFERROR(VLOOKUP('Employee List'!Q12,Country_Table,2,FALSE),"")</f>
        <v/>
      </c>
      <c r="S4" s="2" t="str">
        <f>IF('Employee List'!U12="","",TRIM('Employee List'!U12))</f>
        <v/>
      </c>
      <c r="T4" s="2" t="str">
        <f>IF('Employee List'!V12="","",TRIM('Employee List'!V12))</f>
        <v/>
      </c>
      <c r="U4" s="2" t="str">
        <f>IF('Employee List'!W12="","",LEFT(TRIM('Employee List'!W12),60))</f>
        <v/>
      </c>
      <c r="V4" t="str">
        <f>IFERROR(IF(VLOOKUP('Employee List'!X12,Country_Table,2,FALSE)="PH",VLOOKUP(UPPER(TRIM('Employee List'!Y12)&amp;TRIM('Employee List'!Z12)&amp;TRIM('Employee List'!AA12)),City!$K:$M,3,FALSE),IF('Employee List'!AA12="","",'Employee List'!AA12)),"")</f>
        <v/>
      </c>
      <c r="W4" t="str">
        <f>IFERROR(IF(VLOOKUP('Employee List'!X12,Country_Table,2,FALSE)="PH",VLOOKUP('Employee List'!Y12,Region_Table,2,FALSE),IF('Employee List'!Y12="","",'Employee List'!Y12)),"")</f>
        <v/>
      </c>
      <c r="X4" t="str">
        <f>IFERROR(IF(VLOOKUP('Employee List'!X12,Country_Table,2,FALSE)="PH",VLOOKUP('Employee List'!Z12,Province_Table,2,FALSE),IF('Employee List'!Z12="","",'Employee List'!Z12)),"")</f>
        <v/>
      </c>
      <c r="Y4" t="str">
        <f>IFERROR(VLOOKUP('Employee List'!X12,Country_Table,2,FALSE),"")</f>
        <v/>
      </c>
      <c r="Z4" s="2" t="str">
        <f>IF('Employee List'!AB12="","",TRIM('Employee List'!AB12))</f>
        <v/>
      </c>
      <c r="AA4" s="2" t="str">
        <f>IF('Employee List'!AC12="","",TRIM('Employee List'!AC12))</f>
        <v/>
      </c>
      <c r="AB4" s="2" t="str">
        <f>IF('Employee List'!AD12="","",TRIM('Employee List'!AD12))</f>
        <v/>
      </c>
      <c r="AC4" s="2" t="str">
        <f>IF('Employee List'!G12="","",TRIM('Employee List'!G12))</f>
        <v/>
      </c>
      <c r="AD4" t="str">
        <f>IFERROR(VLOOKUP('Employee List'!AE12,Civil_Status_Table,2,FALSE),"")</f>
        <v/>
      </c>
      <c r="AE4" s="2" t="str">
        <f>IF('Employee List'!AF12="","",TRIM('Employee List'!AF12))</f>
        <v/>
      </c>
      <c r="AF4" s="2" t="str">
        <f>IF('Employee List'!AG12="","",TRIM('Employee List'!AG12))</f>
        <v/>
      </c>
      <c r="AG4" s="2" t="str">
        <f>IF('Employee List'!AH12="","",TRIM('Employee List'!AH12))</f>
        <v/>
      </c>
      <c r="AH4" t="str">
        <f>IF(ISBLANK('Employee List'!AI12), "",VLOOKUP('Employee List'!AI12,'other LOVs'!A:B,2,FALSE))</f>
        <v/>
      </c>
      <c r="AI4" t="str">
        <f>IF('Employee List'!AJ12="","",TRIM('Employee List'!AJ12))</f>
        <v/>
      </c>
      <c r="AJ4" t="str">
        <f>IF(ISBLANK('Employee List'!AK12)," ",TRIM('Employee List'!AK12))</f>
        <v xml:space="preserve"> </v>
      </c>
    </row>
    <row r="5" spans="1:36">
      <c r="A5" t="str">
        <f>IF('Employee List'!B13="","",TRIM('Employee List'!B13))</f>
        <v/>
      </c>
      <c r="B5" t="str">
        <f>IF('Employee List'!C13="","",TRIM('Employee List'!C13))</f>
        <v/>
      </c>
      <c r="C5" t="str">
        <f>IF('Employee List'!D13="","",TRIM('Employee List'!D13))</f>
        <v/>
      </c>
      <c r="D5" t="str">
        <f>IF(ISBLANK('Employee List'!E13), "",VLOOKUP('Employee List'!E13,'other LOVs'!A:B,2,FALSE))</f>
        <v/>
      </c>
      <c r="E5" t="str">
        <f>IF('Employee List'!F13="","",TRIM('Employee List'!F13))</f>
        <v>,</v>
      </c>
      <c r="F5" s="2" t="str">
        <f>IF('Employee List'!H13="","",'Employee List'!H13)</f>
        <v/>
      </c>
      <c r="G5" s="2" t="str">
        <f>IF('Employee List'!I13="","",TRIM('Employee List'!I13))</f>
        <v/>
      </c>
      <c r="H5" t="str">
        <f>IFERROR(VLOOKUP('Employee List'!J13,Nationality_Table,2,FALSE),"")</f>
        <v/>
      </c>
      <c r="I5" t="str">
        <f>IFERROR(VLOOKUP('Employee List'!K13,Country_Table,2,FALSE),"")</f>
        <v/>
      </c>
      <c r="J5" t="str">
        <f>IFERROR(VLOOKUP('Employee List'!L13,Gender_Table,2,FALSE),"")</f>
        <v/>
      </c>
      <c r="K5" s="2" t="str">
        <f>IF('Employee List'!M13="","",TEXT('Employee List'!M13,"00000000000"))</f>
        <v/>
      </c>
      <c r="L5" s="2" t="str">
        <f>IF('Employee List'!N13="","",TRIM('Employee List'!N13))</f>
        <v/>
      </c>
      <c r="M5" s="2" t="str">
        <f>IF('Employee List'!O13="","",TRIM('Employee List'!O13))</f>
        <v/>
      </c>
      <c r="N5" s="2" t="str">
        <f>IF('Employee List'!P13="","",LEFT(TRIM('Employee List'!P13),60))</f>
        <v/>
      </c>
      <c r="O5" t="str">
        <f>IFERROR(IF(VLOOKUP('Employee List'!Q13,Country_Table,2,FALSE)="PH",VLOOKUP(UPPER(TRIM('Employee List'!R13)&amp;TRIM('Employee List'!S13)&amp;TRIM('Employee List'!T13)),City!$K:$M,3,FALSE),IF('Employee List'!T13="","",'Employee List'!T13)),"")</f>
        <v/>
      </c>
      <c r="P5" t="str">
        <f>IFERROR(IF(VLOOKUP('Employee List'!Q13,Country_Table,2,FALSE)="PH",VLOOKUP('Employee List'!R13,Region_Table,2,FALSE),IF('Employee List'!R13="","",'Employee List'!R13)),"")</f>
        <v/>
      </c>
      <c r="Q5" t="str">
        <f>IFERROR(IF(VLOOKUP('Employee List'!Q13,Country_Table,2,FALSE)="PH",VLOOKUP('Employee List'!S13,Province_Table,2,FALSE),IF('Employee List'!S13="","",'Employee List'!S13)),"")</f>
        <v/>
      </c>
      <c r="R5" t="str">
        <f>IFERROR(VLOOKUP('Employee List'!Q13,Country_Table,2,FALSE),"")</f>
        <v/>
      </c>
      <c r="S5" s="2" t="str">
        <f>IF('Employee List'!U13="","",TRIM('Employee List'!U13))</f>
        <v/>
      </c>
      <c r="T5" s="2" t="str">
        <f>IF('Employee List'!V13="","",TRIM('Employee List'!V13))</f>
        <v/>
      </c>
      <c r="U5" s="2" t="str">
        <f>IF('Employee List'!W13="","",LEFT(TRIM('Employee List'!W13),60))</f>
        <v/>
      </c>
      <c r="V5" t="str">
        <f>IFERROR(IF(VLOOKUP('Employee List'!X13,Country_Table,2,FALSE)="PH",VLOOKUP(UPPER(TRIM('Employee List'!Y13)&amp;TRIM('Employee List'!Z13)&amp;TRIM('Employee List'!AA13)),City!$K:$M,3,FALSE),IF('Employee List'!AA13="","",'Employee List'!AA13)),"")</f>
        <v/>
      </c>
      <c r="W5" t="str">
        <f>IFERROR(IF(VLOOKUP('Employee List'!X13,Country_Table,2,FALSE)="PH",VLOOKUP('Employee List'!Y13,Region_Table,2,FALSE),IF('Employee List'!Y13="","",'Employee List'!Y13)),"")</f>
        <v/>
      </c>
      <c r="X5" t="str">
        <f>IFERROR(IF(VLOOKUP('Employee List'!X13,Country_Table,2,FALSE)="PH",VLOOKUP('Employee List'!Z13,Province_Table,2,FALSE),IF('Employee List'!Z13="","",'Employee List'!Z13)),"")</f>
        <v/>
      </c>
      <c r="Y5" t="str">
        <f>IFERROR(VLOOKUP('Employee List'!X13,Country_Table,2,FALSE),"")</f>
        <v/>
      </c>
      <c r="Z5" s="2" t="str">
        <f>IF('Employee List'!AB13="","",TRIM('Employee List'!AB13))</f>
        <v/>
      </c>
      <c r="AA5" s="2" t="str">
        <f>IF('Employee List'!AC13="","",TRIM('Employee List'!AC13))</f>
        <v/>
      </c>
      <c r="AB5" s="2" t="str">
        <f>IF('Employee List'!AD13="","",TRIM('Employee List'!AD13))</f>
        <v/>
      </c>
      <c r="AC5" s="2" t="str">
        <f>IF('Employee List'!G13="","",TRIM('Employee List'!G13))</f>
        <v/>
      </c>
      <c r="AD5" t="str">
        <f>IFERROR(VLOOKUP('Employee List'!AE13,Civil_Status_Table,2,FALSE),"")</f>
        <v/>
      </c>
      <c r="AE5" s="2" t="str">
        <f>IF('Employee List'!AF13="","",TRIM('Employee List'!AF13))</f>
        <v/>
      </c>
      <c r="AF5" s="2" t="str">
        <f>IF('Employee List'!AG13="","",TRIM('Employee List'!AG13))</f>
        <v/>
      </c>
      <c r="AG5" s="2" t="str">
        <f>IF('Employee List'!AH13="","",TRIM('Employee List'!AH13))</f>
        <v/>
      </c>
      <c r="AH5" t="str">
        <f>IF(ISBLANK('Employee List'!AI13), "",VLOOKUP('Employee List'!AI13,'other LOVs'!A:B,2,FALSE))</f>
        <v/>
      </c>
      <c r="AI5" t="str">
        <f>IF('Employee List'!AJ13="","",TRIM('Employee List'!AJ13))</f>
        <v/>
      </c>
      <c r="AJ5" t="str">
        <f>IF(ISBLANK('Employee List'!AK13)," ",TRIM('Employee List'!AK13))</f>
        <v xml:space="preserve"> </v>
      </c>
    </row>
    <row r="6" spans="1:36">
      <c r="A6" t="str">
        <f>IF('Employee List'!B14="","",TRIM('Employee List'!B14))</f>
        <v/>
      </c>
      <c r="B6" t="str">
        <f>IF('Employee List'!C14="","",TRIM('Employee List'!C14))</f>
        <v/>
      </c>
      <c r="C6" t="str">
        <f>IF('Employee List'!D14="","",TRIM('Employee List'!D14))</f>
        <v/>
      </c>
      <c r="D6" t="str">
        <f>IF(ISBLANK('Employee List'!E14), "",VLOOKUP('Employee List'!E14,'other LOVs'!A:B,2,FALSE))</f>
        <v/>
      </c>
      <c r="E6" t="str">
        <f>IF('Employee List'!F14="","",TRIM('Employee List'!F14))</f>
        <v>,</v>
      </c>
      <c r="F6" s="2" t="str">
        <f>IF('Employee List'!H14="","",'Employee List'!H14)</f>
        <v/>
      </c>
      <c r="G6" s="2" t="str">
        <f>IF('Employee List'!I14="","",TRIM('Employee List'!I14))</f>
        <v/>
      </c>
      <c r="H6" t="str">
        <f>IFERROR(VLOOKUP('Employee List'!J14,Nationality_Table,2,FALSE),"")</f>
        <v/>
      </c>
      <c r="I6" t="str">
        <f>IFERROR(VLOOKUP('Employee List'!K14,Country_Table,2,FALSE),"")</f>
        <v/>
      </c>
      <c r="J6" t="str">
        <f>IFERROR(VLOOKUP('Employee List'!L14,Gender_Table,2,FALSE),"")</f>
        <v/>
      </c>
      <c r="K6" s="2" t="str">
        <f>IF('Employee List'!M14="","",TEXT('Employee List'!M14,"00000000000"))</f>
        <v/>
      </c>
      <c r="L6" s="2" t="str">
        <f>IF('Employee List'!N14="","",TRIM('Employee List'!N14))</f>
        <v/>
      </c>
      <c r="M6" s="2" t="str">
        <f>IF('Employee List'!O14="","",TRIM('Employee List'!O14))</f>
        <v/>
      </c>
      <c r="N6" s="2" t="str">
        <f>IF('Employee List'!P14="","",LEFT(TRIM('Employee List'!P14),60))</f>
        <v/>
      </c>
      <c r="O6" t="str">
        <f>IFERROR(IF(VLOOKUP('Employee List'!Q14,Country_Table,2,FALSE)="PH",VLOOKUP(UPPER(TRIM('Employee List'!R14)&amp;TRIM('Employee List'!S14)&amp;TRIM('Employee List'!T14)),City!$K:$M,3,FALSE),IF('Employee List'!T14="","",'Employee List'!T14)),"")</f>
        <v/>
      </c>
      <c r="P6" t="str">
        <f>IFERROR(IF(VLOOKUP('Employee List'!Q14,Country_Table,2,FALSE)="PH",VLOOKUP('Employee List'!R14,Region_Table,2,FALSE),IF('Employee List'!R14="","",'Employee List'!R14)),"")</f>
        <v/>
      </c>
      <c r="Q6" t="str">
        <f>IFERROR(IF(VLOOKUP('Employee List'!Q14,Country_Table,2,FALSE)="PH",VLOOKUP('Employee List'!S14,Province_Table,2,FALSE),IF('Employee List'!S14="","",'Employee List'!S14)),"")</f>
        <v/>
      </c>
      <c r="R6" t="str">
        <f>IFERROR(VLOOKUP('Employee List'!Q14,Country_Table,2,FALSE),"")</f>
        <v/>
      </c>
      <c r="S6" s="2" t="str">
        <f>IF('Employee List'!U14="","",TRIM('Employee List'!U14))</f>
        <v/>
      </c>
      <c r="T6" s="2" t="str">
        <f>IF('Employee List'!V14="","",TRIM('Employee List'!V14))</f>
        <v/>
      </c>
      <c r="U6" s="2" t="str">
        <f>IF('Employee List'!W14="","",LEFT(TRIM('Employee List'!W14),60))</f>
        <v/>
      </c>
      <c r="V6" t="str">
        <f>IFERROR(IF(VLOOKUP('Employee List'!X14,Country_Table,2,FALSE)="PH",VLOOKUP(UPPER(TRIM('Employee List'!Y14)&amp;TRIM('Employee List'!Z14)&amp;TRIM('Employee List'!AA14)),City!$K:$M,3,FALSE),IF('Employee List'!AA14="","",'Employee List'!AA14)),"")</f>
        <v/>
      </c>
      <c r="W6" t="str">
        <f>IFERROR(IF(VLOOKUP('Employee List'!X14,Country_Table,2,FALSE)="PH",VLOOKUP('Employee List'!Y14,Region_Table,2,FALSE),IF('Employee List'!Y14="","",'Employee List'!Y14)),"")</f>
        <v/>
      </c>
      <c r="X6" t="str">
        <f>IFERROR(IF(VLOOKUP('Employee List'!X14,Country_Table,2,FALSE)="PH",VLOOKUP('Employee List'!Z14,Province_Table,2,FALSE),IF('Employee List'!Z14="","",'Employee List'!Z14)),"")</f>
        <v/>
      </c>
      <c r="Y6" t="str">
        <f>IFERROR(VLOOKUP('Employee List'!X14,Country_Table,2,FALSE),"")</f>
        <v/>
      </c>
      <c r="Z6" s="2" t="str">
        <f>IF('Employee List'!AB14="","",TRIM('Employee List'!AB14))</f>
        <v/>
      </c>
      <c r="AA6" s="2" t="str">
        <f>IF('Employee List'!AC14="","",TRIM('Employee List'!AC14))</f>
        <v/>
      </c>
      <c r="AB6" s="2" t="str">
        <f>IF('Employee List'!AD14="","",TRIM('Employee List'!AD14))</f>
        <v/>
      </c>
      <c r="AC6" s="2" t="str">
        <f>IF('Employee List'!G14="","",TRIM('Employee List'!G14))</f>
        <v/>
      </c>
      <c r="AD6" t="str">
        <f>IFERROR(VLOOKUP('Employee List'!AE14,Civil_Status_Table,2,FALSE),"")</f>
        <v/>
      </c>
      <c r="AE6" s="2" t="str">
        <f>IF('Employee List'!AF14="","",TRIM('Employee List'!AF14))</f>
        <v/>
      </c>
      <c r="AF6" s="2" t="str">
        <f>IF('Employee List'!AG14="","",TRIM('Employee List'!AG14))</f>
        <v/>
      </c>
      <c r="AG6" s="2" t="str">
        <f>IF('Employee List'!AH14="","",TRIM('Employee List'!AH14))</f>
        <v/>
      </c>
      <c r="AH6" t="str">
        <f>IF(ISBLANK('Employee List'!AI14), "",VLOOKUP('Employee List'!AI14,'other LOVs'!A:B,2,FALSE))</f>
        <v/>
      </c>
      <c r="AI6" t="str">
        <f>IF('Employee List'!AJ14="","",TRIM('Employee List'!AJ14))</f>
        <v/>
      </c>
      <c r="AJ6" t="str">
        <f>IF(ISBLANK('Employee List'!AK14)," ",TRIM('Employee List'!AK14))</f>
        <v xml:space="preserve"> </v>
      </c>
    </row>
    <row r="7" spans="1:36">
      <c r="A7" t="str">
        <f>IF('Employee List'!B15="","",TRIM('Employee List'!B15))</f>
        <v/>
      </c>
      <c r="B7" t="str">
        <f>IF('Employee List'!C15="","",TRIM('Employee List'!C15))</f>
        <v/>
      </c>
      <c r="C7" t="str">
        <f>IF('Employee List'!D15="","",TRIM('Employee List'!D15))</f>
        <v/>
      </c>
      <c r="D7" t="str">
        <f>IF(ISBLANK('Employee List'!E15), "",VLOOKUP('Employee List'!E15,'other LOVs'!A:B,2,FALSE))</f>
        <v/>
      </c>
      <c r="E7" t="str">
        <f>IF('Employee List'!F15="","",TRIM('Employee List'!F15))</f>
        <v>,</v>
      </c>
      <c r="F7" s="2" t="str">
        <f>IF('Employee List'!H15="","",'Employee List'!H15)</f>
        <v/>
      </c>
      <c r="G7" s="2" t="str">
        <f>IF('Employee List'!I15="","",TRIM('Employee List'!I15))</f>
        <v/>
      </c>
      <c r="H7" t="str">
        <f>IFERROR(VLOOKUP('Employee List'!J15,Nationality_Table,2,FALSE),"")</f>
        <v/>
      </c>
      <c r="I7" t="str">
        <f>IFERROR(VLOOKUP('Employee List'!K15,Country_Table,2,FALSE),"")</f>
        <v/>
      </c>
      <c r="J7" t="str">
        <f>IFERROR(VLOOKUP('Employee List'!L15,Gender_Table,2,FALSE),"")</f>
        <v/>
      </c>
      <c r="K7" s="2" t="str">
        <f>IF('Employee List'!M15="","",TEXT('Employee List'!M15,"00000000000"))</f>
        <v/>
      </c>
      <c r="L7" s="2" t="str">
        <f>IF('Employee List'!N15="","",TRIM('Employee List'!N15))</f>
        <v/>
      </c>
      <c r="M7" s="2" t="str">
        <f>IF('Employee List'!O15="","",TRIM('Employee List'!O15))</f>
        <v/>
      </c>
      <c r="N7" s="2" t="str">
        <f>IF('Employee List'!P15="","",LEFT(TRIM('Employee List'!P15),60))</f>
        <v/>
      </c>
      <c r="O7" t="str">
        <f>IFERROR(IF(VLOOKUP('Employee List'!Q15,Country_Table,2,FALSE)="PH",VLOOKUP(UPPER(TRIM('Employee List'!R15)&amp;TRIM('Employee List'!S15)&amp;TRIM('Employee List'!T15)),City!$K:$M,3,FALSE),IF('Employee List'!T15="","",'Employee List'!T15)),"")</f>
        <v/>
      </c>
      <c r="P7" t="str">
        <f>IFERROR(IF(VLOOKUP('Employee List'!Q15,Country_Table,2,FALSE)="PH",VLOOKUP('Employee List'!R15,Region_Table,2,FALSE),IF('Employee List'!R15="","",'Employee List'!R15)),"")</f>
        <v/>
      </c>
      <c r="Q7" t="str">
        <f>IFERROR(IF(VLOOKUP('Employee List'!Q15,Country_Table,2,FALSE)="PH",VLOOKUP('Employee List'!S15,Province_Table,2,FALSE),IF('Employee List'!S15="","",'Employee List'!S15)),"")</f>
        <v/>
      </c>
      <c r="R7" t="str">
        <f>IFERROR(VLOOKUP('Employee List'!Q15,Country_Table,2,FALSE),"")</f>
        <v/>
      </c>
      <c r="S7" s="2" t="str">
        <f>IF('Employee List'!U15="","",TRIM('Employee List'!U15))</f>
        <v/>
      </c>
      <c r="T7" s="2" t="str">
        <f>IF('Employee List'!V15="","",TRIM('Employee List'!V15))</f>
        <v/>
      </c>
      <c r="U7" s="2" t="str">
        <f>IF('Employee List'!W15="","",LEFT(TRIM('Employee List'!W15),60))</f>
        <v/>
      </c>
      <c r="V7" t="str">
        <f>IFERROR(IF(VLOOKUP('Employee List'!X15,Country_Table,2,FALSE)="PH",VLOOKUP(UPPER(TRIM('Employee List'!Y15)&amp;TRIM('Employee List'!Z15)&amp;TRIM('Employee List'!AA15)),City!$K:$M,3,FALSE),IF('Employee List'!AA15="","",'Employee List'!AA15)),"")</f>
        <v/>
      </c>
      <c r="W7" t="str">
        <f>IFERROR(IF(VLOOKUP('Employee List'!X15,Country_Table,2,FALSE)="PH",VLOOKUP('Employee List'!Y15,Region_Table,2,FALSE),IF('Employee List'!Y15="","",'Employee List'!Y15)),"")</f>
        <v/>
      </c>
      <c r="X7" t="str">
        <f>IFERROR(IF(VLOOKUP('Employee List'!X15,Country_Table,2,FALSE)="PH",VLOOKUP('Employee List'!Z15,Province_Table,2,FALSE),IF('Employee List'!Z15="","",'Employee List'!Z15)),"")</f>
        <v/>
      </c>
      <c r="Y7" t="str">
        <f>IFERROR(VLOOKUP('Employee List'!X15,Country_Table,2,FALSE),"")</f>
        <v/>
      </c>
      <c r="Z7" s="2" t="str">
        <f>IF('Employee List'!AB15="","",TRIM('Employee List'!AB15))</f>
        <v/>
      </c>
      <c r="AA7" s="2" t="str">
        <f>IF('Employee List'!AC15="","",TRIM('Employee List'!AC15))</f>
        <v/>
      </c>
      <c r="AB7" s="2" t="str">
        <f>IF('Employee List'!AD15="","",TRIM('Employee List'!AD15))</f>
        <v/>
      </c>
      <c r="AC7" s="2" t="str">
        <f>IF('Employee List'!G15="","",TRIM('Employee List'!G15))</f>
        <v/>
      </c>
      <c r="AD7" t="str">
        <f>IFERROR(VLOOKUP('Employee List'!AE15,Civil_Status_Table,2,FALSE),"")</f>
        <v/>
      </c>
      <c r="AE7" s="2" t="str">
        <f>IF('Employee List'!AF15="","",TRIM('Employee List'!AF15))</f>
        <v/>
      </c>
      <c r="AF7" s="2" t="str">
        <f>IF('Employee List'!AG15="","",TRIM('Employee List'!AG15))</f>
        <v/>
      </c>
      <c r="AG7" s="2" t="str">
        <f>IF('Employee List'!AH15="","",TRIM('Employee List'!AH15))</f>
        <v/>
      </c>
      <c r="AH7" t="str">
        <f>IF(ISBLANK('Employee List'!AI15), "",VLOOKUP('Employee List'!AI15,'other LOVs'!A:B,2,FALSE))</f>
        <v/>
      </c>
      <c r="AI7" t="str">
        <f>IF('Employee List'!AJ15="","",TRIM('Employee List'!AJ15))</f>
        <v/>
      </c>
      <c r="AJ7" t="str">
        <f>IF(ISBLANK('Employee List'!AK15)," ",TRIM('Employee List'!AK15))</f>
        <v xml:space="preserve"> </v>
      </c>
    </row>
    <row r="8" spans="1:36">
      <c r="A8" t="str">
        <f>IF('Employee List'!B16="","",TRIM('Employee List'!B16))</f>
        <v/>
      </c>
      <c r="B8" t="str">
        <f>IF('Employee List'!C16="","",TRIM('Employee List'!C16))</f>
        <v/>
      </c>
      <c r="C8" t="str">
        <f>IF('Employee List'!D16="","",TRIM('Employee List'!D16))</f>
        <v/>
      </c>
      <c r="D8" t="str">
        <f>IF(ISBLANK('Employee List'!E16), "",VLOOKUP('Employee List'!E16,'other LOVs'!A:B,2,FALSE))</f>
        <v/>
      </c>
      <c r="E8" t="str">
        <f>IF('Employee List'!F16="","",TRIM('Employee List'!F16))</f>
        <v>,</v>
      </c>
      <c r="F8" s="2" t="str">
        <f>IF('Employee List'!H16="","",'Employee List'!H16)</f>
        <v/>
      </c>
      <c r="G8" s="2" t="str">
        <f>IF('Employee List'!I16="","",TRIM('Employee List'!I16))</f>
        <v/>
      </c>
      <c r="H8" t="str">
        <f>IFERROR(VLOOKUP('Employee List'!J16,Nationality_Table,2,FALSE),"")</f>
        <v/>
      </c>
      <c r="I8" t="str">
        <f>IFERROR(VLOOKUP('Employee List'!K16,Country_Table,2,FALSE),"")</f>
        <v/>
      </c>
      <c r="J8" t="str">
        <f>IFERROR(VLOOKUP('Employee List'!L16,Gender_Table,2,FALSE),"")</f>
        <v/>
      </c>
      <c r="K8" s="2" t="str">
        <f>IF('Employee List'!M16="","",TEXT('Employee List'!M16,"00000000000"))</f>
        <v/>
      </c>
      <c r="L8" s="2" t="str">
        <f>IF('Employee List'!N16="","",TRIM('Employee List'!N16))</f>
        <v/>
      </c>
      <c r="M8" s="2" t="str">
        <f>IF('Employee List'!O16="","",TRIM('Employee List'!O16))</f>
        <v/>
      </c>
      <c r="N8" s="2" t="str">
        <f>IF('Employee List'!P16="","",LEFT(TRIM('Employee List'!P16),60))</f>
        <v/>
      </c>
      <c r="O8" t="str">
        <f>IFERROR(IF(VLOOKUP('Employee List'!Q16,Country_Table,2,FALSE)="PH",VLOOKUP(UPPER(TRIM('Employee List'!R16)&amp;TRIM('Employee List'!S16)&amp;TRIM('Employee List'!T16)),City!$K:$M,3,FALSE),IF('Employee List'!T16="","",'Employee List'!T16)),"")</f>
        <v/>
      </c>
      <c r="P8" t="str">
        <f>IFERROR(IF(VLOOKUP('Employee List'!Q16,Country_Table,2,FALSE)="PH",VLOOKUP('Employee List'!R16,Region_Table,2,FALSE),IF('Employee List'!R16="","",'Employee List'!R16)),"")</f>
        <v/>
      </c>
      <c r="Q8" t="str">
        <f>IFERROR(IF(VLOOKUP('Employee List'!Q16,Country_Table,2,FALSE)="PH",VLOOKUP('Employee List'!S16,Province_Table,2,FALSE),IF('Employee List'!S16="","",'Employee List'!S16)),"")</f>
        <v/>
      </c>
      <c r="R8" t="str">
        <f>IFERROR(VLOOKUP('Employee List'!Q16,Country_Table,2,FALSE),"")</f>
        <v/>
      </c>
      <c r="S8" s="2" t="str">
        <f>IF('Employee List'!U16="","",TRIM('Employee List'!U16))</f>
        <v/>
      </c>
      <c r="T8" s="2" t="str">
        <f>IF('Employee List'!V16="","",TRIM('Employee List'!V16))</f>
        <v/>
      </c>
      <c r="U8" s="2" t="str">
        <f>IF('Employee List'!W16="","",LEFT(TRIM('Employee List'!W16),60))</f>
        <v/>
      </c>
      <c r="V8" t="str">
        <f>IFERROR(IF(VLOOKUP('Employee List'!X16,Country_Table,2,FALSE)="PH",VLOOKUP(UPPER(TRIM('Employee List'!Y16)&amp;TRIM('Employee List'!Z16)&amp;TRIM('Employee List'!AA16)),City!$K:$M,3,FALSE),IF('Employee List'!AA16="","",'Employee List'!AA16)),"")</f>
        <v/>
      </c>
      <c r="W8" t="str">
        <f>IFERROR(IF(VLOOKUP('Employee List'!X16,Country_Table,2,FALSE)="PH",VLOOKUP('Employee List'!Y16,Region_Table,2,FALSE),IF('Employee List'!Y16="","",'Employee List'!Y16)),"")</f>
        <v/>
      </c>
      <c r="X8" t="str">
        <f>IFERROR(IF(VLOOKUP('Employee List'!X16,Country_Table,2,FALSE)="PH",VLOOKUP('Employee List'!Z16,Province_Table,2,FALSE),IF('Employee List'!Z16="","",'Employee List'!Z16)),"")</f>
        <v/>
      </c>
      <c r="Y8" t="str">
        <f>IFERROR(VLOOKUP('Employee List'!X16,Country_Table,2,FALSE),"")</f>
        <v/>
      </c>
      <c r="Z8" s="2" t="str">
        <f>IF('Employee List'!AB16="","",TRIM('Employee List'!AB16))</f>
        <v/>
      </c>
      <c r="AA8" s="2" t="str">
        <f>IF('Employee List'!AC16="","",TRIM('Employee List'!AC16))</f>
        <v/>
      </c>
      <c r="AB8" s="2" t="str">
        <f>IF('Employee List'!AD16="","",TRIM('Employee List'!AD16))</f>
        <v/>
      </c>
      <c r="AC8" s="2" t="str">
        <f>IF('Employee List'!G16="","",TRIM('Employee List'!G16))</f>
        <v/>
      </c>
      <c r="AD8" t="str">
        <f>IFERROR(VLOOKUP('Employee List'!AE16,Civil_Status_Table,2,FALSE),"")</f>
        <v/>
      </c>
      <c r="AE8" s="2" t="str">
        <f>IF('Employee List'!AF16="","",TRIM('Employee List'!AF16))</f>
        <v/>
      </c>
      <c r="AF8" s="2" t="str">
        <f>IF('Employee List'!AG16="","",TRIM('Employee List'!AG16))</f>
        <v/>
      </c>
      <c r="AG8" s="2" t="str">
        <f>IF('Employee List'!AH16="","",TRIM('Employee List'!AH16))</f>
        <v/>
      </c>
      <c r="AH8" t="str">
        <f>IF(ISBLANK('Employee List'!AI16), "",VLOOKUP('Employee List'!AI16,'other LOVs'!A:B,2,FALSE))</f>
        <v/>
      </c>
      <c r="AI8" t="str">
        <f>IF('Employee List'!AJ16="","",TRIM('Employee List'!AJ16))</f>
        <v/>
      </c>
      <c r="AJ8" t="str">
        <f>IF(ISBLANK('Employee List'!AK16)," ",TRIM('Employee List'!AK16))</f>
        <v xml:space="preserve"> </v>
      </c>
    </row>
    <row r="9" spans="1:36">
      <c r="A9" t="str">
        <f>IF('Employee List'!B17="","",TRIM('Employee List'!B17))</f>
        <v/>
      </c>
      <c r="B9" t="str">
        <f>IF('Employee List'!C17="","",TRIM('Employee List'!C17))</f>
        <v/>
      </c>
      <c r="C9" t="str">
        <f>IF('Employee List'!D17="","",TRIM('Employee List'!D17))</f>
        <v/>
      </c>
      <c r="D9" t="str">
        <f>IF(ISBLANK('Employee List'!E17), "",VLOOKUP('Employee List'!E17,'other LOVs'!A:B,2,FALSE))</f>
        <v/>
      </c>
      <c r="E9" t="str">
        <f>IF('Employee List'!F17="","",TRIM('Employee List'!F17))</f>
        <v>,</v>
      </c>
      <c r="F9" s="2" t="str">
        <f>IF('Employee List'!H17="","",'Employee List'!H17)</f>
        <v/>
      </c>
      <c r="G9" s="2" t="str">
        <f>IF('Employee List'!I17="","",TRIM('Employee List'!I17))</f>
        <v/>
      </c>
      <c r="H9" t="str">
        <f>IFERROR(VLOOKUP('Employee List'!J17,Nationality_Table,2,FALSE),"")</f>
        <v/>
      </c>
      <c r="I9" t="str">
        <f>IFERROR(VLOOKUP('Employee List'!K17,Country_Table,2,FALSE),"")</f>
        <v/>
      </c>
      <c r="J9" t="str">
        <f>IFERROR(VLOOKUP('Employee List'!L17,Gender_Table,2,FALSE),"")</f>
        <v/>
      </c>
      <c r="K9" s="2" t="str">
        <f>IF('Employee List'!M17="","",TEXT('Employee List'!M17,"00000000000"))</f>
        <v/>
      </c>
      <c r="L9" s="2" t="str">
        <f>IF('Employee List'!N17="","",TRIM('Employee List'!N17))</f>
        <v/>
      </c>
      <c r="M9" s="2" t="str">
        <f>IF('Employee List'!O17="","",TRIM('Employee List'!O17))</f>
        <v/>
      </c>
      <c r="N9" s="2" t="str">
        <f>IF('Employee List'!P17="","",LEFT(TRIM('Employee List'!P17),60))</f>
        <v/>
      </c>
      <c r="O9" t="str">
        <f>IFERROR(IF(VLOOKUP('Employee List'!Q17,Country_Table,2,FALSE)="PH",VLOOKUP(UPPER(TRIM('Employee List'!R17)&amp;TRIM('Employee List'!S17)&amp;TRIM('Employee List'!T17)),City!$K:$M,3,FALSE),IF('Employee List'!T17="","",'Employee List'!T17)),"")</f>
        <v/>
      </c>
      <c r="P9" t="str">
        <f>IFERROR(IF(VLOOKUP('Employee List'!Q17,Country_Table,2,FALSE)="PH",VLOOKUP('Employee List'!R17,Region_Table,2,FALSE),IF('Employee List'!R17="","",'Employee List'!R17)),"")</f>
        <v/>
      </c>
      <c r="Q9" t="str">
        <f>IFERROR(IF(VLOOKUP('Employee List'!Q17,Country_Table,2,FALSE)="PH",VLOOKUP('Employee List'!S17,Province_Table,2,FALSE),IF('Employee List'!S17="","",'Employee List'!S17)),"")</f>
        <v/>
      </c>
      <c r="R9" t="str">
        <f>IFERROR(VLOOKUP('Employee List'!Q17,Country_Table,2,FALSE),"")</f>
        <v/>
      </c>
      <c r="S9" s="2" t="str">
        <f>IF('Employee List'!U17="","",TRIM('Employee List'!U17))</f>
        <v/>
      </c>
      <c r="T9" s="2" t="str">
        <f>IF('Employee List'!V17="","",TRIM('Employee List'!V17))</f>
        <v/>
      </c>
      <c r="U9" s="2" t="str">
        <f>IF('Employee List'!W17="","",LEFT(TRIM('Employee List'!W17),60))</f>
        <v/>
      </c>
      <c r="V9" t="str">
        <f>IFERROR(IF(VLOOKUP('Employee List'!X17,Country_Table,2,FALSE)="PH",VLOOKUP(UPPER(TRIM('Employee List'!Y17)&amp;TRIM('Employee List'!Z17)&amp;TRIM('Employee List'!AA17)),City!$K:$M,3,FALSE),IF('Employee List'!AA17="","",'Employee List'!AA17)),"")</f>
        <v/>
      </c>
      <c r="W9" t="str">
        <f>IFERROR(IF(VLOOKUP('Employee List'!X17,Country_Table,2,FALSE)="PH",VLOOKUP('Employee List'!Y17,Region_Table,2,FALSE),IF('Employee List'!Y17="","",'Employee List'!Y17)),"")</f>
        <v/>
      </c>
      <c r="X9" t="str">
        <f>IFERROR(IF(VLOOKUP('Employee List'!X17,Country_Table,2,FALSE)="PH",VLOOKUP('Employee List'!Z17,Province_Table,2,FALSE),IF('Employee List'!Z17="","",'Employee List'!Z17)),"")</f>
        <v/>
      </c>
      <c r="Y9" t="str">
        <f>IFERROR(VLOOKUP('Employee List'!X17,Country_Table,2,FALSE),"")</f>
        <v/>
      </c>
      <c r="Z9" s="2" t="str">
        <f>IF('Employee List'!AB17="","",TRIM('Employee List'!AB17))</f>
        <v/>
      </c>
      <c r="AA9" s="2" t="str">
        <f>IF('Employee List'!AC17="","",TRIM('Employee List'!AC17))</f>
        <v/>
      </c>
      <c r="AB9" s="2" t="str">
        <f>IF('Employee List'!AD17="","",TRIM('Employee List'!AD17))</f>
        <v/>
      </c>
      <c r="AC9" s="2" t="str">
        <f>IF('Employee List'!G17="","",TRIM('Employee List'!G17))</f>
        <v/>
      </c>
      <c r="AD9" t="str">
        <f>IFERROR(VLOOKUP('Employee List'!AE17,Civil_Status_Table,2,FALSE),"")</f>
        <v/>
      </c>
      <c r="AE9" s="2" t="str">
        <f>IF('Employee List'!AF17="","",TRIM('Employee List'!AF17))</f>
        <v/>
      </c>
      <c r="AF9" s="2" t="str">
        <f>IF('Employee List'!AG17="","",TRIM('Employee List'!AG17))</f>
        <v/>
      </c>
      <c r="AG9" s="2" t="str">
        <f>IF('Employee List'!AH17="","",TRIM('Employee List'!AH17))</f>
        <v/>
      </c>
      <c r="AH9" t="str">
        <f>IF(ISBLANK('Employee List'!AI17), "",VLOOKUP('Employee List'!AI17,'other LOVs'!A:B,2,FALSE))</f>
        <v/>
      </c>
      <c r="AI9" t="str">
        <f>IF('Employee List'!AJ17="","",TRIM('Employee List'!AJ17))</f>
        <v/>
      </c>
      <c r="AJ9" t="str">
        <f>IF(ISBLANK('Employee List'!AK17)," ",TRIM('Employee List'!AK17))</f>
        <v xml:space="preserve"> </v>
      </c>
    </row>
    <row r="10" spans="1:36">
      <c r="A10" t="str">
        <f>IF('Employee List'!B18="","",TRIM('Employee List'!B18))</f>
        <v/>
      </c>
      <c r="B10" t="str">
        <f>IF('Employee List'!C18="","",TRIM('Employee List'!C18))</f>
        <v/>
      </c>
      <c r="C10" t="str">
        <f>IF('Employee List'!D18="","",TRIM('Employee List'!D18))</f>
        <v/>
      </c>
      <c r="D10" t="str">
        <f>IF(ISBLANK('Employee List'!E18), "",VLOOKUP('Employee List'!E18,'other LOVs'!A:B,2,FALSE))</f>
        <v/>
      </c>
      <c r="E10" t="str">
        <f>IF('Employee List'!F18="","",TRIM('Employee List'!F18))</f>
        <v>,</v>
      </c>
      <c r="F10" s="2" t="str">
        <f>IF('Employee List'!H18="","",'Employee List'!H18)</f>
        <v/>
      </c>
      <c r="G10" s="2" t="str">
        <f>IF('Employee List'!I18="","",TRIM('Employee List'!I18))</f>
        <v/>
      </c>
      <c r="H10" t="str">
        <f>IFERROR(VLOOKUP('Employee List'!J18,Nationality_Table,2,FALSE),"")</f>
        <v/>
      </c>
      <c r="I10" t="str">
        <f>IFERROR(VLOOKUP('Employee List'!K18,Country_Table,2,FALSE),"")</f>
        <v/>
      </c>
      <c r="J10" t="str">
        <f>IFERROR(VLOOKUP('Employee List'!L18,Gender_Table,2,FALSE),"")</f>
        <v/>
      </c>
      <c r="K10" s="2" t="str">
        <f>IF('Employee List'!M18="","",TEXT('Employee List'!M18,"00000000000"))</f>
        <v/>
      </c>
      <c r="L10" s="2" t="str">
        <f>IF('Employee List'!N18="","",TRIM('Employee List'!N18))</f>
        <v/>
      </c>
      <c r="M10" s="2" t="str">
        <f>IF('Employee List'!O18="","",TRIM('Employee List'!O18))</f>
        <v/>
      </c>
      <c r="N10" s="2" t="str">
        <f>IF('Employee List'!P18="","",LEFT(TRIM('Employee List'!P18),60))</f>
        <v/>
      </c>
      <c r="O10" t="str">
        <f>IFERROR(IF(VLOOKUP('Employee List'!Q18,Country_Table,2,FALSE)="PH",VLOOKUP(UPPER(TRIM('Employee List'!R18)&amp;TRIM('Employee List'!S18)&amp;TRIM('Employee List'!T18)),City!$K:$M,3,FALSE),IF('Employee List'!T18="","",'Employee List'!T18)),"")</f>
        <v/>
      </c>
      <c r="P10" t="str">
        <f>IFERROR(IF(VLOOKUP('Employee List'!Q18,Country_Table,2,FALSE)="PH",VLOOKUP('Employee List'!R18,Region_Table,2,FALSE),IF('Employee List'!R18="","",'Employee List'!R18)),"")</f>
        <v/>
      </c>
      <c r="Q10" t="str">
        <f>IFERROR(IF(VLOOKUP('Employee List'!Q18,Country_Table,2,FALSE)="PH",VLOOKUP('Employee List'!S18,Province_Table,2,FALSE),IF('Employee List'!S18="","",'Employee List'!S18)),"")</f>
        <v/>
      </c>
      <c r="R10" t="str">
        <f>IFERROR(VLOOKUP('Employee List'!Q18,Country_Table,2,FALSE),"")</f>
        <v/>
      </c>
      <c r="S10" s="2" t="str">
        <f>IF('Employee List'!U18="","",TRIM('Employee List'!U18))</f>
        <v/>
      </c>
      <c r="T10" s="2" t="str">
        <f>IF('Employee List'!V18="","",TRIM('Employee List'!V18))</f>
        <v/>
      </c>
      <c r="U10" s="2" t="str">
        <f>IF('Employee List'!W18="","",LEFT(TRIM('Employee List'!W18),60))</f>
        <v/>
      </c>
      <c r="V10" t="str">
        <f>IFERROR(IF(VLOOKUP('Employee List'!X18,Country_Table,2,FALSE)="PH",VLOOKUP(UPPER(TRIM('Employee List'!Y18)&amp;TRIM('Employee List'!Z18)&amp;TRIM('Employee List'!AA18)),City!$K:$M,3,FALSE),IF('Employee List'!AA18="","",'Employee List'!AA18)),"")</f>
        <v/>
      </c>
      <c r="W10" t="str">
        <f>IFERROR(IF(VLOOKUP('Employee List'!X18,Country_Table,2,FALSE)="PH",VLOOKUP('Employee List'!Y18,Region_Table,2,FALSE),IF('Employee List'!Y18="","",'Employee List'!Y18)),"")</f>
        <v/>
      </c>
      <c r="X10" t="str">
        <f>IFERROR(IF(VLOOKUP('Employee List'!X18,Country_Table,2,FALSE)="PH",VLOOKUP('Employee List'!Z18,Province_Table,2,FALSE),IF('Employee List'!Z18="","",'Employee List'!Z18)),"")</f>
        <v/>
      </c>
      <c r="Y10" t="str">
        <f>IFERROR(VLOOKUP('Employee List'!X18,Country_Table,2,FALSE),"")</f>
        <v/>
      </c>
      <c r="Z10" s="2" t="str">
        <f>IF('Employee List'!AB18="","",TRIM('Employee List'!AB18))</f>
        <v/>
      </c>
      <c r="AA10" s="2" t="str">
        <f>IF('Employee List'!AC18="","",TRIM('Employee List'!AC18))</f>
        <v/>
      </c>
      <c r="AB10" s="2" t="str">
        <f>IF('Employee List'!AD18="","",TRIM('Employee List'!AD18))</f>
        <v/>
      </c>
      <c r="AC10" s="2" t="str">
        <f>IF('Employee List'!G18="","",TRIM('Employee List'!G18))</f>
        <v/>
      </c>
      <c r="AD10" t="str">
        <f>IFERROR(VLOOKUP('Employee List'!AE18,Civil_Status_Table,2,FALSE),"")</f>
        <v/>
      </c>
      <c r="AE10" s="2" t="str">
        <f>IF('Employee List'!AF18="","",TRIM('Employee List'!AF18))</f>
        <v/>
      </c>
      <c r="AF10" s="2" t="str">
        <f>IF('Employee List'!AG18="","",TRIM('Employee List'!AG18))</f>
        <v/>
      </c>
      <c r="AG10" s="2" t="str">
        <f>IF('Employee List'!AH18="","",TRIM('Employee List'!AH18))</f>
        <v/>
      </c>
      <c r="AH10" t="str">
        <f>IF(ISBLANK('Employee List'!AI18), "",VLOOKUP('Employee List'!AI18,'other LOVs'!A:B,2,FALSE))</f>
        <v/>
      </c>
      <c r="AI10" t="str">
        <f>IF('Employee List'!AJ18="","",TRIM('Employee List'!AJ18))</f>
        <v/>
      </c>
      <c r="AJ10" t="str">
        <f>IF(ISBLANK('Employee List'!AK18)," ",TRIM('Employee List'!AK18))</f>
        <v xml:space="preserve"> </v>
      </c>
    </row>
    <row r="11" spans="1:36">
      <c r="A11" t="str">
        <f>IF('Employee List'!B19="","",TRIM('Employee List'!B19))</f>
        <v/>
      </c>
      <c r="B11" t="str">
        <f>IF('Employee List'!C19="","",TRIM('Employee List'!C19))</f>
        <v/>
      </c>
      <c r="C11" t="str">
        <f>IF('Employee List'!D19="","",TRIM('Employee List'!D19))</f>
        <v/>
      </c>
      <c r="D11" t="str">
        <f>IF(ISBLANK('Employee List'!E19), "",VLOOKUP('Employee List'!E19,'other LOVs'!A:B,2,FALSE))</f>
        <v/>
      </c>
      <c r="E11" t="str">
        <f>IF('Employee List'!F19="","",TRIM('Employee List'!F19))</f>
        <v>,</v>
      </c>
      <c r="F11" s="2" t="str">
        <f>IF('Employee List'!H19="","",'Employee List'!H19)</f>
        <v/>
      </c>
      <c r="G11" s="2" t="str">
        <f>IF('Employee List'!I19="","",TRIM('Employee List'!I19))</f>
        <v/>
      </c>
      <c r="H11" t="str">
        <f>IFERROR(VLOOKUP('Employee List'!J19,Nationality_Table,2,FALSE),"")</f>
        <v/>
      </c>
      <c r="I11" t="str">
        <f>IFERROR(VLOOKUP('Employee List'!K19,Country_Table,2,FALSE),"")</f>
        <v/>
      </c>
      <c r="J11" t="str">
        <f>IFERROR(VLOOKUP('Employee List'!L19,Gender_Table,2,FALSE),"")</f>
        <v/>
      </c>
      <c r="K11" s="2" t="str">
        <f>IF('Employee List'!M19="","",TEXT('Employee List'!M19,"00000000000"))</f>
        <v/>
      </c>
      <c r="L11" s="2" t="str">
        <f>IF('Employee List'!N19="","",TRIM('Employee List'!N19))</f>
        <v/>
      </c>
      <c r="M11" s="2" t="str">
        <f>IF('Employee List'!O19="","",TRIM('Employee List'!O19))</f>
        <v/>
      </c>
      <c r="N11" s="2" t="str">
        <f>IF('Employee List'!P19="","",LEFT(TRIM('Employee List'!P19),60))</f>
        <v/>
      </c>
      <c r="O11" t="str">
        <f>IFERROR(IF(VLOOKUP('Employee List'!Q19,Country_Table,2,FALSE)="PH",VLOOKUP(UPPER(TRIM('Employee List'!R19)&amp;TRIM('Employee List'!S19)&amp;TRIM('Employee List'!T19)),City!$K:$M,3,FALSE),IF('Employee List'!T19="","",'Employee List'!T19)),"")</f>
        <v/>
      </c>
      <c r="P11" t="str">
        <f>IFERROR(IF(VLOOKUP('Employee List'!Q19,Country_Table,2,FALSE)="PH",VLOOKUP('Employee List'!R19,Region_Table,2,FALSE),IF('Employee List'!R19="","",'Employee List'!R19)),"")</f>
        <v/>
      </c>
      <c r="Q11" t="str">
        <f>IFERROR(IF(VLOOKUP('Employee List'!Q19,Country_Table,2,FALSE)="PH",VLOOKUP('Employee List'!S19,Province_Table,2,FALSE),IF('Employee List'!S19="","",'Employee List'!S19)),"")</f>
        <v/>
      </c>
      <c r="R11" t="str">
        <f>IFERROR(VLOOKUP('Employee List'!Q19,Country_Table,2,FALSE),"")</f>
        <v/>
      </c>
      <c r="S11" s="2" t="str">
        <f>IF('Employee List'!U19="","",TRIM('Employee List'!U19))</f>
        <v/>
      </c>
      <c r="T11" s="2" t="str">
        <f>IF('Employee List'!V19="","",TRIM('Employee List'!V19))</f>
        <v/>
      </c>
      <c r="U11" s="2" t="str">
        <f>IF('Employee List'!W19="","",LEFT(TRIM('Employee List'!W19),60))</f>
        <v/>
      </c>
      <c r="V11" t="str">
        <f>IFERROR(IF(VLOOKUP('Employee List'!X19,Country_Table,2,FALSE)="PH",VLOOKUP(UPPER(TRIM('Employee List'!Y19)&amp;TRIM('Employee List'!Z19)&amp;TRIM('Employee List'!AA19)),City!$K:$M,3,FALSE),IF('Employee List'!AA19="","",'Employee List'!AA19)),"")</f>
        <v/>
      </c>
      <c r="W11" t="str">
        <f>IFERROR(IF(VLOOKUP('Employee List'!X19,Country_Table,2,FALSE)="PH",VLOOKUP('Employee List'!Y19,Region_Table,2,FALSE),IF('Employee List'!Y19="","",'Employee List'!Y19)),"")</f>
        <v/>
      </c>
      <c r="X11" t="str">
        <f>IFERROR(IF(VLOOKUP('Employee List'!X19,Country_Table,2,FALSE)="PH",VLOOKUP('Employee List'!Z19,Province_Table,2,FALSE),IF('Employee List'!Z19="","",'Employee List'!Z19)),"")</f>
        <v/>
      </c>
      <c r="Y11" t="str">
        <f>IFERROR(VLOOKUP('Employee List'!X19,Country_Table,2,FALSE),"")</f>
        <v/>
      </c>
      <c r="Z11" s="2" t="str">
        <f>IF('Employee List'!AB19="","",TRIM('Employee List'!AB19))</f>
        <v/>
      </c>
      <c r="AA11" s="2" t="str">
        <f>IF('Employee List'!AC19="","",TRIM('Employee List'!AC19))</f>
        <v/>
      </c>
      <c r="AB11" s="2" t="str">
        <f>IF('Employee List'!AD19="","",TRIM('Employee List'!AD19))</f>
        <v/>
      </c>
      <c r="AC11" s="2" t="str">
        <f>IF('Employee List'!G19="","",TRIM('Employee List'!G19))</f>
        <v/>
      </c>
      <c r="AD11" t="str">
        <f>IFERROR(VLOOKUP('Employee List'!AE19,Civil_Status_Table,2,FALSE),"")</f>
        <v/>
      </c>
      <c r="AE11" s="2" t="str">
        <f>IF('Employee List'!AF19="","",TRIM('Employee List'!AF19))</f>
        <v/>
      </c>
      <c r="AF11" s="2" t="str">
        <f>IF('Employee List'!AG19="","",TRIM('Employee List'!AG19))</f>
        <v/>
      </c>
      <c r="AG11" s="2" t="str">
        <f>IF('Employee List'!AH19="","",TRIM('Employee List'!AH19))</f>
        <v/>
      </c>
      <c r="AH11" t="str">
        <f>IF(ISBLANK('Employee List'!AI19), "",VLOOKUP('Employee List'!AI19,'other LOVs'!A:B,2,FALSE))</f>
        <v/>
      </c>
      <c r="AI11" t="str">
        <f>IF('Employee List'!AJ19="","",TRIM('Employee List'!AJ19))</f>
        <v/>
      </c>
      <c r="AJ11" t="str">
        <f>IF(ISBLANK('Employee List'!AK19)," ",TRIM('Employee List'!AK19))</f>
        <v xml:space="preserve"> </v>
      </c>
    </row>
    <row r="12" spans="1:36">
      <c r="A12" t="str">
        <f>IF('Employee List'!B20="","",TRIM('Employee List'!B20))</f>
        <v/>
      </c>
      <c r="B12" t="str">
        <f>IF('Employee List'!C20="","",TRIM('Employee List'!C20))</f>
        <v/>
      </c>
      <c r="C12" t="str">
        <f>IF('Employee List'!D20="","",TRIM('Employee List'!D20))</f>
        <v/>
      </c>
      <c r="D12" t="str">
        <f>IF(ISBLANK('Employee List'!E20), "",VLOOKUP('Employee List'!E20,'other LOVs'!A:B,2,FALSE))</f>
        <v/>
      </c>
      <c r="E12" t="str">
        <f>IF('Employee List'!F20="","",TRIM('Employee List'!F20))</f>
        <v>,</v>
      </c>
      <c r="F12" s="2" t="str">
        <f>IF('Employee List'!H20="","",'Employee List'!H20)</f>
        <v/>
      </c>
      <c r="G12" s="2" t="str">
        <f>IF('Employee List'!I20="","",TRIM('Employee List'!I20))</f>
        <v/>
      </c>
      <c r="H12" t="str">
        <f>IFERROR(VLOOKUP('Employee List'!J20,Nationality_Table,2,FALSE),"")</f>
        <v/>
      </c>
      <c r="I12" t="str">
        <f>IFERROR(VLOOKUP('Employee List'!K20,Country_Table,2,FALSE),"")</f>
        <v/>
      </c>
      <c r="J12" t="str">
        <f>IFERROR(VLOOKUP('Employee List'!L20,Gender_Table,2,FALSE),"")</f>
        <v/>
      </c>
      <c r="K12" s="2" t="str">
        <f>IF('Employee List'!M20="","",TEXT('Employee List'!M20,"00000000000"))</f>
        <v/>
      </c>
      <c r="L12" s="2" t="str">
        <f>IF('Employee List'!N20="","",TRIM('Employee List'!N20))</f>
        <v/>
      </c>
      <c r="M12" s="2" t="str">
        <f>IF('Employee List'!O20="","",TRIM('Employee List'!O20))</f>
        <v/>
      </c>
      <c r="N12" s="2" t="str">
        <f>IF('Employee List'!P20="","",LEFT(TRIM('Employee List'!P20),60))</f>
        <v/>
      </c>
      <c r="O12" t="str">
        <f>IFERROR(IF(VLOOKUP('Employee List'!Q20,Country_Table,2,FALSE)="PH",VLOOKUP(UPPER(TRIM('Employee List'!R20)&amp;TRIM('Employee List'!S20)&amp;TRIM('Employee List'!T20)),City!$K:$M,3,FALSE),IF('Employee List'!T20="","",'Employee List'!T20)),"")</f>
        <v/>
      </c>
      <c r="P12" t="str">
        <f>IFERROR(IF(VLOOKUP('Employee List'!Q20,Country_Table,2,FALSE)="PH",VLOOKUP('Employee List'!R20,Region_Table,2,FALSE),IF('Employee List'!R20="","",'Employee List'!R20)),"")</f>
        <v/>
      </c>
      <c r="Q12" t="str">
        <f>IFERROR(IF(VLOOKUP('Employee List'!Q20,Country_Table,2,FALSE)="PH",VLOOKUP('Employee List'!S20,Province_Table,2,FALSE),IF('Employee List'!S20="","",'Employee List'!S20)),"")</f>
        <v/>
      </c>
      <c r="R12" t="str">
        <f>IFERROR(VLOOKUP('Employee List'!Q20,Country_Table,2,FALSE),"")</f>
        <v/>
      </c>
      <c r="S12" s="2" t="str">
        <f>IF('Employee List'!U20="","",TRIM('Employee List'!U20))</f>
        <v/>
      </c>
      <c r="T12" s="2" t="str">
        <f>IF('Employee List'!V20="","",TRIM('Employee List'!V20))</f>
        <v/>
      </c>
      <c r="U12" s="2" t="str">
        <f>IF('Employee List'!W20="","",LEFT(TRIM('Employee List'!W20),60))</f>
        <v/>
      </c>
      <c r="V12" t="str">
        <f>IFERROR(IF(VLOOKUP('Employee List'!X20,Country_Table,2,FALSE)="PH",VLOOKUP(UPPER(TRIM('Employee List'!Y20)&amp;TRIM('Employee List'!Z20)&amp;TRIM('Employee List'!AA20)),City!$K:$M,3,FALSE),IF('Employee List'!AA20="","",'Employee List'!AA20)),"")</f>
        <v/>
      </c>
      <c r="W12" t="str">
        <f>IFERROR(IF(VLOOKUP('Employee List'!X20,Country_Table,2,FALSE)="PH",VLOOKUP('Employee List'!Y20,Region_Table,2,FALSE),IF('Employee List'!Y20="","",'Employee List'!Y20)),"")</f>
        <v/>
      </c>
      <c r="X12" t="str">
        <f>IFERROR(IF(VLOOKUP('Employee List'!X20,Country_Table,2,FALSE)="PH",VLOOKUP('Employee List'!Z20,Province_Table,2,FALSE),IF('Employee List'!Z20="","",'Employee List'!Z20)),"")</f>
        <v/>
      </c>
      <c r="Y12" t="str">
        <f>IFERROR(VLOOKUP('Employee List'!X20,Country_Table,2,FALSE),"")</f>
        <v/>
      </c>
      <c r="Z12" s="2" t="str">
        <f>IF('Employee List'!AB20="","",TRIM('Employee List'!AB20))</f>
        <v/>
      </c>
      <c r="AA12" s="2" t="str">
        <f>IF('Employee List'!AC20="","",TRIM('Employee List'!AC20))</f>
        <v/>
      </c>
      <c r="AB12" s="2" t="str">
        <f>IF('Employee List'!AD20="","",TRIM('Employee List'!AD20))</f>
        <v/>
      </c>
      <c r="AC12" s="2" t="str">
        <f>IF('Employee List'!G20="","",TRIM('Employee List'!G20))</f>
        <v/>
      </c>
      <c r="AD12" t="str">
        <f>IFERROR(VLOOKUP('Employee List'!AE20,Civil_Status_Table,2,FALSE),"")</f>
        <v/>
      </c>
      <c r="AE12" s="2" t="str">
        <f>IF('Employee List'!AF20="","",TRIM('Employee List'!AF20))</f>
        <v/>
      </c>
      <c r="AF12" s="2" t="str">
        <f>IF('Employee List'!AG20="","",TRIM('Employee List'!AG20))</f>
        <v/>
      </c>
      <c r="AG12" s="2" t="str">
        <f>IF('Employee List'!AH20="","",TRIM('Employee List'!AH20))</f>
        <v/>
      </c>
      <c r="AH12" t="str">
        <f>IF(ISBLANK('Employee List'!AI20), "",VLOOKUP('Employee List'!AI20,'other LOVs'!A:B,2,FALSE))</f>
        <v/>
      </c>
      <c r="AI12" t="str">
        <f>IF('Employee List'!AJ20="","",TRIM('Employee List'!AJ20))</f>
        <v/>
      </c>
      <c r="AJ12" t="str">
        <f>IF(ISBLANK('Employee List'!AK20)," ",TRIM('Employee List'!AK20))</f>
        <v xml:space="preserve"> </v>
      </c>
    </row>
    <row r="13" spans="1:36">
      <c r="A13" t="str">
        <f>IF('Employee List'!B21="","",TRIM('Employee List'!B21))</f>
        <v/>
      </c>
      <c r="B13" t="str">
        <f>IF('Employee List'!C21="","",TRIM('Employee List'!C21))</f>
        <v/>
      </c>
      <c r="C13" t="str">
        <f>IF('Employee List'!D21="","",TRIM('Employee List'!D21))</f>
        <v/>
      </c>
      <c r="D13" t="str">
        <f>IF(ISBLANK('Employee List'!E21), "",VLOOKUP('Employee List'!E21,'other LOVs'!A:B,2,FALSE))</f>
        <v/>
      </c>
      <c r="E13" t="str">
        <f>IF('Employee List'!F21="","",TRIM('Employee List'!F21))</f>
        <v>,</v>
      </c>
      <c r="F13" s="2" t="str">
        <f>IF('Employee List'!H21="","",'Employee List'!H21)</f>
        <v/>
      </c>
      <c r="G13" s="2" t="str">
        <f>IF('Employee List'!I21="","",TRIM('Employee List'!I21))</f>
        <v/>
      </c>
      <c r="H13" t="str">
        <f>IFERROR(VLOOKUP('Employee List'!J21,Nationality_Table,2,FALSE),"")</f>
        <v/>
      </c>
      <c r="I13" t="str">
        <f>IFERROR(VLOOKUP('Employee List'!K21,Country_Table,2,FALSE),"")</f>
        <v/>
      </c>
      <c r="J13" t="str">
        <f>IFERROR(VLOOKUP('Employee List'!L21,Gender_Table,2,FALSE),"")</f>
        <v/>
      </c>
      <c r="K13" s="2" t="str">
        <f>IF('Employee List'!M21="","",TEXT('Employee List'!M21,"00000000000"))</f>
        <v/>
      </c>
      <c r="L13" s="2" t="str">
        <f>IF('Employee List'!N21="","",TRIM('Employee List'!N21))</f>
        <v/>
      </c>
      <c r="M13" s="2" t="str">
        <f>IF('Employee List'!O21="","",TRIM('Employee List'!O21))</f>
        <v/>
      </c>
      <c r="N13" s="2" t="str">
        <f>IF('Employee List'!P21="","",LEFT(TRIM('Employee List'!P21),60))</f>
        <v/>
      </c>
      <c r="O13" t="str">
        <f>IFERROR(IF(VLOOKUP('Employee List'!Q21,Country_Table,2,FALSE)="PH",VLOOKUP(UPPER(TRIM('Employee List'!R21)&amp;TRIM('Employee List'!S21)&amp;TRIM('Employee List'!T21)),City!$K:$M,3,FALSE),IF('Employee List'!T21="","",'Employee List'!T21)),"")</f>
        <v/>
      </c>
      <c r="P13" t="str">
        <f>IFERROR(IF(VLOOKUP('Employee List'!Q21,Country_Table,2,FALSE)="PH",VLOOKUP('Employee List'!R21,Region_Table,2,FALSE),IF('Employee List'!R21="","",'Employee List'!R21)),"")</f>
        <v/>
      </c>
      <c r="Q13" t="str">
        <f>IFERROR(IF(VLOOKUP('Employee List'!Q21,Country_Table,2,FALSE)="PH",VLOOKUP('Employee List'!S21,Province_Table,2,FALSE),IF('Employee List'!S21="","",'Employee List'!S21)),"")</f>
        <v/>
      </c>
      <c r="R13" t="str">
        <f>IFERROR(VLOOKUP('Employee List'!Q21,Country_Table,2,FALSE),"")</f>
        <v/>
      </c>
      <c r="S13" s="2" t="str">
        <f>IF('Employee List'!U21="","",TRIM('Employee List'!U21))</f>
        <v/>
      </c>
      <c r="T13" s="2" t="str">
        <f>IF('Employee List'!V21="","",TRIM('Employee List'!V21))</f>
        <v/>
      </c>
      <c r="U13" s="2" t="str">
        <f>IF('Employee List'!W21="","",LEFT(TRIM('Employee List'!W21),60))</f>
        <v/>
      </c>
      <c r="V13" t="str">
        <f>IFERROR(IF(VLOOKUP('Employee List'!X21,Country_Table,2,FALSE)="PH",VLOOKUP(UPPER(TRIM('Employee List'!Y21)&amp;TRIM('Employee List'!Z21)&amp;TRIM('Employee List'!AA21)),City!$K:$M,3,FALSE),IF('Employee List'!AA21="","",'Employee List'!AA21)),"")</f>
        <v/>
      </c>
      <c r="W13" t="str">
        <f>IFERROR(IF(VLOOKUP('Employee List'!X21,Country_Table,2,FALSE)="PH",VLOOKUP('Employee List'!Y21,Region_Table,2,FALSE),IF('Employee List'!Y21="","",'Employee List'!Y21)),"")</f>
        <v/>
      </c>
      <c r="X13" t="str">
        <f>IFERROR(IF(VLOOKUP('Employee List'!X21,Country_Table,2,FALSE)="PH",VLOOKUP('Employee List'!Z21,Province_Table,2,FALSE),IF('Employee List'!Z21="","",'Employee List'!Z21)),"")</f>
        <v/>
      </c>
      <c r="Y13" t="str">
        <f>IFERROR(VLOOKUP('Employee List'!X21,Country_Table,2,FALSE),"")</f>
        <v/>
      </c>
      <c r="Z13" s="2" t="str">
        <f>IF('Employee List'!AB21="","",TRIM('Employee List'!AB21))</f>
        <v/>
      </c>
      <c r="AA13" s="2" t="str">
        <f>IF('Employee List'!AC21="","",TRIM('Employee List'!AC21))</f>
        <v/>
      </c>
      <c r="AB13" s="2" t="str">
        <f>IF('Employee List'!AD21="","",TRIM('Employee List'!AD21))</f>
        <v/>
      </c>
      <c r="AC13" s="2" t="str">
        <f>IF('Employee List'!G21="","",TRIM('Employee List'!G21))</f>
        <v/>
      </c>
      <c r="AD13" t="str">
        <f>IFERROR(VLOOKUP('Employee List'!AE21,Civil_Status_Table,2,FALSE),"")</f>
        <v/>
      </c>
      <c r="AE13" s="2" t="str">
        <f>IF('Employee List'!AF21="","",TRIM('Employee List'!AF21))</f>
        <v/>
      </c>
      <c r="AF13" s="2" t="str">
        <f>IF('Employee List'!AG21="","",TRIM('Employee List'!AG21))</f>
        <v/>
      </c>
      <c r="AG13" s="2" t="str">
        <f>IF('Employee List'!AH21="","",TRIM('Employee List'!AH21))</f>
        <v/>
      </c>
      <c r="AH13" t="str">
        <f>IF(ISBLANK('Employee List'!AI21), "",VLOOKUP('Employee List'!AI21,'other LOVs'!A:B,2,FALSE))</f>
        <v/>
      </c>
      <c r="AI13" t="str">
        <f>IF('Employee List'!AJ21="","",TRIM('Employee List'!AJ21))</f>
        <v/>
      </c>
      <c r="AJ13" t="str">
        <f>IF(ISBLANK('Employee List'!AK21)," ",TRIM('Employee List'!AK21))</f>
        <v xml:space="preserve"> </v>
      </c>
    </row>
    <row r="14" spans="1:36">
      <c r="A14" t="str">
        <f>IF('Employee List'!B22="","",TRIM('Employee List'!B22))</f>
        <v/>
      </c>
      <c r="B14" t="str">
        <f>IF('Employee List'!C22="","",TRIM('Employee List'!C22))</f>
        <v/>
      </c>
      <c r="C14" t="str">
        <f>IF('Employee List'!D22="","",TRIM('Employee List'!D22))</f>
        <v/>
      </c>
      <c r="D14" t="str">
        <f>IF(ISBLANK('Employee List'!E22), "",VLOOKUP('Employee List'!E22,'other LOVs'!A:B,2,FALSE))</f>
        <v/>
      </c>
      <c r="E14" t="str">
        <f>IF('Employee List'!F22="","",TRIM('Employee List'!F22))</f>
        <v>,</v>
      </c>
      <c r="F14" s="2" t="str">
        <f>IF('Employee List'!H22="","",'Employee List'!H22)</f>
        <v/>
      </c>
      <c r="G14" s="2" t="str">
        <f>IF('Employee List'!I22="","",TRIM('Employee List'!I22))</f>
        <v/>
      </c>
      <c r="H14" t="str">
        <f>IFERROR(VLOOKUP('Employee List'!J22,Nationality_Table,2,FALSE),"")</f>
        <v/>
      </c>
      <c r="I14" t="str">
        <f>IFERROR(VLOOKUP('Employee List'!K22,Country_Table,2,FALSE),"")</f>
        <v/>
      </c>
      <c r="J14" t="str">
        <f>IFERROR(VLOOKUP('Employee List'!L22,Gender_Table,2,FALSE),"")</f>
        <v/>
      </c>
      <c r="K14" s="2" t="str">
        <f>IF('Employee List'!M22="","",TEXT('Employee List'!M22,"00000000000"))</f>
        <v/>
      </c>
      <c r="L14" s="2" t="str">
        <f>IF('Employee List'!N22="","",TRIM('Employee List'!N22))</f>
        <v/>
      </c>
      <c r="M14" s="2" t="str">
        <f>IF('Employee List'!O22="","",TRIM('Employee List'!O22))</f>
        <v/>
      </c>
      <c r="N14" s="2" t="str">
        <f>IF('Employee List'!P22="","",LEFT(TRIM('Employee List'!P22),60))</f>
        <v/>
      </c>
      <c r="O14" t="str">
        <f>IFERROR(IF(VLOOKUP('Employee List'!Q22,Country_Table,2,FALSE)="PH",VLOOKUP(UPPER(TRIM('Employee List'!R22)&amp;TRIM('Employee List'!S22)&amp;TRIM('Employee List'!T22)),City!$K:$M,3,FALSE),IF('Employee List'!T22="","",'Employee List'!T22)),"")</f>
        <v/>
      </c>
      <c r="P14" t="str">
        <f>IFERROR(IF(VLOOKUP('Employee List'!Q22,Country_Table,2,FALSE)="PH",VLOOKUP('Employee List'!R22,Region_Table,2,FALSE),IF('Employee List'!R22="","",'Employee List'!R22)),"")</f>
        <v/>
      </c>
      <c r="Q14" t="str">
        <f>IFERROR(IF(VLOOKUP('Employee List'!Q22,Country_Table,2,FALSE)="PH",VLOOKUP('Employee List'!S22,Province_Table,2,FALSE),IF('Employee List'!S22="","",'Employee List'!S22)),"")</f>
        <v/>
      </c>
      <c r="R14" t="str">
        <f>IFERROR(VLOOKUP('Employee List'!Q22,Country_Table,2,FALSE),"")</f>
        <v/>
      </c>
      <c r="S14" s="2" t="str">
        <f>IF('Employee List'!U22="","",TRIM('Employee List'!U22))</f>
        <v/>
      </c>
      <c r="T14" s="2" t="str">
        <f>IF('Employee List'!V22="","",TRIM('Employee List'!V22))</f>
        <v/>
      </c>
      <c r="U14" s="2" t="str">
        <f>IF('Employee List'!W22="","",LEFT(TRIM('Employee List'!W22),60))</f>
        <v/>
      </c>
      <c r="V14" t="str">
        <f>IFERROR(IF(VLOOKUP('Employee List'!X22,Country_Table,2,FALSE)="PH",VLOOKUP(UPPER(TRIM('Employee List'!Y22)&amp;TRIM('Employee List'!Z22)&amp;TRIM('Employee List'!AA22)),City!$K:$M,3,FALSE),IF('Employee List'!AA22="","",'Employee List'!AA22)),"")</f>
        <v/>
      </c>
      <c r="W14" t="str">
        <f>IFERROR(IF(VLOOKUP('Employee List'!X22,Country_Table,2,FALSE)="PH",VLOOKUP('Employee List'!Y22,Region_Table,2,FALSE),IF('Employee List'!Y22="","",'Employee List'!Y22)),"")</f>
        <v/>
      </c>
      <c r="X14" t="str">
        <f>IFERROR(IF(VLOOKUP('Employee List'!X22,Country_Table,2,FALSE)="PH",VLOOKUP('Employee List'!Z22,Province_Table,2,FALSE),IF('Employee List'!Z22="","",'Employee List'!Z22)),"")</f>
        <v/>
      </c>
      <c r="Y14" t="str">
        <f>IFERROR(VLOOKUP('Employee List'!X22,Country_Table,2,FALSE),"")</f>
        <v/>
      </c>
      <c r="Z14" s="2" t="str">
        <f>IF('Employee List'!AB22="","",TRIM('Employee List'!AB22))</f>
        <v/>
      </c>
      <c r="AA14" s="2" t="str">
        <f>IF('Employee List'!AC22="","",TRIM('Employee List'!AC22))</f>
        <v/>
      </c>
      <c r="AB14" s="2" t="str">
        <f>IF('Employee List'!AD22="","",TRIM('Employee List'!AD22))</f>
        <v/>
      </c>
      <c r="AC14" s="2" t="str">
        <f>IF('Employee List'!G22="","",TRIM('Employee List'!G22))</f>
        <v/>
      </c>
      <c r="AD14" t="str">
        <f>IFERROR(VLOOKUP('Employee List'!AE22,Civil_Status_Table,2,FALSE),"")</f>
        <v/>
      </c>
      <c r="AE14" s="2" t="str">
        <f>IF('Employee List'!AF22="","",TRIM('Employee List'!AF22))</f>
        <v/>
      </c>
      <c r="AF14" s="2" t="str">
        <f>IF('Employee List'!AG22="","",TRIM('Employee List'!AG22))</f>
        <v/>
      </c>
      <c r="AG14" s="2" t="str">
        <f>IF('Employee List'!AH22="","",TRIM('Employee List'!AH22))</f>
        <v/>
      </c>
      <c r="AH14" t="str">
        <f>IF(ISBLANK('Employee List'!AI22), "",VLOOKUP('Employee List'!AI22,'other LOVs'!A:B,2,FALSE))</f>
        <v/>
      </c>
      <c r="AI14" t="str">
        <f>IF('Employee List'!AJ22="","",TRIM('Employee List'!AJ22))</f>
        <v/>
      </c>
      <c r="AJ14" t="str">
        <f>IF(ISBLANK('Employee List'!AK22)," ",TRIM('Employee List'!AK22))</f>
        <v xml:space="preserve"> </v>
      </c>
    </row>
    <row r="15" spans="1:36">
      <c r="A15" t="str">
        <f>IF('Employee List'!B23="","",TRIM('Employee List'!B23))</f>
        <v/>
      </c>
      <c r="B15" t="str">
        <f>IF('Employee List'!C23="","",TRIM('Employee List'!C23))</f>
        <v/>
      </c>
      <c r="C15" t="str">
        <f>IF('Employee List'!D23="","",TRIM('Employee List'!D23))</f>
        <v/>
      </c>
      <c r="D15" t="str">
        <f>IF(ISBLANK('Employee List'!E23), "",VLOOKUP('Employee List'!E23,'other LOVs'!A:B,2,FALSE))</f>
        <v/>
      </c>
      <c r="E15" t="str">
        <f>IF('Employee List'!F23="","",TRIM('Employee List'!F23))</f>
        <v>,</v>
      </c>
      <c r="F15" s="2" t="str">
        <f>IF('Employee List'!H23="","",'Employee List'!H23)</f>
        <v/>
      </c>
      <c r="G15" s="2" t="str">
        <f>IF('Employee List'!I23="","",TRIM('Employee List'!I23))</f>
        <v/>
      </c>
      <c r="H15" t="str">
        <f>IFERROR(VLOOKUP('Employee List'!J23,Nationality_Table,2,FALSE),"")</f>
        <v/>
      </c>
      <c r="I15" t="str">
        <f>IFERROR(VLOOKUP('Employee List'!K23,Country_Table,2,FALSE),"")</f>
        <v/>
      </c>
      <c r="J15" t="str">
        <f>IFERROR(VLOOKUP('Employee List'!L23,Gender_Table,2,FALSE),"")</f>
        <v/>
      </c>
      <c r="K15" s="2" t="str">
        <f>IF('Employee List'!M23="","",TEXT('Employee List'!M23,"00000000000"))</f>
        <v/>
      </c>
      <c r="L15" s="2" t="str">
        <f>IF('Employee List'!N23="","",TRIM('Employee List'!N23))</f>
        <v/>
      </c>
      <c r="M15" s="2" t="str">
        <f>IF('Employee List'!O23="","",TRIM('Employee List'!O23))</f>
        <v/>
      </c>
      <c r="N15" s="2" t="str">
        <f>IF('Employee List'!P23="","",LEFT(TRIM('Employee List'!P23),60))</f>
        <v/>
      </c>
      <c r="O15" t="str">
        <f>IFERROR(IF(VLOOKUP('Employee List'!Q23,Country_Table,2,FALSE)="PH",VLOOKUP(UPPER(TRIM('Employee List'!R23)&amp;TRIM('Employee List'!S23)&amp;TRIM('Employee List'!T23)),City!$K:$M,3,FALSE),IF('Employee List'!T23="","",'Employee List'!T23)),"")</f>
        <v/>
      </c>
      <c r="P15" t="str">
        <f>IFERROR(IF(VLOOKUP('Employee List'!Q23,Country_Table,2,FALSE)="PH",VLOOKUP('Employee List'!R23,Region_Table,2,FALSE),IF('Employee List'!R23="","",'Employee List'!R23)),"")</f>
        <v/>
      </c>
      <c r="Q15" t="str">
        <f>IFERROR(IF(VLOOKUP('Employee List'!Q23,Country_Table,2,FALSE)="PH",VLOOKUP('Employee List'!S23,Province_Table,2,FALSE),IF('Employee List'!S23="","",'Employee List'!S23)),"")</f>
        <v/>
      </c>
      <c r="R15" t="str">
        <f>IFERROR(VLOOKUP('Employee List'!Q23,Country_Table,2,FALSE),"")</f>
        <v/>
      </c>
      <c r="S15" s="2" t="str">
        <f>IF('Employee List'!U23="","",TRIM('Employee List'!U23))</f>
        <v/>
      </c>
      <c r="T15" s="2" t="str">
        <f>IF('Employee List'!V23="","",TRIM('Employee List'!V23))</f>
        <v/>
      </c>
      <c r="U15" s="2" t="str">
        <f>IF('Employee List'!W23="","",LEFT(TRIM('Employee List'!W23),60))</f>
        <v/>
      </c>
      <c r="V15" t="str">
        <f>IFERROR(IF(VLOOKUP('Employee List'!X23,Country_Table,2,FALSE)="PH",VLOOKUP(UPPER(TRIM('Employee List'!Y23)&amp;TRIM('Employee List'!Z23)&amp;TRIM('Employee List'!AA23)),City!$K:$M,3,FALSE),IF('Employee List'!AA23="","",'Employee List'!AA23)),"")</f>
        <v/>
      </c>
      <c r="W15" t="str">
        <f>IFERROR(IF(VLOOKUP('Employee List'!X23,Country_Table,2,FALSE)="PH",VLOOKUP('Employee List'!Y23,Region_Table,2,FALSE),IF('Employee List'!Y23="","",'Employee List'!Y23)),"")</f>
        <v/>
      </c>
      <c r="X15" t="str">
        <f>IFERROR(IF(VLOOKUP('Employee List'!X23,Country_Table,2,FALSE)="PH",VLOOKUP('Employee List'!Z23,Province_Table,2,FALSE),IF('Employee List'!Z23="","",'Employee List'!Z23)),"")</f>
        <v/>
      </c>
      <c r="Y15" t="str">
        <f>IFERROR(VLOOKUP('Employee List'!X23,Country_Table,2,FALSE),"")</f>
        <v/>
      </c>
      <c r="Z15" s="2" t="str">
        <f>IF('Employee List'!AB23="","",TRIM('Employee List'!AB23))</f>
        <v/>
      </c>
      <c r="AA15" s="2" t="str">
        <f>IF('Employee List'!AC23="","",TRIM('Employee List'!AC23))</f>
        <v/>
      </c>
      <c r="AB15" s="2" t="str">
        <f>IF('Employee List'!AD23="","",TRIM('Employee List'!AD23))</f>
        <v/>
      </c>
      <c r="AC15" s="2" t="str">
        <f>IF('Employee List'!G23="","",TRIM('Employee List'!G23))</f>
        <v/>
      </c>
      <c r="AD15" t="str">
        <f>IFERROR(VLOOKUP('Employee List'!AE23,Civil_Status_Table,2,FALSE),"")</f>
        <v/>
      </c>
      <c r="AE15" s="2" t="str">
        <f>IF('Employee List'!AF23="","",TRIM('Employee List'!AF23))</f>
        <v/>
      </c>
      <c r="AF15" s="2" t="str">
        <f>IF('Employee List'!AG23="","",TRIM('Employee List'!AG23))</f>
        <v/>
      </c>
      <c r="AG15" s="2" t="str">
        <f>IF('Employee List'!AH23="","",TRIM('Employee List'!AH23))</f>
        <v/>
      </c>
      <c r="AH15" t="str">
        <f>IF(ISBLANK('Employee List'!AI23), "",VLOOKUP('Employee List'!AI23,'other LOVs'!A:B,2,FALSE))</f>
        <v/>
      </c>
      <c r="AI15" t="str">
        <f>IF('Employee List'!AJ23="","",TRIM('Employee List'!AJ23))</f>
        <v/>
      </c>
      <c r="AJ15" t="str">
        <f>IF(ISBLANK('Employee List'!AK23)," ",TRIM('Employee List'!AK23))</f>
        <v xml:space="preserve"> </v>
      </c>
    </row>
    <row r="16" spans="1:36">
      <c r="A16" t="str">
        <f>IF('Employee List'!B24="","",TRIM('Employee List'!B24))</f>
        <v/>
      </c>
      <c r="B16" t="str">
        <f>IF('Employee List'!C24="","",TRIM('Employee List'!C24))</f>
        <v/>
      </c>
      <c r="C16" t="str">
        <f>IF('Employee List'!D24="","",TRIM('Employee List'!D24))</f>
        <v/>
      </c>
      <c r="D16" t="str">
        <f>IF(ISBLANK('Employee List'!E24), "",VLOOKUP('Employee List'!E24,'other LOVs'!A:B,2,FALSE))</f>
        <v/>
      </c>
      <c r="E16" t="str">
        <f>IF('Employee List'!F24="","",TRIM('Employee List'!F24))</f>
        <v>,</v>
      </c>
      <c r="F16" s="2" t="str">
        <f>IF('Employee List'!H24="","",'Employee List'!H24)</f>
        <v/>
      </c>
      <c r="G16" s="2" t="str">
        <f>IF('Employee List'!I24="","",TRIM('Employee List'!I24))</f>
        <v/>
      </c>
      <c r="H16" t="str">
        <f>IFERROR(VLOOKUP('Employee List'!J24,Nationality_Table,2,FALSE),"")</f>
        <v/>
      </c>
      <c r="I16" t="str">
        <f>IFERROR(VLOOKUP('Employee List'!K24,Country_Table,2,FALSE),"")</f>
        <v/>
      </c>
      <c r="J16" t="str">
        <f>IFERROR(VLOOKUP('Employee List'!L24,Gender_Table,2,FALSE),"")</f>
        <v/>
      </c>
      <c r="K16" s="2" t="str">
        <f>IF('Employee List'!M24="","",TEXT('Employee List'!M24,"00000000000"))</f>
        <v/>
      </c>
      <c r="L16" s="2" t="str">
        <f>IF('Employee List'!N24="","",TRIM('Employee List'!N24))</f>
        <v/>
      </c>
      <c r="M16" s="2" t="str">
        <f>IF('Employee List'!O24="","",TRIM('Employee List'!O24))</f>
        <v/>
      </c>
      <c r="N16" s="2" t="str">
        <f>IF('Employee List'!P24="","",LEFT(TRIM('Employee List'!P24),60))</f>
        <v/>
      </c>
      <c r="O16" t="str">
        <f>IFERROR(IF(VLOOKUP('Employee List'!Q24,Country_Table,2,FALSE)="PH",VLOOKUP(UPPER(TRIM('Employee List'!R24)&amp;TRIM('Employee List'!S24)&amp;TRIM('Employee List'!T24)),City!$K:$M,3,FALSE),IF('Employee List'!T24="","",'Employee List'!T24)),"")</f>
        <v/>
      </c>
      <c r="P16" t="str">
        <f>IFERROR(IF(VLOOKUP('Employee List'!Q24,Country_Table,2,FALSE)="PH",VLOOKUP('Employee List'!R24,Region_Table,2,FALSE),IF('Employee List'!R24="","",'Employee List'!R24)),"")</f>
        <v/>
      </c>
      <c r="Q16" t="str">
        <f>IFERROR(IF(VLOOKUP('Employee List'!Q24,Country_Table,2,FALSE)="PH",VLOOKUP('Employee List'!S24,Province_Table,2,FALSE),IF('Employee List'!S24="","",'Employee List'!S24)),"")</f>
        <v/>
      </c>
      <c r="R16" t="str">
        <f>IFERROR(VLOOKUP('Employee List'!Q24,Country_Table,2,FALSE),"")</f>
        <v/>
      </c>
      <c r="S16" s="2" t="str">
        <f>IF('Employee List'!U24="","",TRIM('Employee List'!U24))</f>
        <v/>
      </c>
      <c r="T16" s="2" t="str">
        <f>IF('Employee List'!V24="","",TRIM('Employee List'!V24))</f>
        <v/>
      </c>
      <c r="U16" s="2" t="str">
        <f>IF('Employee List'!W24="","",LEFT(TRIM('Employee List'!W24),60))</f>
        <v/>
      </c>
      <c r="V16" t="str">
        <f>IFERROR(IF(VLOOKUP('Employee List'!X24,Country_Table,2,FALSE)="PH",VLOOKUP(UPPER(TRIM('Employee List'!Y24)&amp;TRIM('Employee List'!Z24)&amp;TRIM('Employee List'!AA24)),City!$K:$M,3,FALSE),IF('Employee List'!AA24="","",'Employee List'!AA24)),"")</f>
        <v/>
      </c>
      <c r="W16" t="str">
        <f>IFERROR(IF(VLOOKUP('Employee List'!X24,Country_Table,2,FALSE)="PH",VLOOKUP('Employee List'!Y24,Region_Table,2,FALSE),IF('Employee List'!Y24="","",'Employee List'!Y24)),"")</f>
        <v/>
      </c>
      <c r="X16" t="str">
        <f>IFERROR(IF(VLOOKUP('Employee List'!X24,Country_Table,2,FALSE)="PH",VLOOKUP('Employee List'!Z24,Province_Table,2,FALSE),IF('Employee List'!Z24="","",'Employee List'!Z24)),"")</f>
        <v/>
      </c>
      <c r="Y16" t="str">
        <f>IFERROR(VLOOKUP('Employee List'!X24,Country_Table,2,FALSE),"")</f>
        <v/>
      </c>
      <c r="Z16" s="2" t="str">
        <f>IF('Employee List'!AB24="","",TRIM('Employee List'!AB24))</f>
        <v/>
      </c>
      <c r="AA16" s="2" t="str">
        <f>IF('Employee List'!AC24="","",TRIM('Employee List'!AC24))</f>
        <v/>
      </c>
      <c r="AB16" s="2" t="str">
        <f>IF('Employee List'!AD24="","",TRIM('Employee List'!AD24))</f>
        <v/>
      </c>
      <c r="AC16" s="2" t="str">
        <f>IF('Employee List'!G24="","",TRIM('Employee List'!G24))</f>
        <v/>
      </c>
      <c r="AD16" t="str">
        <f>IFERROR(VLOOKUP('Employee List'!AE24,Civil_Status_Table,2,FALSE),"")</f>
        <v/>
      </c>
      <c r="AE16" s="2" t="str">
        <f>IF('Employee List'!AF24="","",TRIM('Employee List'!AF24))</f>
        <v/>
      </c>
      <c r="AF16" s="2" t="str">
        <f>IF('Employee List'!AG24="","",TRIM('Employee List'!AG24))</f>
        <v/>
      </c>
      <c r="AG16" s="2" t="str">
        <f>IF('Employee List'!AH24="","",TRIM('Employee List'!AH24))</f>
        <v/>
      </c>
      <c r="AH16" t="str">
        <f>IF(ISBLANK('Employee List'!AI24), "",VLOOKUP('Employee List'!AI24,'other LOVs'!A:B,2,FALSE))</f>
        <v/>
      </c>
      <c r="AI16" t="str">
        <f>IF('Employee List'!AJ24="","",TRIM('Employee List'!AJ24))</f>
        <v/>
      </c>
      <c r="AJ16" t="str">
        <f>IF(ISBLANK('Employee List'!AK24)," ",TRIM('Employee List'!AK24))</f>
        <v xml:space="preserve"> </v>
      </c>
    </row>
    <row r="17" spans="1:36">
      <c r="A17" t="str">
        <f>IF('Employee List'!B25="","",TRIM('Employee List'!B25))</f>
        <v/>
      </c>
      <c r="B17" t="str">
        <f>IF('Employee List'!C25="","",TRIM('Employee List'!C25))</f>
        <v/>
      </c>
      <c r="C17" t="str">
        <f>IF('Employee List'!D25="","",TRIM('Employee List'!D25))</f>
        <v/>
      </c>
      <c r="D17" t="str">
        <f>IF(ISBLANK('Employee List'!E25), "",VLOOKUP('Employee List'!E25,'other LOVs'!A:B,2,FALSE))</f>
        <v/>
      </c>
      <c r="E17" t="str">
        <f>IF('Employee List'!F25="","",TRIM('Employee List'!F25))</f>
        <v>,</v>
      </c>
      <c r="F17" s="2" t="str">
        <f>IF('Employee List'!H25="","",'Employee List'!H25)</f>
        <v/>
      </c>
      <c r="G17" s="2" t="str">
        <f>IF('Employee List'!I25="","",TRIM('Employee List'!I25))</f>
        <v/>
      </c>
      <c r="H17" t="str">
        <f>IFERROR(VLOOKUP('Employee List'!J25,Nationality_Table,2,FALSE),"")</f>
        <v/>
      </c>
      <c r="I17" t="str">
        <f>IFERROR(VLOOKUP('Employee List'!K25,Country_Table,2,FALSE),"")</f>
        <v/>
      </c>
      <c r="J17" t="str">
        <f>IFERROR(VLOOKUP('Employee List'!L25,Gender_Table,2,FALSE),"")</f>
        <v/>
      </c>
      <c r="K17" s="2" t="str">
        <f>IF('Employee List'!M25="","",TEXT('Employee List'!M25,"00000000000"))</f>
        <v/>
      </c>
      <c r="L17" s="2" t="str">
        <f>IF('Employee List'!N25="","",TRIM('Employee List'!N25))</f>
        <v/>
      </c>
      <c r="M17" s="2" t="str">
        <f>IF('Employee List'!O25="","",TRIM('Employee List'!O25))</f>
        <v/>
      </c>
      <c r="N17" s="2" t="str">
        <f>IF('Employee List'!P25="","",LEFT(TRIM('Employee List'!P25),60))</f>
        <v/>
      </c>
      <c r="O17" t="str">
        <f>IFERROR(IF(VLOOKUP('Employee List'!Q25,Country_Table,2,FALSE)="PH",VLOOKUP(UPPER(TRIM('Employee List'!R25)&amp;TRIM('Employee List'!S25)&amp;TRIM('Employee List'!T25)),City!$K:$M,3,FALSE),IF('Employee List'!T25="","",'Employee List'!T25)),"")</f>
        <v/>
      </c>
      <c r="P17" t="str">
        <f>IFERROR(IF(VLOOKUP('Employee List'!Q25,Country_Table,2,FALSE)="PH",VLOOKUP('Employee List'!R25,Region_Table,2,FALSE),IF('Employee List'!R25="","",'Employee List'!R25)),"")</f>
        <v/>
      </c>
      <c r="Q17" t="str">
        <f>IFERROR(IF(VLOOKUP('Employee List'!Q25,Country_Table,2,FALSE)="PH",VLOOKUP('Employee List'!S25,Province_Table,2,FALSE),IF('Employee List'!S25="","",'Employee List'!S25)),"")</f>
        <v/>
      </c>
      <c r="R17" t="str">
        <f>IFERROR(VLOOKUP('Employee List'!Q25,Country_Table,2,FALSE),"")</f>
        <v/>
      </c>
      <c r="S17" s="2" t="str">
        <f>IF('Employee List'!U25="","",TRIM('Employee List'!U25))</f>
        <v/>
      </c>
      <c r="T17" s="2" t="str">
        <f>IF('Employee List'!V25="","",TRIM('Employee List'!V25))</f>
        <v/>
      </c>
      <c r="U17" s="2" t="str">
        <f>IF('Employee List'!W25="","",LEFT(TRIM('Employee List'!W25),60))</f>
        <v/>
      </c>
      <c r="V17" t="str">
        <f>IFERROR(IF(VLOOKUP('Employee List'!X25,Country_Table,2,FALSE)="PH",VLOOKUP(UPPER(TRIM('Employee List'!Y25)&amp;TRIM('Employee List'!Z25)&amp;TRIM('Employee List'!AA25)),City!$K:$M,3,FALSE),IF('Employee List'!AA25="","",'Employee List'!AA25)),"")</f>
        <v/>
      </c>
      <c r="W17" t="str">
        <f>IFERROR(IF(VLOOKUP('Employee List'!X25,Country_Table,2,FALSE)="PH",VLOOKUP('Employee List'!Y25,Region_Table,2,FALSE),IF('Employee List'!Y25="","",'Employee List'!Y25)),"")</f>
        <v/>
      </c>
      <c r="X17" t="str">
        <f>IFERROR(IF(VLOOKUP('Employee List'!X25,Country_Table,2,FALSE)="PH",VLOOKUP('Employee List'!Z25,Province_Table,2,FALSE),IF('Employee List'!Z25="","",'Employee List'!Z25)),"")</f>
        <v/>
      </c>
      <c r="Y17" t="str">
        <f>IFERROR(VLOOKUP('Employee List'!X25,Country_Table,2,FALSE),"")</f>
        <v/>
      </c>
      <c r="Z17" s="2" t="str">
        <f>IF('Employee List'!AB25="","",TRIM('Employee List'!AB25))</f>
        <v/>
      </c>
      <c r="AA17" s="2" t="str">
        <f>IF('Employee List'!AC25="","",TRIM('Employee List'!AC25))</f>
        <v/>
      </c>
      <c r="AB17" s="2" t="str">
        <f>IF('Employee List'!AD25="","",TRIM('Employee List'!AD25))</f>
        <v/>
      </c>
      <c r="AC17" s="2" t="str">
        <f>IF('Employee List'!G25="","",TRIM('Employee List'!G25))</f>
        <v/>
      </c>
      <c r="AD17" t="str">
        <f>IFERROR(VLOOKUP('Employee List'!AE25,Civil_Status_Table,2,FALSE),"")</f>
        <v/>
      </c>
      <c r="AE17" s="2" t="str">
        <f>IF('Employee List'!AF25="","",TRIM('Employee List'!AF25))</f>
        <v/>
      </c>
      <c r="AF17" s="2" t="str">
        <f>IF('Employee List'!AG25="","",TRIM('Employee List'!AG25))</f>
        <v/>
      </c>
      <c r="AG17" s="2" t="str">
        <f>IF('Employee List'!AH25="","",TRIM('Employee List'!AH25))</f>
        <v/>
      </c>
      <c r="AH17" t="str">
        <f>IF(ISBLANK('Employee List'!AI25), "",VLOOKUP('Employee List'!AI25,'other LOVs'!A:B,2,FALSE))</f>
        <v/>
      </c>
      <c r="AI17" t="str">
        <f>IF('Employee List'!AJ25="","",TRIM('Employee List'!AJ25))</f>
        <v/>
      </c>
      <c r="AJ17" t="str">
        <f>IF(ISBLANK('Employee List'!AK25)," ",TRIM('Employee List'!AK25))</f>
        <v xml:space="preserve"> </v>
      </c>
    </row>
    <row r="18" spans="1:36">
      <c r="A18" t="str">
        <f>IF('Employee List'!B26="","",TRIM('Employee List'!B26))</f>
        <v/>
      </c>
      <c r="B18" t="str">
        <f>IF('Employee List'!C26="","",TRIM('Employee List'!C26))</f>
        <v/>
      </c>
      <c r="C18" t="str">
        <f>IF('Employee List'!D26="","",TRIM('Employee List'!D26))</f>
        <v/>
      </c>
      <c r="D18" t="str">
        <f>IF(ISBLANK('Employee List'!E26), "",VLOOKUP('Employee List'!E26,'other LOVs'!A:B,2,FALSE))</f>
        <v/>
      </c>
      <c r="E18" t="str">
        <f>IF('Employee List'!F26="","",TRIM('Employee List'!F26))</f>
        <v>,</v>
      </c>
      <c r="F18" s="2" t="str">
        <f>IF('Employee List'!H26="","",'Employee List'!H26)</f>
        <v/>
      </c>
      <c r="G18" s="2" t="str">
        <f>IF('Employee List'!I26="","",TRIM('Employee List'!I26))</f>
        <v/>
      </c>
      <c r="H18" t="str">
        <f>IFERROR(VLOOKUP('Employee List'!J26,Nationality_Table,2,FALSE),"")</f>
        <v/>
      </c>
      <c r="I18" t="str">
        <f>IFERROR(VLOOKUP('Employee List'!K26,Country_Table,2,FALSE),"")</f>
        <v/>
      </c>
      <c r="J18" t="str">
        <f>IFERROR(VLOOKUP('Employee List'!L26,Gender_Table,2,FALSE),"")</f>
        <v/>
      </c>
      <c r="K18" s="2" t="str">
        <f>IF('Employee List'!M26="","",TEXT('Employee List'!M26,"00000000000"))</f>
        <v/>
      </c>
      <c r="L18" s="2" t="str">
        <f>IF('Employee List'!N26="","",TRIM('Employee List'!N26))</f>
        <v/>
      </c>
      <c r="M18" s="2" t="str">
        <f>IF('Employee List'!O26="","",TRIM('Employee List'!O26))</f>
        <v/>
      </c>
      <c r="N18" s="2" t="str">
        <f>IF('Employee List'!P26="","",LEFT(TRIM('Employee List'!P26),60))</f>
        <v/>
      </c>
      <c r="O18" t="str">
        <f>IFERROR(IF(VLOOKUP('Employee List'!Q26,Country_Table,2,FALSE)="PH",VLOOKUP(UPPER(TRIM('Employee List'!R26)&amp;TRIM('Employee List'!S26)&amp;TRIM('Employee List'!T26)),City!$K:$M,3,FALSE),IF('Employee List'!T26="","",'Employee List'!T26)),"")</f>
        <v/>
      </c>
      <c r="P18" t="str">
        <f>IFERROR(IF(VLOOKUP('Employee List'!Q26,Country_Table,2,FALSE)="PH",VLOOKUP('Employee List'!R26,Region_Table,2,FALSE),IF('Employee List'!R26="","",'Employee List'!R26)),"")</f>
        <v/>
      </c>
      <c r="Q18" t="str">
        <f>IFERROR(IF(VLOOKUP('Employee List'!Q26,Country_Table,2,FALSE)="PH",VLOOKUP('Employee List'!S26,Province_Table,2,FALSE),IF('Employee List'!S26="","",'Employee List'!S26)),"")</f>
        <v/>
      </c>
      <c r="R18" t="str">
        <f>IFERROR(VLOOKUP('Employee List'!Q26,Country_Table,2,FALSE),"")</f>
        <v/>
      </c>
      <c r="S18" s="2" t="str">
        <f>IF('Employee List'!U26="","",TRIM('Employee List'!U26))</f>
        <v/>
      </c>
      <c r="T18" s="2" t="str">
        <f>IF('Employee List'!V26="","",TRIM('Employee List'!V26))</f>
        <v/>
      </c>
      <c r="U18" s="2" t="str">
        <f>IF('Employee List'!W26="","",LEFT(TRIM('Employee List'!W26),60))</f>
        <v/>
      </c>
      <c r="V18" t="str">
        <f>IFERROR(IF(VLOOKUP('Employee List'!X26,Country_Table,2,FALSE)="PH",VLOOKUP(UPPER(TRIM('Employee List'!Y26)&amp;TRIM('Employee List'!Z26)&amp;TRIM('Employee List'!AA26)),City!$K:$M,3,FALSE),IF('Employee List'!AA26="","",'Employee List'!AA26)),"")</f>
        <v/>
      </c>
      <c r="W18" t="str">
        <f>IFERROR(IF(VLOOKUP('Employee List'!X26,Country_Table,2,FALSE)="PH",VLOOKUP('Employee List'!Y26,Region_Table,2,FALSE),IF('Employee List'!Y26="","",'Employee List'!Y26)),"")</f>
        <v/>
      </c>
      <c r="X18" t="str">
        <f>IFERROR(IF(VLOOKUP('Employee List'!X26,Country_Table,2,FALSE)="PH",VLOOKUP('Employee List'!Z26,Province_Table,2,FALSE),IF('Employee List'!Z26="","",'Employee List'!Z26)),"")</f>
        <v/>
      </c>
      <c r="Y18" t="str">
        <f>IFERROR(VLOOKUP('Employee List'!X26,Country_Table,2,FALSE),"")</f>
        <v/>
      </c>
      <c r="Z18" s="2" t="str">
        <f>IF('Employee List'!AB26="","",TRIM('Employee List'!AB26))</f>
        <v/>
      </c>
      <c r="AA18" s="2" t="str">
        <f>IF('Employee List'!AC26="","",TRIM('Employee List'!AC26))</f>
        <v/>
      </c>
      <c r="AB18" s="2" t="str">
        <f>IF('Employee List'!AD26="","",TRIM('Employee List'!AD26))</f>
        <v/>
      </c>
      <c r="AC18" s="2" t="str">
        <f>IF('Employee List'!G26="","",TRIM('Employee List'!G26))</f>
        <v/>
      </c>
      <c r="AD18" t="str">
        <f>IFERROR(VLOOKUP('Employee List'!AE26,Civil_Status_Table,2,FALSE),"")</f>
        <v/>
      </c>
      <c r="AE18" s="2" t="str">
        <f>IF('Employee List'!AF26="","",TRIM('Employee List'!AF26))</f>
        <v/>
      </c>
      <c r="AF18" s="2" t="str">
        <f>IF('Employee List'!AG26="","",TRIM('Employee List'!AG26))</f>
        <v/>
      </c>
      <c r="AG18" s="2" t="str">
        <f>IF('Employee List'!AH26="","",TRIM('Employee List'!AH26))</f>
        <v/>
      </c>
      <c r="AH18" t="str">
        <f>IF(ISBLANK('Employee List'!AI26), "",VLOOKUP('Employee List'!AI26,'other LOVs'!A:B,2,FALSE))</f>
        <v/>
      </c>
      <c r="AI18" t="str">
        <f>IF('Employee List'!AJ26="","",TRIM('Employee List'!AJ26))</f>
        <v/>
      </c>
      <c r="AJ18" t="str">
        <f>IF(ISBLANK('Employee List'!AK26)," ",TRIM('Employee List'!AK26))</f>
        <v xml:space="preserve"> </v>
      </c>
    </row>
    <row r="19" spans="1:36">
      <c r="A19" t="str">
        <f>IF('Employee List'!B27="","",TRIM('Employee List'!B27))</f>
        <v/>
      </c>
      <c r="B19" t="str">
        <f>IF('Employee List'!C27="","",TRIM('Employee List'!C27))</f>
        <v/>
      </c>
      <c r="C19" t="str">
        <f>IF('Employee List'!D27="","",TRIM('Employee List'!D27))</f>
        <v/>
      </c>
      <c r="D19" t="str">
        <f>IF(ISBLANK('Employee List'!E27), "",VLOOKUP('Employee List'!E27,'other LOVs'!A:B,2,FALSE))</f>
        <v/>
      </c>
      <c r="E19" t="str">
        <f>IF('Employee List'!F27="","",TRIM('Employee List'!F27))</f>
        <v>,</v>
      </c>
      <c r="F19" s="2" t="str">
        <f>IF('Employee List'!H27="","",'Employee List'!H27)</f>
        <v/>
      </c>
      <c r="G19" s="2" t="str">
        <f>IF('Employee List'!I27="","",TRIM('Employee List'!I27))</f>
        <v/>
      </c>
      <c r="H19" t="str">
        <f>IFERROR(VLOOKUP('Employee List'!J27,Nationality_Table,2,FALSE),"")</f>
        <v/>
      </c>
      <c r="I19" t="str">
        <f>IFERROR(VLOOKUP('Employee List'!K27,Country_Table,2,FALSE),"")</f>
        <v/>
      </c>
      <c r="J19" t="str">
        <f>IFERROR(VLOOKUP('Employee List'!L27,Gender_Table,2,FALSE),"")</f>
        <v/>
      </c>
      <c r="K19" s="2" t="str">
        <f>IF('Employee List'!M27="","",TEXT('Employee List'!M27,"00000000000"))</f>
        <v/>
      </c>
      <c r="L19" s="2" t="str">
        <f>IF('Employee List'!N27="","",TRIM('Employee List'!N27))</f>
        <v/>
      </c>
      <c r="M19" s="2" t="str">
        <f>IF('Employee List'!O27="","",TRIM('Employee List'!O27))</f>
        <v/>
      </c>
      <c r="N19" s="2" t="str">
        <f>IF('Employee List'!P27="","",LEFT(TRIM('Employee List'!P27),60))</f>
        <v/>
      </c>
      <c r="O19" t="str">
        <f>IFERROR(IF(VLOOKUP('Employee List'!Q27,Country_Table,2,FALSE)="PH",VLOOKUP(UPPER(TRIM('Employee List'!R27)&amp;TRIM('Employee List'!S27)&amp;TRIM('Employee List'!T27)),City!$K:$M,3,FALSE),IF('Employee List'!T27="","",'Employee List'!T27)),"")</f>
        <v/>
      </c>
      <c r="P19" t="str">
        <f>IFERROR(IF(VLOOKUP('Employee List'!Q27,Country_Table,2,FALSE)="PH",VLOOKUP('Employee List'!R27,Region_Table,2,FALSE),IF('Employee List'!R27="","",'Employee List'!R27)),"")</f>
        <v/>
      </c>
      <c r="Q19" t="str">
        <f>IFERROR(IF(VLOOKUP('Employee List'!Q27,Country_Table,2,FALSE)="PH",VLOOKUP('Employee List'!S27,Province_Table,2,FALSE),IF('Employee List'!S27="","",'Employee List'!S27)),"")</f>
        <v/>
      </c>
      <c r="R19" t="str">
        <f>IFERROR(VLOOKUP('Employee List'!Q27,Country_Table,2,FALSE),"")</f>
        <v/>
      </c>
      <c r="S19" s="2" t="str">
        <f>IF('Employee List'!U27="","",TRIM('Employee List'!U27))</f>
        <v/>
      </c>
      <c r="T19" s="2" t="str">
        <f>IF('Employee List'!V27="","",TRIM('Employee List'!V27))</f>
        <v/>
      </c>
      <c r="U19" s="2" t="str">
        <f>IF('Employee List'!W27="","",LEFT(TRIM('Employee List'!W27),60))</f>
        <v/>
      </c>
      <c r="V19" t="str">
        <f>IFERROR(IF(VLOOKUP('Employee List'!X27,Country_Table,2,FALSE)="PH",VLOOKUP(UPPER(TRIM('Employee List'!Y27)&amp;TRIM('Employee List'!Z27)&amp;TRIM('Employee List'!AA27)),City!$K:$M,3,FALSE),IF('Employee List'!AA27="","",'Employee List'!AA27)),"")</f>
        <v/>
      </c>
      <c r="W19" t="str">
        <f>IFERROR(IF(VLOOKUP('Employee List'!X27,Country_Table,2,FALSE)="PH",VLOOKUP('Employee List'!Y27,Region_Table,2,FALSE),IF('Employee List'!Y27="","",'Employee List'!Y27)),"")</f>
        <v/>
      </c>
      <c r="X19" t="str">
        <f>IFERROR(IF(VLOOKUP('Employee List'!X27,Country_Table,2,FALSE)="PH",VLOOKUP('Employee List'!Z27,Province_Table,2,FALSE),IF('Employee List'!Z27="","",'Employee List'!Z27)),"")</f>
        <v/>
      </c>
      <c r="Y19" t="str">
        <f>IFERROR(VLOOKUP('Employee List'!X27,Country_Table,2,FALSE),"")</f>
        <v/>
      </c>
      <c r="Z19" s="2" t="str">
        <f>IF('Employee List'!AB27="","",TRIM('Employee List'!AB27))</f>
        <v/>
      </c>
      <c r="AA19" s="2" t="str">
        <f>IF('Employee List'!AC27="","",TRIM('Employee List'!AC27))</f>
        <v/>
      </c>
      <c r="AB19" s="2" t="str">
        <f>IF('Employee List'!AD27="","",TRIM('Employee List'!AD27))</f>
        <v/>
      </c>
      <c r="AC19" s="2" t="str">
        <f>IF('Employee List'!G27="","",TRIM('Employee List'!G27))</f>
        <v/>
      </c>
      <c r="AD19" t="str">
        <f>IFERROR(VLOOKUP('Employee List'!AE27,Civil_Status_Table,2,FALSE),"")</f>
        <v/>
      </c>
      <c r="AE19" s="2" t="str">
        <f>IF('Employee List'!AF27="","",TRIM('Employee List'!AF27))</f>
        <v/>
      </c>
      <c r="AF19" s="2" t="str">
        <f>IF('Employee List'!AG27="","",TRIM('Employee List'!AG27))</f>
        <v/>
      </c>
      <c r="AG19" s="2" t="str">
        <f>IF('Employee List'!AH27="","",TRIM('Employee List'!AH27))</f>
        <v/>
      </c>
      <c r="AH19" t="str">
        <f>IF(ISBLANK('Employee List'!AI27), "",VLOOKUP('Employee List'!AI27,'other LOVs'!A:B,2,FALSE))</f>
        <v/>
      </c>
      <c r="AI19" t="str">
        <f>IF('Employee List'!AJ27="","",TRIM('Employee List'!AJ27))</f>
        <v/>
      </c>
      <c r="AJ19" t="str">
        <f>IF(ISBLANK('Employee List'!AK27)," ",TRIM('Employee List'!AK27))</f>
        <v xml:space="preserve"> </v>
      </c>
    </row>
    <row r="20" spans="1:36">
      <c r="A20" t="str">
        <f>IF('Employee List'!B28="","",TRIM('Employee List'!B28))</f>
        <v/>
      </c>
      <c r="B20" t="str">
        <f>IF('Employee List'!C28="","",TRIM('Employee List'!C28))</f>
        <v/>
      </c>
      <c r="C20" t="str">
        <f>IF('Employee List'!D28="","",TRIM('Employee List'!D28))</f>
        <v/>
      </c>
      <c r="D20" t="str">
        <f>IF(ISBLANK('Employee List'!E28), "",VLOOKUP('Employee List'!E28,'other LOVs'!A:B,2,FALSE))</f>
        <v/>
      </c>
      <c r="E20" t="str">
        <f>IF('Employee List'!F28="","",TRIM('Employee List'!F28))</f>
        <v>,</v>
      </c>
      <c r="F20" s="2" t="str">
        <f>IF('Employee List'!H28="","",'Employee List'!H28)</f>
        <v/>
      </c>
      <c r="G20" s="2" t="str">
        <f>IF('Employee List'!I28="","",TRIM('Employee List'!I28))</f>
        <v/>
      </c>
      <c r="H20" t="str">
        <f>IFERROR(VLOOKUP('Employee List'!J28,Nationality_Table,2,FALSE),"")</f>
        <v/>
      </c>
      <c r="I20" t="str">
        <f>IFERROR(VLOOKUP('Employee List'!K28,Country_Table,2,FALSE),"")</f>
        <v/>
      </c>
      <c r="J20" t="str">
        <f>IFERROR(VLOOKUP('Employee List'!L28,Gender_Table,2,FALSE),"")</f>
        <v/>
      </c>
      <c r="K20" s="2" t="str">
        <f>IF('Employee List'!M28="","",TEXT('Employee List'!M28,"00000000000"))</f>
        <v/>
      </c>
      <c r="L20" s="2" t="str">
        <f>IF('Employee List'!N28="","",TRIM('Employee List'!N28))</f>
        <v/>
      </c>
      <c r="M20" s="2" t="str">
        <f>IF('Employee List'!O28="","",TRIM('Employee List'!O28))</f>
        <v/>
      </c>
      <c r="N20" s="2" t="str">
        <f>IF('Employee List'!P28="","",LEFT(TRIM('Employee List'!P28),60))</f>
        <v/>
      </c>
      <c r="O20" t="str">
        <f>IFERROR(IF(VLOOKUP('Employee List'!Q28,Country_Table,2,FALSE)="PH",VLOOKUP(UPPER(TRIM('Employee List'!R28)&amp;TRIM('Employee List'!S28)&amp;TRIM('Employee List'!T28)),City!$K:$M,3,FALSE),IF('Employee List'!T28="","",'Employee List'!T28)),"")</f>
        <v/>
      </c>
      <c r="P20" t="str">
        <f>IFERROR(IF(VLOOKUP('Employee List'!Q28,Country_Table,2,FALSE)="PH",VLOOKUP('Employee List'!R28,Region_Table,2,FALSE),IF('Employee List'!R28="","",'Employee List'!R28)),"")</f>
        <v/>
      </c>
      <c r="Q20" t="str">
        <f>IFERROR(IF(VLOOKUP('Employee List'!Q28,Country_Table,2,FALSE)="PH",VLOOKUP('Employee List'!S28,Province_Table,2,FALSE),IF('Employee List'!S28="","",'Employee List'!S28)),"")</f>
        <v/>
      </c>
      <c r="R20" t="str">
        <f>IFERROR(VLOOKUP('Employee List'!Q28,Country_Table,2,FALSE),"")</f>
        <v/>
      </c>
      <c r="S20" s="2" t="str">
        <f>IF('Employee List'!U28="","",TRIM('Employee List'!U28))</f>
        <v/>
      </c>
      <c r="T20" s="2" t="str">
        <f>IF('Employee List'!V28="","",TRIM('Employee List'!V28))</f>
        <v/>
      </c>
      <c r="U20" s="2" t="str">
        <f>IF('Employee List'!W28="","",LEFT(TRIM('Employee List'!W28),60))</f>
        <v/>
      </c>
      <c r="V20" t="str">
        <f>IFERROR(IF(VLOOKUP('Employee List'!X28,Country_Table,2,FALSE)="PH",VLOOKUP(UPPER(TRIM('Employee List'!Y28)&amp;TRIM('Employee List'!Z28)&amp;TRIM('Employee List'!AA28)),City!$K:$M,3,FALSE),IF('Employee List'!AA28="","",'Employee List'!AA28)),"")</f>
        <v/>
      </c>
      <c r="W20" t="str">
        <f>IFERROR(IF(VLOOKUP('Employee List'!X28,Country_Table,2,FALSE)="PH",VLOOKUP('Employee List'!Y28,Region_Table,2,FALSE),IF('Employee List'!Y28="","",'Employee List'!Y28)),"")</f>
        <v/>
      </c>
      <c r="X20" t="str">
        <f>IFERROR(IF(VLOOKUP('Employee List'!X28,Country_Table,2,FALSE)="PH",VLOOKUP('Employee List'!Z28,Province_Table,2,FALSE),IF('Employee List'!Z28="","",'Employee List'!Z28)),"")</f>
        <v/>
      </c>
      <c r="Y20" t="str">
        <f>IFERROR(VLOOKUP('Employee List'!X28,Country_Table,2,FALSE),"")</f>
        <v/>
      </c>
      <c r="Z20" s="2" t="str">
        <f>IF('Employee List'!AB28="","",TRIM('Employee List'!AB28))</f>
        <v/>
      </c>
      <c r="AA20" s="2" t="str">
        <f>IF('Employee List'!AC28="","",TRIM('Employee List'!AC28))</f>
        <v/>
      </c>
      <c r="AB20" s="2" t="str">
        <f>IF('Employee List'!AD28="","",TRIM('Employee List'!AD28))</f>
        <v/>
      </c>
      <c r="AC20" s="2" t="str">
        <f>IF('Employee List'!G28="","",TRIM('Employee List'!G28))</f>
        <v/>
      </c>
      <c r="AD20" t="str">
        <f>IFERROR(VLOOKUP('Employee List'!AE28,Civil_Status_Table,2,FALSE),"")</f>
        <v/>
      </c>
      <c r="AE20" s="2" t="str">
        <f>IF('Employee List'!AF28="","",TRIM('Employee List'!AF28))</f>
        <v/>
      </c>
      <c r="AF20" s="2" t="str">
        <f>IF('Employee List'!AG28="","",TRIM('Employee List'!AG28))</f>
        <v/>
      </c>
      <c r="AG20" s="2" t="str">
        <f>IF('Employee List'!AH28="","",TRIM('Employee List'!AH28))</f>
        <v/>
      </c>
      <c r="AH20" t="str">
        <f>IF(ISBLANK('Employee List'!AI28), "",VLOOKUP('Employee List'!AI28,'other LOVs'!A:B,2,FALSE))</f>
        <v/>
      </c>
      <c r="AI20" t="str">
        <f>IF('Employee List'!AJ28="","",TRIM('Employee List'!AJ28))</f>
        <v/>
      </c>
      <c r="AJ20" t="str">
        <f>IF(ISBLANK('Employee List'!AK28)," ",TRIM('Employee List'!AK28))</f>
        <v xml:space="preserve"> </v>
      </c>
    </row>
    <row r="21" spans="1:36">
      <c r="A21" t="str">
        <f>IF('Employee List'!B29="","",TRIM('Employee List'!B29))</f>
        <v/>
      </c>
      <c r="B21" t="str">
        <f>IF('Employee List'!C29="","",TRIM('Employee List'!C29))</f>
        <v/>
      </c>
      <c r="C21" t="str">
        <f>IF('Employee List'!D29="","",TRIM('Employee List'!D29))</f>
        <v/>
      </c>
      <c r="D21" t="str">
        <f>IF(ISBLANK('Employee List'!E29), "",VLOOKUP('Employee List'!E29,'other LOVs'!A:B,2,FALSE))</f>
        <v/>
      </c>
      <c r="E21" t="str">
        <f>IF('Employee List'!F29="","",TRIM('Employee List'!F29))</f>
        <v>,</v>
      </c>
      <c r="F21" s="2" t="str">
        <f>IF('Employee List'!H29="","",'Employee List'!H29)</f>
        <v/>
      </c>
      <c r="G21" s="2" t="str">
        <f>IF('Employee List'!I29="","",TRIM('Employee List'!I29))</f>
        <v/>
      </c>
      <c r="H21" t="str">
        <f>IFERROR(VLOOKUP('Employee List'!J29,Nationality_Table,2,FALSE),"")</f>
        <v/>
      </c>
      <c r="I21" t="str">
        <f>IFERROR(VLOOKUP('Employee List'!K29,Country_Table,2,FALSE),"")</f>
        <v/>
      </c>
      <c r="J21" t="str">
        <f>IFERROR(VLOOKUP('Employee List'!L29,Gender_Table,2,FALSE),"")</f>
        <v/>
      </c>
      <c r="K21" s="2" t="str">
        <f>IF('Employee List'!M29="","",TEXT('Employee List'!M29,"00000000000"))</f>
        <v/>
      </c>
      <c r="L21" s="2" t="str">
        <f>IF('Employee List'!N29="","",TRIM('Employee List'!N29))</f>
        <v/>
      </c>
      <c r="M21" s="2" t="str">
        <f>IF('Employee List'!O29="","",TRIM('Employee List'!O29))</f>
        <v/>
      </c>
      <c r="N21" s="2" t="str">
        <f>IF('Employee List'!P29="","",LEFT(TRIM('Employee List'!P29),60))</f>
        <v/>
      </c>
      <c r="O21" t="str">
        <f>IFERROR(IF(VLOOKUP('Employee List'!Q29,Country_Table,2,FALSE)="PH",VLOOKUP(UPPER(TRIM('Employee List'!R29)&amp;TRIM('Employee List'!S29)&amp;TRIM('Employee List'!T29)),City!$K:$M,3,FALSE),IF('Employee List'!T29="","",'Employee List'!T29)),"")</f>
        <v/>
      </c>
      <c r="P21" t="str">
        <f>IFERROR(IF(VLOOKUP('Employee List'!Q29,Country_Table,2,FALSE)="PH",VLOOKUP('Employee List'!R29,Region_Table,2,FALSE),IF('Employee List'!R29="","",'Employee List'!R29)),"")</f>
        <v/>
      </c>
      <c r="Q21" t="str">
        <f>IFERROR(IF(VLOOKUP('Employee List'!Q29,Country_Table,2,FALSE)="PH",VLOOKUP('Employee List'!S29,Province_Table,2,FALSE),IF('Employee List'!S29="","",'Employee List'!S29)),"")</f>
        <v/>
      </c>
      <c r="R21" t="str">
        <f>IFERROR(VLOOKUP('Employee List'!Q29,Country_Table,2,FALSE),"")</f>
        <v/>
      </c>
      <c r="S21" s="2" t="str">
        <f>IF('Employee List'!U29="","",TRIM('Employee List'!U29))</f>
        <v/>
      </c>
      <c r="T21" s="2" t="str">
        <f>IF('Employee List'!V29="","",TRIM('Employee List'!V29))</f>
        <v/>
      </c>
      <c r="U21" s="2" t="str">
        <f>IF('Employee List'!W29="","",LEFT(TRIM('Employee List'!W29),60))</f>
        <v/>
      </c>
      <c r="V21" t="str">
        <f>IFERROR(IF(VLOOKUP('Employee List'!X29,Country_Table,2,FALSE)="PH",VLOOKUP(UPPER(TRIM('Employee List'!Y29)&amp;TRIM('Employee List'!Z29)&amp;TRIM('Employee List'!AA29)),City!$K:$M,3,FALSE),IF('Employee List'!AA29="","",'Employee List'!AA29)),"")</f>
        <v/>
      </c>
      <c r="W21" t="str">
        <f>IFERROR(IF(VLOOKUP('Employee List'!X29,Country_Table,2,FALSE)="PH",VLOOKUP('Employee List'!Y29,Region_Table,2,FALSE),IF('Employee List'!Y29="","",'Employee List'!Y29)),"")</f>
        <v/>
      </c>
      <c r="X21" t="str">
        <f>IFERROR(IF(VLOOKUP('Employee List'!X29,Country_Table,2,FALSE)="PH",VLOOKUP('Employee List'!Z29,Province_Table,2,FALSE),IF('Employee List'!Z29="","",'Employee List'!Z29)),"")</f>
        <v/>
      </c>
      <c r="Y21" t="str">
        <f>IFERROR(VLOOKUP('Employee List'!X29,Country_Table,2,FALSE),"")</f>
        <v/>
      </c>
      <c r="Z21" s="2" t="str">
        <f>IF('Employee List'!AB29="","",TRIM('Employee List'!AB29))</f>
        <v/>
      </c>
      <c r="AA21" s="2" t="str">
        <f>IF('Employee List'!AC29="","",TRIM('Employee List'!AC29))</f>
        <v/>
      </c>
      <c r="AB21" s="2" t="str">
        <f>IF('Employee List'!AD29="","",TRIM('Employee List'!AD29))</f>
        <v/>
      </c>
      <c r="AC21" s="2" t="str">
        <f>IF('Employee List'!G29="","",TRIM('Employee List'!G29))</f>
        <v/>
      </c>
      <c r="AD21" t="str">
        <f>IFERROR(VLOOKUP('Employee List'!AE29,Civil_Status_Table,2,FALSE),"")</f>
        <v/>
      </c>
      <c r="AE21" s="2" t="str">
        <f>IF('Employee List'!AF29="","",TRIM('Employee List'!AF29))</f>
        <v/>
      </c>
      <c r="AF21" s="2" t="str">
        <f>IF('Employee List'!AG29="","",TRIM('Employee List'!AG29))</f>
        <v/>
      </c>
      <c r="AG21" s="2" t="str">
        <f>IF('Employee List'!AH29="","",TRIM('Employee List'!AH29))</f>
        <v/>
      </c>
      <c r="AH21" t="str">
        <f>IF(ISBLANK('Employee List'!AI29), "",VLOOKUP('Employee List'!AI29,'other LOVs'!A:B,2,FALSE))</f>
        <v/>
      </c>
      <c r="AI21" t="str">
        <f>IF('Employee List'!AJ29="","",TRIM('Employee List'!AJ29))</f>
        <v/>
      </c>
      <c r="AJ21" t="str">
        <f>IF(ISBLANK('Employee List'!AK29)," ",TRIM('Employee List'!AK29))</f>
        <v xml:space="preserve"> </v>
      </c>
    </row>
    <row r="22" spans="1:36">
      <c r="A22" t="str">
        <f>IF('Employee List'!B30="","",TRIM('Employee List'!B30))</f>
        <v/>
      </c>
      <c r="B22" t="str">
        <f>IF('Employee List'!C30="","",TRIM('Employee List'!C30))</f>
        <v/>
      </c>
      <c r="C22" t="str">
        <f>IF('Employee List'!D30="","",TRIM('Employee List'!D30))</f>
        <v/>
      </c>
      <c r="D22" t="str">
        <f>IF(ISBLANK('Employee List'!E30), "",VLOOKUP('Employee List'!E30,'other LOVs'!A:B,2,FALSE))</f>
        <v/>
      </c>
      <c r="E22" t="str">
        <f>IF('Employee List'!F30="","",TRIM('Employee List'!F30))</f>
        <v>,</v>
      </c>
      <c r="F22" s="2" t="str">
        <f>IF('Employee List'!H30="","",'Employee List'!H30)</f>
        <v/>
      </c>
      <c r="G22" s="2" t="str">
        <f>IF('Employee List'!I30="","",TRIM('Employee List'!I30))</f>
        <v/>
      </c>
      <c r="H22" t="str">
        <f>IFERROR(VLOOKUP('Employee List'!J30,Nationality_Table,2,FALSE),"")</f>
        <v/>
      </c>
      <c r="I22" t="str">
        <f>IFERROR(VLOOKUP('Employee List'!K30,Country_Table,2,FALSE),"")</f>
        <v/>
      </c>
      <c r="J22" t="str">
        <f>IFERROR(VLOOKUP('Employee List'!L30,Gender_Table,2,FALSE),"")</f>
        <v/>
      </c>
      <c r="K22" s="2" t="str">
        <f>IF('Employee List'!M30="","",TEXT('Employee List'!M30,"00000000000"))</f>
        <v/>
      </c>
      <c r="L22" s="2" t="str">
        <f>IF('Employee List'!N30="","",TRIM('Employee List'!N30))</f>
        <v/>
      </c>
      <c r="M22" s="2" t="str">
        <f>IF('Employee List'!O30="","",TRIM('Employee List'!O30))</f>
        <v/>
      </c>
      <c r="N22" s="2" t="str">
        <f>IF('Employee List'!P30="","",LEFT(TRIM('Employee List'!P30),60))</f>
        <v/>
      </c>
      <c r="O22" t="str">
        <f>IFERROR(IF(VLOOKUP('Employee List'!Q30,Country_Table,2,FALSE)="PH",VLOOKUP(UPPER(TRIM('Employee List'!R30)&amp;TRIM('Employee List'!S30)&amp;TRIM('Employee List'!T30)),City!$K:$M,3,FALSE),IF('Employee List'!T30="","",'Employee List'!T30)),"")</f>
        <v/>
      </c>
      <c r="P22" t="str">
        <f>IFERROR(IF(VLOOKUP('Employee List'!Q30,Country_Table,2,FALSE)="PH",VLOOKUP('Employee List'!R30,Region_Table,2,FALSE),IF('Employee List'!R30="","",'Employee List'!R30)),"")</f>
        <v/>
      </c>
      <c r="Q22" t="str">
        <f>IFERROR(IF(VLOOKUP('Employee List'!Q30,Country_Table,2,FALSE)="PH",VLOOKUP('Employee List'!S30,Province_Table,2,FALSE),IF('Employee List'!S30="","",'Employee List'!S30)),"")</f>
        <v/>
      </c>
      <c r="R22" t="str">
        <f>IFERROR(VLOOKUP('Employee List'!Q30,Country_Table,2,FALSE),"")</f>
        <v/>
      </c>
      <c r="S22" s="2" t="str">
        <f>IF('Employee List'!U30="","",TRIM('Employee List'!U30))</f>
        <v/>
      </c>
      <c r="T22" s="2" t="str">
        <f>IF('Employee List'!V30="","",TRIM('Employee List'!V30))</f>
        <v/>
      </c>
      <c r="U22" s="2" t="str">
        <f>IF('Employee List'!W30="","",LEFT(TRIM('Employee List'!W30),60))</f>
        <v/>
      </c>
      <c r="V22" t="str">
        <f>IFERROR(IF(VLOOKUP('Employee List'!X30,Country_Table,2,FALSE)="PH",VLOOKUP(UPPER(TRIM('Employee List'!Y30)&amp;TRIM('Employee List'!Z30)&amp;TRIM('Employee List'!AA30)),City!$K:$M,3,FALSE),IF('Employee List'!AA30="","",'Employee List'!AA30)),"")</f>
        <v/>
      </c>
      <c r="W22" t="str">
        <f>IFERROR(IF(VLOOKUP('Employee List'!X30,Country_Table,2,FALSE)="PH",VLOOKUP('Employee List'!Y30,Region_Table,2,FALSE),IF('Employee List'!Y30="","",'Employee List'!Y30)),"")</f>
        <v/>
      </c>
      <c r="X22" t="str">
        <f>IFERROR(IF(VLOOKUP('Employee List'!X30,Country_Table,2,FALSE)="PH",VLOOKUP('Employee List'!Z30,Province_Table,2,FALSE),IF('Employee List'!Z30="","",'Employee List'!Z30)),"")</f>
        <v/>
      </c>
      <c r="Y22" t="str">
        <f>IFERROR(VLOOKUP('Employee List'!X30,Country_Table,2,FALSE),"")</f>
        <v/>
      </c>
      <c r="Z22" s="2" t="str">
        <f>IF('Employee List'!AB30="","",TRIM('Employee List'!AB30))</f>
        <v/>
      </c>
      <c r="AA22" s="2" t="str">
        <f>IF('Employee List'!AC30="","",TRIM('Employee List'!AC30))</f>
        <v/>
      </c>
      <c r="AB22" s="2" t="str">
        <f>IF('Employee List'!AD30="","",TRIM('Employee List'!AD30))</f>
        <v/>
      </c>
      <c r="AC22" s="2" t="str">
        <f>IF('Employee List'!G30="","",TRIM('Employee List'!G30))</f>
        <v/>
      </c>
      <c r="AD22" t="str">
        <f>IFERROR(VLOOKUP('Employee List'!AE30,Civil_Status_Table,2,FALSE),"")</f>
        <v/>
      </c>
      <c r="AE22" s="2" t="str">
        <f>IF('Employee List'!AF30="","",TRIM('Employee List'!AF30))</f>
        <v/>
      </c>
      <c r="AF22" s="2" t="str">
        <f>IF('Employee List'!AG30="","",TRIM('Employee List'!AG30))</f>
        <v/>
      </c>
      <c r="AG22" s="2" t="str">
        <f>IF('Employee List'!AH30="","",TRIM('Employee List'!AH30))</f>
        <v/>
      </c>
      <c r="AH22" t="str">
        <f>IF(ISBLANK('Employee List'!AI30), "",VLOOKUP('Employee List'!AI30,'other LOVs'!A:B,2,FALSE))</f>
        <v/>
      </c>
      <c r="AI22" t="str">
        <f>IF('Employee List'!AJ30="","",TRIM('Employee List'!AJ30))</f>
        <v/>
      </c>
      <c r="AJ22" t="str">
        <f>IF(ISBLANK('Employee List'!AK30)," ",TRIM('Employee List'!AK30))</f>
        <v xml:space="preserve"> </v>
      </c>
    </row>
    <row r="23" spans="1:36">
      <c r="A23" t="str">
        <f>IF('Employee List'!B31="","",TRIM('Employee List'!B31))</f>
        <v/>
      </c>
      <c r="B23" t="str">
        <f>IF('Employee List'!C31="","",TRIM('Employee List'!C31))</f>
        <v/>
      </c>
      <c r="C23" t="str">
        <f>IF('Employee List'!D31="","",TRIM('Employee List'!D31))</f>
        <v/>
      </c>
      <c r="D23" t="str">
        <f>IF(ISBLANK('Employee List'!E31), "",VLOOKUP('Employee List'!E31,'other LOVs'!A:B,2,FALSE))</f>
        <v/>
      </c>
      <c r="E23" t="str">
        <f>IF('Employee List'!F31="","",TRIM('Employee List'!F31))</f>
        <v>,</v>
      </c>
      <c r="F23" s="2" t="str">
        <f>IF('Employee List'!H31="","",'Employee List'!H31)</f>
        <v/>
      </c>
      <c r="G23" s="2" t="str">
        <f>IF('Employee List'!I31="","",TRIM('Employee List'!I31))</f>
        <v/>
      </c>
      <c r="H23" t="str">
        <f>IFERROR(VLOOKUP('Employee List'!J31,Nationality_Table,2,FALSE),"")</f>
        <v/>
      </c>
      <c r="I23" t="str">
        <f>IFERROR(VLOOKUP('Employee List'!K31,Country_Table,2,FALSE),"")</f>
        <v/>
      </c>
      <c r="J23" t="str">
        <f>IFERROR(VLOOKUP('Employee List'!L31,Gender_Table,2,FALSE),"")</f>
        <v/>
      </c>
      <c r="K23" s="2" t="str">
        <f>IF('Employee List'!M31="","",TEXT('Employee List'!M31,"00000000000"))</f>
        <v/>
      </c>
      <c r="L23" s="2" t="str">
        <f>IF('Employee List'!N31="","",TRIM('Employee List'!N31))</f>
        <v/>
      </c>
      <c r="M23" s="2" t="str">
        <f>IF('Employee List'!O31="","",TRIM('Employee List'!O31))</f>
        <v/>
      </c>
      <c r="N23" s="2" t="str">
        <f>IF('Employee List'!P31="","",LEFT(TRIM('Employee List'!P31),60))</f>
        <v/>
      </c>
      <c r="O23" t="str">
        <f>IFERROR(IF(VLOOKUP('Employee List'!Q31,Country_Table,2,FALSE)="PH",VLOOKUP(UPPER(TRIM('Employee List'!R31)&amp;TRIM('Employee List'!S31)&amp;TRIM('Employee List'!T31)),City!$K:$M,3,FALSE),IF('Employee List'!T31="","",'Employee List'!T31)),"")</f>
        <v/>
      </c>
      <c r="P23" t="str">
        <f>IFERROR(IF(VLOOKUP('Employee List'!Q31,Country_Table,2,FALSE)="PH",VLOOKUP('Employee List'!R31,Region_Table,2,FALSE),IF('Employee List'!R31="","",'Employee List'!R31)),"")</f>
        <v/>
      </c>
      <c r="Q23" t="str">
        <f>IFERROR(IF(VLOOKUP('Employee List'!Q31,Country_Table,2,FALSE)="PH",VLOOKUP('Employee List'!S31,Province_Table,2,FALSE),IF('Employee List'!S31="","",'Employee List'!S31)),"")</f>
        <v/>
      </c>
      <c r="R23" t="str">
        <f>IFERROR(VLOOKUP('Employee List'!Q31,Country_Table,2,FALSE),"")</f>
        <v/>
      </c>
      <c r="S23" s="2" t="str">
        <f>IF('Employee List'!U31="","",TRIM('Employee List'!U31))</f>
        <v/>
      </c>
      <c r="T23" s="2" t="str">
        <f>IF('Employee List'!V31="","",TRIM('Employee List'!V31))</f>
        <v/>
      </c>
      <c r="U23" s="2" t="str">
        <f>IF('Employee List'!W31="","",LEFT(TRIM('Employee List'!W31),60))</f>
        <v/>
      </c>
      <c r="V23" t="str">
        <f>IFERROR(IF(VLOOKUP('Employee List'!X31,Country_Table,2,FALSE)="PH",VLOOKUP(UPPER(TRIM('Employee List'!Y31)&amp;TRIM('Employee List'!Z31)&amp;TRIM('Employee List'!AA31)),City!$K:$M,3,FALSE),IF('Employee List'!AA31="","",'Employee List'!AA31)),"")</f>
        <v/>
      </c>
      <c r="W23" t="str">
        <f>IFERROR(IF(VLOOKUP('Employee List'!X31,Country_Table,2,FALSE)="PH",VLOOKUP('Employee List'!Y31,Region_Table,2,FALSE),IF('Employee List'!Y31="","",'Employee List'!Y31)),"")</f>
        <v/>
      </c>
      <c r="X23" t="str">
        <f>IFERROR(IF(VLOOKUP('Employee List'!X31,Country_Table,2,FALSE)="PH",VLOOKUP('Employee List'!Z31,Province_Table,2,FALSE),IF('Employee List'!Z31="","",'Employee List'!Z31)),"")</f>
        <v/>
      </c>
      <c r="Y23" t="str">
        <f>IFERROR(VLOOKUP('Employee List'!X31,Country_Table,2,FALSE),"")</f>
        <v/>
      </c>
      <c r="Z23" s="2" t="str">
        <f>IF('Employee List'!AB31="","",TRIM('Employee List'!AB31))</f>
        <v/>
      </c>
      <c r="AA23" s="2" t="str">
        <f>IF('Employee List'!AC31="","",TRIM('Employee List'!AC31))</f>
        <v/>
      </c>
      <c r="AB23" s="2" t="str">
        <f>IF('Employee List'!AD31="","",TRIM('Employee List'!AD31))</f>
        <v/>
      </c>
      <c r="AC23" s="2" t="str">
        <f>IF('Employee List'!G31="","",TRIM('Employee List'!G31))</f>
        <v/>
      </c>
      <c r="AD23" t="str">
        <f>IFERROR(VLOOKUP('Employee List'!AE31,Civil_Status_Table,2,FALSE),"")</f>
        <v/>
      </c>
      <c r="AE23" s="2" t="str">
        <f>IF('Employee List'!AF31="","",TRIM('Employee List'!AF31))</f>
        <v/>
      </c>
      <c r="AF23" s="2" t="str">
        <f>IF('Employee List'!AG31="","",TRIM('Employee List'!AG31))</f>
        <v/>
      </c>
      <c r="AG23" s="2" t="str">
        <f>IF('Employee List'!AH31="","",TRIM('Employee List'!AH31))</f>
        <v/>
      </c>
      <c r="AH23" t="str">
        <f>IF(ISBLANK('Employee List'!AI31), "",VLOOKUP('Employee List'!AI31,'other LOVs'!A:B,2,FALSE))</f>
        <v/>
      </c>
      <c r="AI23" t="str">
        <f>IF('Employee List'!AJ31="","",TRIM('Employee List'!AJ31))</f>
        <v/>
      </c>
      <c r="AJ23" t="str">
        <f>IF(ISBLANK('Employee List'!AK31)," ",TRIM('Employee List'!AK31))</f>
        <v xml:space="preserve"> </v>
      </c>
    </row>
    <row r="24" spans="1:36">
      <c r="A24" t="str">
        <f>IF('Employee List'!B32="","",TRIM('Employee List'!B32))</f>
        <v/>
      </c>
      <c r="B24" t="str">
        <f>IF('Employee List'!C32="","",TRIM('Employee List'!C32))</f>
        <v/>
      </c>
      <c r="C24" t="str">
        <f>IF('Employee List'!D32="","",TRIM('Employee List'!D32))</f>
        <v/>
      </c>
      <c r="D24" t="str">
        <f>IF(ISBLANK('Employee List'!E32), "",VLOOKUP('Employee List'!E32,'other LOVs'!A:B,2,FALSE))</f>
        <v/>
      </c>
      <c r="E24" t="str">
        <f>IF('Employee List'!F32="","",TRIM('Employee List'!F32))</f>
        <v>,</v>
      </c>
      <c r="F24" s="2" t="str">
        <f>IF('Employee List'!H32="","",'Employee List'!H32)</f>
        <v/>
      </c>
      <c r="G24" s="2" t="str">
        <f>IF('Employee List'!I32="","",TRIM('Employee List'!I32))</f>
        <v/>
      </c>
      <c r="H24" t="str">
        <f>IFERROR(VLOOKUP('Employee List'!J32,Nationality_Table,2,FALSE),"")</f>
        <v/>
      </c>
      <c r="I24" t="str">
        <f>IFERROR(VLOOKUP('Employee List'!K32,Country_Table,2,FALSE),"")</f>
        <v/>
      </c>
      <c r="J24" t="str">
        <f>IFERROR(VLOOKUP('Employee List'!L32,Gender_Table,2,FALSE),"")</f>
        <v/>
      </c>
      <c r="K24" s="2" t="str">
        <f>IF('Employee List'!M32="","",TEXT('Employee List'!M32,"00000000000"))</f>
        <v/>
      </c>
      <c r="L24" s="2" t="str">
        <f>IF('Employee List'!N32="","",TRIM('Employee List'!N32))</f>
        <v/>
      </c>
      <c r="M24" s="2" t="str">
        <f>IF('Employee List'!O32="","",TRIM('Employee List'!O32))</f>
        <v/>
      </c>
      <c r="N24" s="2" t="str">
        <f>IF('Employee List'!P32="","",LEFT(TRIM('Employee List'!P32),60))</f>
        <v/>
      </c>
      <c r="O24" t="str">
        <f>IFERROR(IF(VLOOKUP('Employee List'!Q32,Country_Table,2,FALSE)="PH",VLOOKUP(UPPER(TRIM('Employee List'!R32)&amp;TRIM('Employee List'!S32)&amp;TRIM('Employee List'!T32)),City!$K:$M,3,FALSE),IF('Employee List'!T32="","",'Employee List'!T32)),"")</f>
        <v/>
      </c>
      <c r="P24" t="str">
        <f>IFERROR(IF(VLOOKUP('Employee List'!Q32,Country_Table,2,FALSE)="PH",VLOOKUP('Employee List'!R32,Region_Table,2,FALSE),IF('Employee List'!R32="","",'Employee List'!R32)),"")</f>
        <v/>
      </c>
      <c r="Q24" t="str">
        <f>IFERROR(IF(VLOOKUP('Employee List'!Q32,Country_Table,2,FALSE)="PH",VLOOKUP('Employee List'!S32,Province_Table,2,FALSE),IF('Employee List'!S32="","",'Employee List'!S32)),"")</f>
        <v/>
      </c>
      <c r="R24" t="str">
        <f>IFERROR(VLOOKUP('Employee List'!Q32,Country_Table,2,FALSE),"")</f>
        <v/>
      </c>
      <c r="S24" s="2" t="str">
        <f>IF('Employee List'!U32="","",TRIM('Employee List'!U32))</f>
        <v/>
      </c>
      <c r="T24" s="2" t="str">
        <f>IF('Employee List'!V32="","",TRIM('Employee List'!V32))</f>
        <v/>
      </c>
      <c r="U24" s="2" t="str">
        <f>IF('Employee List'!W32="","",LEFT(TRIM('Employee List'!W32),60))</f>
        <v/>
      </c>
      <c r="V24" t="str">
        <f>IFERROR(IF(VLOOKUP('Employee List'!X32,Country_Table,2,FALSE)="PH",VLOOKUP(UPPER(TRIM('Employee List'!Y32)&amp;TRIM('Employee List'!Z32)&amp;TRIM('Employee List'!AA32)),City!$K:$M,3,FALSE),IF('Employee List'!AA32="","",'Employee List'!AA32)),"")</f>
        <v/>
      </c>
      <c r="W24" t="str">
        <f>IFERROR(IF(VLOOKUP('Employee List'!X32,Country_Table,2,FALSE)="PH",VLOOKUP('Employee List'!Y32,Region_Table,2,FALSE),IF('Employee List'!Y32="","",'Employee List'!Y32)),"")</f>
        <v/>
      </c>
      <c r="X24" t="str">
        <f>IFERROR(IF(VLOOKUP('Employee List'!X32,Country_Table,2,FALSE)="PH",VLOOKUP('Employee List'!Z32,Province_Table,2,FALSE),IF('Employee List'!Z32="","",'Employee List'!Z32)),"")</f>
        <v/>
      </c>
      <c r="Y24" t="str">
        <f>IFERROR(VLOOKUP('Employee List'!X32,Country_Table,2,FALSE),"")</f>
        <v/>
      </c>
      <c r="Z24" s="2" t="str">
        <f>IF('Employee List'!AB32="","",TRIM('Employee List'!AB32))</f>
        <v/>
      </c>
      <c r="AA24" s="2" t="str">
        <f>IF('Employee List'!AC32="","",TRIM('Employee List'!AC32))</f>
        <v/>
      </c>
      <c r="AB24" s="2" t="str">
        <f>IF('Employee List'!AD32="","",TRIM('Employee List'!AD32))</f>
        <v/>
      </c>
      <c r="AC24" s="2" t="str">
        <f>IF('Employee List'!G32="","",TRIM('Employee List'!G32))</f>
        <v/>
      </c>
      <c r="AD24" t="str">
        <f>IFERROR(VLOOKUP('Employee List'!AE32,Civil_Status_Table,2,FALSE),"")</f>
        <v/>
      </c>
      <c r="AE24" s="2" t="str">
        <f>IF('Employee List'!AF32="","",TRIM('Employee List'!AF32))</f>
        <v/>
      </c>
      <c r="AF24" s="2" t="str">
        <f>IF('Employee List'!AG32="","",TRIM('Employee List'!AG32))</f>
        <v/>
      </c>
      <c r="AG24" s="2" t="str">
        <f>IF('Employee List'!AH32="","",TRIM('Employee List'!AH32))</f>
        <v/>
      </c>
      <c r="AH24" t="str">
        <f>IF(ISBLANK('Employee List'!AI32), "",VLOOKUP('Employee List'!AI32,'other LOVs'!A:B,2,FALSE))</f>
        <v/>
      </c>
      <c r="AI24" t="str">
        <f>IF('Employee List'!AJ32="","",TRIM('Employee List'!AJ32))</f>
        <v/>
      </c>
      <c r="AJ24" t="str">
        <f>IF(ISBLANK('Employee List'!AK32)," ",TRIM('Employee List'!AK32))</f>
        <v xml:space="preserve"> </v>
      </c>
    </row>
    <row r="25" spans="1:36">
      <c r="A25" t="str">
        <f>IF('Employee List'!B33="","",TRIM('Employee List'!B33))</f>
        <v/>
      </c>
      <c r="B25" t="str">
        <f>IF('Employee List'!C33="","",TRIM('Employee List'!C33))</f>
        <v/>
      </c>
      <c r="C25" t="str">
        <f>IF('Employee List'!D33="","",TRIM('Employee List'!D33))</f>
        <v/>
      </c>
      <c r="D25" t="str">
        <f>IF(ISBLANK('Employee List'!E33), "",VLOOKUP('Employee List'!E33,'other LOVs'!A:B,2,FALSE))</f>
        <v/>
      </c>
      <c r="E25" t="str">
        <f>IF('Employee List'!F33="","",TRIM('Employee List'!F33))</f>
        <v>,</v>
      </c>
      <c r="F25" s="2" t="str">
        <f>IF('Employee List'!H33="","",'Employee List'!H33)</f>
        <v/>
      </c>
      <c r="G25" s="2" t="str">
        <f>IF('Employee List'!I33="","",TRIM('Employee List'!I33))</f>
        <v/>
      </c>
      <c r="H25" t="str">
        <f>IFERROR(VLOOKUP('Employee List'!J33,Nationality_Table,2,FALSE),"")</f>
        <v/>
      </c>
      <c r="I25" t="str">
        <f>IFERROR(VLOOKUP('Employee List'!K33,Country_Table,2,FALSE),"")</f>
        <v/>
      </c>
      <c r="J25" t="str">
        <f>IFERROR(VLOOKUP('Employee List'!L33,Gender_Table,2,FALSE),"")</f>
        <v/>
      </c>
      <c r="K25" s="2" t="str">
        <f>IF('Employee List'!M33="","",TEXT('Employee List'!M33,"00000000000"))</f>
        <v/>
      </c>
      <c r="L25" s="2" t="str">
        <f>IF('Employee List'!N33="","",TRIM('Employee List'!N33))</f>
        <v/>
      </c>
      <c r="M25" s="2" t="str">
        <f>IF('Employee List'!O33="","",TRIM('Employee List'!O33))</f>
        <v/>
      </c>
      <c r="N25" s="2" t="str">
        <f>IF('Employee List'!P33="","",LEFT(TRIM('Employee List'!P33),60))</f>
        <v/>
      </c>
      <c r="O25" t="str">
        <f>IFERROR(IF(VLOOKUP('Employee List'!Q33,Country_Table,2,FALSE)="PH",VLOOKUP(UPPER(TRIM('Employee List'!R33)&amp;TRIM('Employee List'!S33)&amp;TRIM('Employee List'!T33)),City!$K:$M,3,FALSE),IF('Employee List'!T33="","",'Employee List'!T33)),"")</f>
        <v/>
      </c>
      <c r="P25" t="str">
        <f>IFERROR(IF(VLOOKUP('Employee List'!Q33,Country_Table,2,FALSE)="PH",VLOOKUP('Employee List'!R33,Region_Table,2,FALSE),IF('Employee List'!R33="","",'Employee List'!R33)),"")</f>
        <v/>
      </c>
      <c r="Q25" t="str">
        <f>IFERROR(IF(VLOOKUP('Employee List'!Q33,Country_Table,2,FALSE)="PH",VLOOKUP('Employee List'!S33,Province_Table,2,FALSE),IF('Employee List'!S33="","",'Employee List'!S33)),"")</f>
        <v/>
      </c>
      <c r="R25" t="str">
        <f>IFERROR(VLOOKUP('Employee List'!Q33,Country_Table,2,FALSE),"")</f>
        <v/>
      </c>
      <c r="S25" s="2" t="str">
        <f>IF('Employee List'!U33="","",TRIM('Employee List'!U33))</f>
        <v/>
      </c>
      <c r="T25" s="2" t="str">
        <f>IF('Employee List'!V33="","",TRIM('Employee List'!V33))</f>
        <v/>
      </c>
      <c r="U25" s="2" t="str">
        <f>IF('Employee List'!W33="","",LEFT(TRIM('Employee List'!W33),60))</f>
        <v/>
      </c>
      <c r="V25" t="str">
        <f>IFERROR(IF(VLOOKUP('Employee List'!X33,Country_Table,2,FALSE)="PH",VLOOKUP(UPPER(TRIM('Employee List'!Y33)&amp;TRIM('Employee List'!Z33)&amp;TRIM('Employee List'!AA33)),City!$K:$M,3,FALSE),IF('Employee List'!AA33="","",'Employee List'!AA33)),"")</f>
        <v/>
      </c>
      <c r="W25" t="str">
        <f>IFERROR(IF(VLOOKUP('Employee List'!X33,Country_Table,2,FALSE)="PH",VLOOKUP('Employee List'!Y33,Region_Table,2,FALSE),IF('Employee List'!Y33="","",'Employee List'!Y33)),"")</f>
        <v/>
      </c>
      <c r="X25" t="str">
        <f>IFERROR(IF(VLOOKUP('Employee List'!X33,Country_Table,2,FALSE)="PH",VLOOKUP('Employee List'!Z33,Province_Table,2,FALSE),IF('Employee List'!Z33="","",'Employee List'!Z33)),"")</f>
        <v/>
      </c>
      <c r="Y25" t="str">
        <f>IFERROR(VLOOKUP('Employee List'!X33,Country_Table,2,FALSE),"")</f>
        <v/>
      </c>
      <c r="Z25" s="2" t="str">
        <f>IF('Employee List'!AB33="","",TRIM('Employee List'!AB33))</f>
        <v/>
      </c>
      <c r="AA25" s="2" t="str">
        <f>IF('Employee List'!AC33="","",TRIM('Employee List'!AC33))</f>
        <v/>
      </c>
      <c r="AB25" s="2" t="str">
        <f>IF('Employee List'!AD33="","",TRIM('Employee List'!AD33))</f>
        <v/>
      </c>
      <c r="AC25" s="2" t="str">
        <f>IF('Employee List'!G33="","",TRIM('Employee List'!G33))</f>
        <v/>
      </c>
      <c r="AD25" t="str">
        <f>IFERROR(VLOOKUP('Employee List'!AE33,Civil_Status_Table,2,FALSE),"")</f>
        <v/>
      </c>
      <c r="AE25" s="2" t="str">
        <f>IF('Employee List'!AF33="","",TRIM('Employee List'!AF33))</f>
        <v/>
      </c>
      <c r="AF25" s="2" t="str">
        <f>IF('Employee List'!AG33="","",TRIM('Employee List'!AG33))</f>
        <v/>
      </c>
      <c r="AG25" s="2" t="str">
        <f>IF('Employee List'!AH33="","",TRIM('Employee List'!AH33))</f>
        <v/>
      </c>
      <c r="AH25" t="str">
        <f>IF(ISBLANK('Employee List'!AI33), "",VLOOKUP('Employee List'!AI33,'other LOVs'!A:B,2,FALSE))</f>
        <v/>
      </c>
      <c r="AI25" t="str">
        <f>IF('Employee List'!AJ33="","",TRIM('Employee List'!AJ33))</f>
        <v/>
      </c>
      <c r="AJ25" t="str">
        <f>IF(ISBLANK('Employee List'!AK33)," ",TRIM('Employee List'!AK33))</f>
        <v xml:space="preserve"> </v>
      </c>
    </row>
    <row r="26" spans="1:36">
      <c r="A26" t="str">
        <f>IF('Employee List'!B34="","",TRIM('Employee List'!B34))</f>
        <v/>
      </c>
      <c r="B26" t="str">
        <f>IF('Employee List'!C34="","",TRIM('Employee List'!C34))</f>
        <v/>
      </c>
      <c r="C26" t="str">
        <f>IF('Employee List'!D34="","",TRIM('Employee List'!D34))</f>
        <v/>
      </c>
      <c r="D26" t="str">
        <f>IF(ISBLANK('Employee List'!E34), "",VLOOKUP('Employee List'!E34,'other LOVs'!A:B,2,FALSE))</f>
        <v/>
      </c>
      <c r="E26" t="str">
        <f>IF('Employee List'!F34="","",TRIM('Employee List'!F34))</f>
        <v>,</v>
      </c>
      <c r="F26" s="2" t="str">
        <f>IF('Employee List'!H34="","",'Employee List'!H34)</f>
        <v/>
      </c>
      <c r="G26" s="2" t="str">
        <f>IF('Employee List'!I34="","",TRIM('Employee List'!I34))</f>
        <v/>
      </c>
      <c r="H26" t="str">
        <f>IFERROR(VLOOKUP('Employee List'!J34,Nationality_Table,2,FALSE),"")</f>
        <v/>
      </c>
      <c r="I26" t="str">
        <f>IFERROR(VLOOKUP('Employee List'!K34,Country_Table,2,FALSE),"")</f>
        <v/>
      </c>
      <c r="J26" t="str">
        <f>IFERROR(VLOOKUP('Employee List'!L34,Gender_Table,2,FALSE),"")</f>
        <v/>
      </c>
      <c r="K26" s="2" t="str">
        <f>IF('Employee List'!M34="","",TEXT('Employee List'!M34,"00000000000"))</f>
        <v/>
      </c>
      <c r="L26" s="2" t="str">
        <f>IF('Employee List'!N34="","",TRIM('Employee List'!N34))</f>
        <v/>
      </c>
      <c r="M26" s="2" t="str">
        <f>IF('Employee List'!O34="","",TRIM('Employee List'!O34))</f>
        <v/>
      </c>
      <c r="N26" s="2" t="str">
        <f>IF('Employee List'!P34="","",LEFT(TRIM('Employee List'!P34),60))</f>
        <v/>
      </c>
      <c r="O26" t="str">
        <f>IFERROR(IF(VLOOKUP('Employee List'!Q34,Country_Table,2,FALSE)="PH",VLOOKUP(UPPER(TRIM('Employee List'!R34)&amp;TRIM('Employee List'!S34)&amp;TRIM('Employee List'!T34)),City!$K:$M,3,FALSE),IF('Employee List'!T34="","",'Employee List'!T34)),"")</f>
        <v/>
      </c>
      <c r="P26" t="str">
        <f>IFERROR(IF(VLOOKUP('Employee List'!Q34,Country_Table,2,FALSE)="PH",VLOOKUP('Employee List'!R34,Region_Table,2,FALSE),IF('Employee List'!R34="","",'Employee List'!R34)),"")</f>
        <v/>
      </c>
      <c r="Q26" t="str">
        <f>IFERROR(IF(VLOOKUP('Employee List'!Q34,Country_Table,2,FALSE)="PH",VLOOKUP('Employee List'!S34,Province_Table,2,FALSE),IF('Employee List'!S34="","",'Employee List'!S34)),"")</f>
        <v/>
      </c>
      <c r="R26" t="str">
        <f>IFERROR(VLOOKUP('Employee List'!Q34,Country_Table,2,FALSE),"")</f>
        <v/>
      </c>
      <c r="S26" s="2" t="str">
        <f>IF('Employee List'!U34="","",TRIM('Employee List'!U34))</f>
        <v/>
      </c>
      <c r="T26" s="2" t="str">
        <f>IF('Employee List'!V34="","",TRIM('Employee List'!V34))</f>
        <v/>
      </c>
      <c r="U26" s="2" t="str">
        <f>IF('Employee List'!W34="","",LEFT(TRIM('Employee List'!W34),60))</f>
        <v/>
      </c>
      <c r="V26" t="str">
        <f>IFERROR(IF(VLOOKUP('Employee List'!X34,Country_Table,2,FALSE)="PH",VLOOKUP(UPPER(TRIM('Employee List'!Y34)&amp;TRIM('Employee List'!Z34)&amp;TRIM('Employee List'!AA34)),City!$K:$M,3,FALSE),IF('Employee List'!AA34="","",'Employee List'!AA34)),"")</f>
        <v/>
      </c>
      <c r="W26" t="str">
        <f>IFERROR(IF(VLOOKUP('Employee List'!X34,Country_Table,2,FALSE)="PH",VLOOKUP('Employee List'!Y34,Region_Table,2,FALSE),IF('Employee List'!Y34="","",'Employee List'!Y34)),"")</f>
        <v/>
      </c>
      <c r="X26" t="str">
        <f>IFERROR(IF(VLOOKUP('Employee List'!X34,Country_Table,2,FALSE)="PH",VLOOKUP('Employee List'!Z34,Province_Table,2,FALSE),IF('Employee List'!Z34="","",'Employee List'!Z34)),"")</f>
        <v/>
      </c>
      <c r="Y26" t="str">
        <f>IFERROR(VLOOKUP('Employee List'!X34,Country_Table,2,FALSE),"")</f>
        <v/>
      </c>
      <c r="Z26" s="2" t="str">
        <f>IF('Employee List'!AB34="","",TRIM('Employee List'!AB34))</f>
        <v/>
      </c>
      <c r="AA26" s="2" t="str">
        <f>IF('Employee List'!AC34="","",TRIM('Employee List'!AC34))</f>
        <v/>
      </c>
      <c r="AB26" s="2" t="str">
        <f>IF('Employee List'!AD34="","",TRIM('Employee List'!AD34))</f>
        <v/>
      </c>
      <c r="AC26" s="2" t="str">
        <f>IF('Employee List'!G34="","",TRIM('Employee List'!G34))</f>
        <v/>
      </c>
      <c r="AD26" t="str">
        <f>IFERROR(VLOOKUP('Employee List'!AE34,Civil_Status_Table,2,FALSE),"")</f>
        <v/>
      </c>
      <c r="AE26" s="2" t="str">
        <f>IF('Employee List'!AF34="","",TRIM('Employee List'!AF34))</f>
        <v/>
      </c>
      <c r="AF26" s="2" t="str">
        <f>IF('Employee List'!AG34="","",TRIM('Employee List'!AG34))</f>
        <v/>
      </c>
      <c r="AG26" s="2" t="str">
        <f>IF('Employee List'!AH34="","",TRIM('Employee List'!AH34))</f>
        <v/>
      </c>
      <c r="AH26" t="str">
        <f>IF(ISBLANK('Employee List'!AI34), "",VLOOKUP('Employee List'!AI34,'other LOVs'!A:B,2,FALSE))</f>
        <v/>
      </c>
      <c r="AI26" t="str">
        <f>IF('Employee List'!AJ34="","",TRIM('Employee List'!AJ34))</f>
        <v/>
      </c>
      <c r="AJ26" t="str">
        <f>IF(ISBLANK('Employee List'!AK34)," ",TRIM('Employee List'!AK34))</f>
        <v xml:space="preserve"> </v>
      </c>
    </row>
    <row r="27" spans="1:36">
      <c r="A27" t="str">
        <f>IF('Employee List'!B35="","",TRIM('Employee List'!B35))</f>
        <v/>
      </c>
      <c r="B27" t="str">
        <f>IF('Employee List'!C35="","",TRIM('Employee List'!C35))</f>
        <v/>
      </c>
      <c r="C27" t="str">
        <f>IF('Employee List'!D35="","",TRIM('Employee List'!D35))</f>
        <v/>
      </c>
      <c r="D27" t="str">
        <f>IF(ISBLANK('Employee List'!E35), "",VLOOKUP('Employee List'!E35,'other LOVs'!A:B,2,FALSE))</f>
        <v/>
      </c>
      <c r="E27" t="str">
        <f>IF('Employee List'!F35="","",TRIM('Employee List'!F35))</f>
        <v>,</v>
      </c>
      <c r="F27" s="2" t="str">
        <f>IF('Employee List'!H35="","",'Employee List'!H35)</f>
        <v/>
      </c>
      <c r="G27" s="2" t="str">
        <f>IF('Employee List'!I35="","",TRIM('Employee List'!I35))</f>
        <v/>
      </c>
      <c r="H27" t="str">
        <f>IFERROR(VLOOKUP('Employee List'!J35,Nationality_Table,2,FALSE),"")</f>
        <v/>
      </c>
      <c r="I27" t="str">
        <f>IFERROR(VLOOKUP('Employee List'!K35,Country_Table,2,FALSE),"")</f>
        <v/>
      </c>
      <c r="J27" t="str">
        <f>IFERROR(VLOOKUP('Employee List'!L35,Gender_Table,2,FALSE),"")</f>
        <v/>
      </c>
      <c r="K27" s="2" t="str">
        <f>IF('Employee List'!M35="","",TEXT('Employee List'!M35,"00000000000"))</f>
        <v/>
      </c>
      <c r="L27" s="2" t="str">
        <f>IF('Employee List'!N35="","",TRIM('Employee List'!N35))</f>
        <v/>
      </c>
      <c r="M27" s="2" t="str">
        <f>IF('Employee List'!O35="","",TRIM('Employee List'!O35))</f>
        <v/>
      </c>
      <c r="N27" s="2" t="str">
        <f>IF('Employee List'!P35="","",LEFT(TRIM('Employee List'!P35),60))</f>
        <v/>
      </c>
      <c r="O27" t="str">
        <f>IFERROR(IF(VLOOKUP('Employee List'!Q35,Country_Table,2,FALSE)="PH",VLOOKUP(UPPER(TRIM('Employee List'!R35)&amp;TRIM('Employee List'!S35)&amp;TRIM('Employee List'!T35)),City!$K:$M,3,FALSE),IF('Employee List'!T35="","",'Employee List'!T35)),"")</f>
        <v/>
      </c>
      <c r="P27" t="str">
        <f>IFERROR(IF(VLOOKUP('Employee List'!Q35,Country_Table,2,FALSE)="PH",VLOOKUP('Employee List'!R35,Region_Table,2,FALSE),IF('Employee List'!R35="","",'Employee List'!R35)),"")</f>
        <v/>
      </c>
      <c r="Q27" t="str">
        <f>IFERROR(IF(VLOOKUP('Employee List'!Q35,Country_Table,2,FALSE)="PH",VLOOKUP('Employee List'!S35,Province_Table,2,FALSE),IF('Employee List'!S35="","",'Employee List'!S35)),"")</f>
        <v/>
      </c>
      <c r="R27" t="str">
        <f>IFERROR(VLOOKUP('Employee List'!Q35,Country_Table,2,FALSE),"")</f>
        <v/>
      </c>
      <c r="S27" s="2" t="str">
        <f>IF('Employee List'!U35="","",TRIM('Employee List'!U35))</f>
        <v/>
      </c>
      <c r="T27" s="2" t="str">
        <f>IF('Employee List'!V35="","",TRIM('Employee List'!V35))</f>
        <v/>
      </c>
      <c r="U27" s="2" t="str">
        <f>IF('Employee List'!W35="","",LEFT(TRIM('Employee List'!W35),60))</f>
        <v/>
      </c>
      <c r="V27" t="str">
        <f>IFERROR(IF(VLOOKUP('Employee List'!X35,Country_Table,2,FALSE)="PH",VLOOKUP(UPPER(TRIM('Employee List'!Y35)&amp;TRIM('Employee List'!Z35)&amp;TRIM('Employee List'!AA35)),City!$K:$M,3,FALSE),IF('Employee List'!AA35="","",'Employee List'!AA35)),"")</f>
        <v/>
      </c>
      <c r="W27" t="str">
        <f>IFERROR(IF(VLOOKUP('Employee List'!X35,Country_Table,2,FALSE)="PH",VLOOKUP('Employee List'!Y35,Region_Table,2,FALSE),IF('Employee List'!Y35="","",'Employee List'!Y35)),"")</f>
        <v/>
      </c>
      <c r="X27" t="str">
        <f>IFERROR(IF(VLOOKUP('Employee List'!X35,Country_Table,2,FALSE)="PH",VLOOKUP('Employee List'!Z35,Province_Table,2,FALSE),IF('Employee List'!Z35="","",'Employee List'!Z35)),"")</f>
        <v/>
      </c>
      <c r="Y27" t="str">
        <f>IFERROR(VLOOKUP('Employee List'!X35,Country_Table,2,FALSE),"")</f>
        <v/>
      </c>
      <c r="Z27" s="2" t="str">
        <f>IF('Employee List'!AB35="","",TRIM('Employee List'!AB35))</f>
        <v/>
      </c>
      <c r="AA27" s="2" t="str">
        <f>IF('Employee List'!AC35="","",TRIM('Employee List'!AC35))</f>
        <v/>
      </c>
      <c r="AB27" s="2" t="str">
        <f>IF('Employee List'!AD35="","",TRIM('Employee List'!AD35))</f>
        <v/>
      </c>
      <c r="AC27" s="2" t="str">
        <f>IF('Employee List'!G35="","",TRIM('Employee List'!G35))</f>
        <v/>
      </c>
      <c r="AD27" t="str">
        <f>IFERROR(VLOOKUP('Employee List'!AE35,Civil_Status_Table,2,FALSE),"")</f>
        <v/>
      </c>
      <c r="AE27" s="2" t="str">
        <f>IF('Employee List'!AF35="","",TRIM('Employee List'!AF35))</f>
        <v/>
      </c>
      <c r="AF27" s="2" t="str">
        <f>IF('Employee List'!AG35="","",TRIM('Employee List'!AG35))</f>
        <v/>
      </c>
      <c r="AG27" s="2" t="str">
        <f>IF('Employee List'!AH35="","",TRIM('Employee List'!AH35))</f>
        <v/>
      </c>
      <c r="AH27" t="str">
        <f>IF(ISBLANK('Employee List'!AI35), "",VLOOKUP('Employee List'!AI35,'other LOVs'!A:B,2,FALSE))</f>
        <v/>
      </c>
      <c r="AI27" t="str">
        <f>IF('Employee List'!AJ35="","",TRIM('Employee List'!AJ35))</f>
        <v/>
      </c>
      <c r="AJ27" t="str">
        <f>IF(ISBLANK('Employee List'!AK35)," ",TRIM('Employee List'!AK35))</f>
        <v xml:space="preserve"> </v>
      </c>
    </row>
    <row r="28" spans="1:36">
      <c r="A28" t="str">
        <f>IF('Employee List'!B36="","",TRIM('Employee List'!B36))</f>
        <v/>
      </c>
      <c r="B28" t="str">
        <f>IF('Employee List'!C36="","",TRIM('Employee List'!C36))</f>
        <v/>
      </c>
      <c r="C28" t="str">
        <f>IF('Employee List'!D36="","",TRIM('Employee List'!D36))</f>
        <v/>
      </c>
      <c r="D28" t="str">
        <f>IF(ISBLANK('Employee List'!E36), "",VLOOKUP('Employee List'!E36,'other LOVs'!A:B,2,FALSE))</f>
        <v/>
      </c>
      <c r="E28" t="str">
        <f>IF('Employee List'!F36="","",TRIM('Employee List'!F36))</f>
        <v>,</v>
      </c>
      <c r="F28" s="2" t="str">
        <f>IF('Employee List'!H36="","",'Employee List'!H36)</f>
        <v/>
      </c>
      <c r="G28" s="2" t="str">
        <f>IF('Employee List'!I36="","",TRIM('Employee List'!I36))</f>
        <v/>
      </c>
      <c r="H28" t="str">
        <f>IFERROR(VLOOKUP('Employee List'!J36,Nationality_Table,2,FALSE),"")</f>
        <v/>
      </c>
      <c r="I28" t="str">
        <f>IFERROR(VLOOKUP('Employee List'!K36,Country_Table,2,FALSE),"")</f>
        <v/>
      </c>
      <c r="J28" t="str">
        <f>IFERROR(VLOOKUP('Employee List'!L36,Gender_Table,2,FALSE),"")</f>
        <v/>
      </c>
      <c r="K28" s="2" t="str">
        <f>IF('Employee List'!M36="","",TEXT('Employee List'!M36,"00000000000"))</f>
        <v/>
      </c>
      <c r="L28" s="2" t="str">
        <f>IF('Employee List'!N36="","",TRIM('Employee List'!N36))</f>
        <v/>
      </c>
      <c r="M28" s="2" t="str">
        <f>IF('Employee List'!O36="","",TRIM('Employee List'!O36))</f>
        <v/>
      </c>
      <c r="N28" s="2" t="str">
        <f>IF('Employee List'!P36="","",LEFT(TRIM('Employee List'!P36),60))</f>
        <v/>
      </c>
      <c r="O28" t="str">
        <f>IFERROR(IF(VLOOKUP('Employee List'!Q36,Country_Table,2,FALSE)="PH",VLOOKUP(UPPER(TRIM('Employee List'!R36)&amp;TRIM('Employee List'!S36)&amp;TRIM('Employee List'!T36)),City!$K:$M,3,FALSE),IF('Employee List'!T36="","",'Employee List'!T36)),"")</f>
        <v/>
      </c>
      <c r="P28" t="str">
        <f>IFERROR(IF(VLOOKUP('Employee List'!Q36,Country_Table,2,FALSE)="PH",VLOOKUP('Employee List'!R36,Region_Table,2,FALSE),IF('Employee List'!R36="","",'Employee List'!R36)),"")</f>
        <v/>
      </c>
      <c r="Q28" t="str">
        <f>IFERROR(IF(VLOOKUP('Employee List'!Q36,Country_Table,2,FALSE)="PH",VLOOKUP('Employee List'!S36,Province_Table,2,FALSE),IF('Employee List'!S36="","",'Employee List'!S36)),"")</f>
        <v/>
      </c>
      <c r="R28" t="str">
        <f>IFERROR(VLOOKUP('Employee List'!Q36,Country_Table,2,FALSE),"")</f>
        <v/>
      </c>
      <c r="S28" s="2" t="str">
        <f>IF('Employee List'!U36="","",TRIM('Employee List'!U36))</f>
        <v/>
      </c>
      <c r="T28" s="2" t="str">
        <f>IF('Employee List'!V36="","",TRIM('Employee List'!V36))</f>
        <v/>
      </c>
      <c r="U28" s="2" t="str">
        <f>IF('Employee List'!W36="","",LEFT(TRIM('Employee List'!W36),60))</f>
        <v/>
      </c>
      <c r="V28" t="str">
        <f>IFERROR(IF(VLOOKUP('Employee List'!X36,Country_Table,2,FALSE)="PH",VLOOKUP(UPPER(TRIM('Employee List'!Y36)&amp;TRIM('Employee List'!Z36)&amp;TRIM('Employee List'!AA36)),City!$K:$M,3,FALSE),IF('Employee List'!AA36="","",'Employee List'!AA36)),"")</f>
        <v/>
      </c>
      <c r="W28" t="str">
        <f>IFERROR(IF(VLOOKUP('Employee List'!X36,Country_Table,2,FALSE)="PH",VLOOKUP('Employee List'!Y36,Region_Table,2,FALSE),IF('Employee List'!Y36="","",'Employee List'!Y36)),"")</f>
        <v/>
      </c>
      <c r="X28" t="str">
        <f>IFERROR(IF(VLOOKUP('Employee List'!X36,Country_Table,2,FALSE)="PH",VLOOKUP('Employee List'!Z36,Province_Table,2,FALSE),IF('Employee List'!Z36="","",'Employee List'!Z36)),"")</f>
        <v/>
      </c>
      <c r="Y28" t="str">
        <f>IFERROR(VLOOKUP('Employee List'!X36,Country_Table,2,FALSE),"")</f>
        <v/>
      </c>
      <c r="Z28" s="2" t="str">
        <f>IF('Employee List'!AB36="","",TRIM('Employee List'!AB36))</f>
        <v/>
      </c>
      <c r="AA28" s="2" t="str">
        <f>IF('Employee List'!AC36="","",TRIM('Employee List'!AC36))</f>
        <v/>
      </c>
      <c r="AB28" s="2" t="str">
        <f>IF('Employee List'!AD36="","",TRIM('Employee List'!AD36))</f>
        <v/>
      </c>
      <c r="AC28" s="2" t="str">
        <f>IF('Employee List'!G36="","",TRIM('Employee List'!G36))</f>
        <v/>
      </c>
      <c r="AD28" t="str">
        <f>IFERROR(VLOOKUP('Employee List'!AE36,Civil_Status_Table,2,FALSE),"")</f>
        <v/>
      </c>
      <c r="AE28" s="2" t="str">
        <f>IF('Employee List'!AF36="","",TRIM('Employee List'!AF36))</f>
        <v/>
      </c>
      <c r="AF28" s="2" t="str">
        <f>IF('Employee List'!AG36="","",TRIM('Employee List'!AG36))</f>
        <v/>
      </c>
      <c r="AG28" s="2" t="str">
        <f>IF('Employee List'!AH36="","",TRIM('Employee List'!AH36))</f>
        <v/>
      </c>
      <c r="AH28" t="str">
        <f>IF(ISBLANK('Employee List'!AI36), "",VLOOKUP('Employee List'!AI36,'other LOVs'!A:B,2,FALSE))</f>
        <v/>
      </c>
      <c r="AI28" t="str">
        <f>IF('Employee List'!AJ36="","",TRIM('Employee List'!AJ36))</f>
        <v/>
      </c>
      <c r="AJ28" t="str">
        <f>IF(ISBLANK('Employee List'!AK36)," ",TRIM('Employee List'!AK36))</f>
        <v xml:space="preserve"> </v>
      </c>
    </row>
    <row r="29" spans="1:36">
      <c r="A29" t="str">
        <f>IF('Employee List'!B37="","",TRIM('Employee List'!B37))</f>
        <v/>
      </c>
      <c r="B29" t="str">
        <f>IF('Employee List'!C37="","",TRIM('Employee List'!C37))</f>
        <v/>
      </c>
      <c r="C29" t="str">
        <f>IF('Employee List'!D37="","",TRIM('Employee List'!D37))</f>
        <v/>
      </c>
      <c r="D29" t="str">
        <f>IF(ISBLANK('Employee List'!E37), "",VLOOKUP('Employee List'!E37,'other LOVs'!A:B,2,FALSE))</f>
        <v/>
      </c>
      <c r="E29" t="str">
        <f>IF('Employee List'!F37="","",TRIM('Employee List'!F37))</f>
        <v>,</v>
      </c>
      <c r="F29" s="2" t="str">
        <f>IF('Employee List'!H37="","",'Employee List'!H37)</f>
        <v/>
      </c>
      <c r="G29" s="2" t="str">
        <f>IF('Employee List'!I37="","",TRIM('Employee List'!I37))</f>
        <v/>
      </c>
      <c r="H29" t="str">
        <f>IFERROR(VLOOKUP('Employee List'!J37,Nationality_Table,2,FALSE),"")</f>
        <v/>
      </c>
      <c r="I29" t="str">
        <f>IFERROR(VLOOKUP('Employee List'!K37,Country_Table,2,FALSE),"")</f>
        <v/>
      </c>
      <c r="J29" t="str">
        <f>IFERROR(VLOOKUP('Employee List'!L37,Gender_Table,2,FALSE),"")</f>
        <v/>
      </c>
      <c r="K29" s="2" t="str">
        <f>IF('Employee List'!M37="","",TEXT('Employee List'!M37,"00000000000"))</f>
        <v/>
      </c>
      <c r="L29" s="2" t="str">
        <f>IF('Employee List'!N37="","",TRIM('Employee List'!N37))</f>
        <v/>
      </c>
      <c r="M29" s="2" t="str">
        <f>IF('Employee List'!O37="","",TRIM('Employee List'!O37))</f>
        <v/>
      </c>
      <c r="N29" s="2" t="str">
        <f>IF('Employee List'!P37="","",LEFT(TRIM('Employee List'!P37),60))</f>
        <v/>
      </c>
      <c r="O29" t="str">
        <f>IFERROR(IF(VLOOKUP('Employee List'!Q37,Country_Table,2,FALSE)="PH",VLOOKUP(UPPER(TRIM('Employee List'!R37)&amp;TRIM('Employee List'!S37)&amp;TRIM('Employee List'!T37)),City!$K:$M,3,FALSE),IF('Employee List'!T37="","",'Employee List'!T37)),"")</f>
        <v/>
      </c>
      <c r="P29" t="str">
        <f>IFERROR(IF(VLOOKUP('Employee List'!Q37,Country_Table,2,FALSE)="PH",VLOOKUP('Employee List'!R37,Region_Table,2,FALSE),IF('Employee List'!R37="","",'Employee List'!R37)),"")</f>
        <v/>
      </c>
      <c r="Q29" t="str">
        <f>IFERROR(IF(VLOOKUP('Employee List'!Q37,Country_Table,2,FALSE)="PH",VLOOKUP('Employee List'!S37,Province_Table,2,FALSE),IF('Employee List'!S37="","",'Employee List'!S37)),"")</f>
        <v/>
      </c>
      <c r="R29" t="str">
        <f>IFERROR(VLOOKUP('Employee List'!Q37,Country_Table,2,FALSE),"")</f>
        <v/>
      </c>
      <c r="S29" s="2" t="str">
        <f>IF('Employee List'!U37="","",TRIM('Employee List'!U37))</f>
        <v/>
      </c>
      <c r="T29" s="2" t="str">
        <f>IF('Employee List'!V37="","",TRIM('Employee List'!V37))</f>
        <v/>
      </c>
      <c r="U29" s="2" t="str">
        <f>IF('Employee List'!W37="","",LEFT(TRIM('Employee List'!W37),60))</f>
        <v/>
      </c>
      <c r="V29" t="str">
        <f>IFERROR(IF(VLOOKUP('Employee List'!X37,Country_Table,2,FALSE)="PH",VLOOKUP(UPPER(TRIM('Employee List'!Y37)&amp;TRIM('Employee List'!Z37)&amp;TRIM('Employee List'!AA37)),City!$K:$M,3,FALSE),IF('Employee List'!AA37="","",'Employee List'!AA37)),"")</f>
        <v/>
      </c>
      <c r="W29" t="str">
        <f>IFERROR(IF(VLOOKUP('Employee List'!X37,Country_Table,2,FALSE)="PH",VLOOKUP('Employee List'!Y37,Region_Table,2,FALSE),IF('Employee List'!Y37="","",'Employee List'!Y37)),"")</f>
        <v/>
      </c>
      <c r="X29" t="str">
        <f>IFERROR(IF(VLOOKUP('Employee List'!X37,Country_Table,2,FALSE)="PH",VLOOKUP('Employee List'!Z37,Province_Table,2,FALSE),IF('Employee List'!Z37="","",'Employee List'!Z37)),"")</f>
        <v/>
      </c>
      <c r="Y29" t="str">
        <f>IFERROR(VLOOKUP('Employee List'!X37,Country_Table,2,FALSE),"")</f>
        <v/>
      </c>
      <c r="Z29" s="2" t="str">
        <f>IF('Employee List'!AB37="","",TRIM('Employee List'!AB37))</f>
        <v/>
      </c>
      <c r="AA29" s="2" t="str">
        <f>IF('Employee List'!AC37="","",TRIM('Employee List'!AC37))</f>
        <v/>
      </c>
      <c r="AB29" s="2" t="str">
        <f>IF('Employee List'!AD37="","",TRIM('Employee List'!AD37))</f>
        <v/>
      </c>
      <c r="AC29" s="2" t="str">
        <f>IF('Employee List'!G37="","",TRIM('Employee List'!G37))</f>
        <v/>
      </c>
      <c r="AD29" t="str">
        <f>IFERROR(VLOOKUP('Employee List'!AE37,Civil_Status_Table,2,FALSE),"")</f>
        <v/>
      </c>
      <c r="AE29" s="2" t="str">
        <f>IF('Employee List'!AF37="","",TRIM('Employee List'!AF37))</f>
        <v/>
      </c>
      <c r="AF29" s="2" t="str">
        <f>IF('Employee List'!AG37="","",TRIM('Employee List'!AG37))</f>
        <v/>
      </c>
      <c r="AG29" s="2" t="str">
        <f>IF('Employee List'!AH37="","",TRIM('Employee List'!AH37))</f>
        <v/>
      </c>
      <c r="AH29" t="str">
        <f>IF(ISBLANK('Employee List'!AI37), "",VLOOKUP('Employee List'!AI37,'other LOVs'!A:B,2,FALSE))</f>
        <v/>
      </c>
      <c r="AI29" t="str">
        <f>IF('Employee List'!AJ37="","",TRIM('Employee List'!AJ37))</f>
        <v/>
      </c>
      <c r="AJ29" t="str">
        <f>IF(ISBLANK('Employee List'!AK37)," ",TRIM('Employee List'!AK37))</f>
        <v xml:space="preserve"> </v>
      </c>
    </row>
    <row r="30" spans="1:36">
      <c r="A30" t="str">
        <f>IF('Employee List'!B38="","",TRIM('Employee List'!B38))</f>
        <v/>
      </c>
      <c r="B30" t="str">
        <f>IF('Employee List'!C38="","",TRIM('Employee List'!C38))</f>
        <v/>
      </c>
      <c r="C30" t="str">
        <f>IF('Employee List'!D38="","",TRIM('Employee List'!D38))</f>
        <v/>
      </c>
      <c r="D30" t="str">
        <f>IF(ISBLANK('Employee List'!E38), "",VLOOKUP('Employee List'!E38,'other LOVs'!A:B,2,FALSE))</f>
        <v/>
      </c>
      <c r="E30" t="str">
        <f>IF('Employee List'!F38="","",TRIM('Employee List'!F38))</f>
        <v>,</v>
      </c>
      <c r="F30" s="2" t="str">
        <f>IF('Employee List'!H38="","",'Employee List'!H38)</f>
        <v/>
      </c>
      <c r="G30" s="2" t="str">
        <f>IF('Employee List'!I38="","",TRIM('Employee List'!I38))</f>
        <v/>
      </c>
      <c r="H30" t="str">
        <f>IFERROR(VLOOKUP('Employee List'!J38,Nationality_Table,2,FALSE),"")</f>
        <v/>
      </c>
      <c r="I30" t="str">
        <f>IFERROR(VLOOKUP('Employee List'!K38,Country_Table,2,FALSE),"")</f>
        <v/>
      </c>
      <c r="J30" t="str">
        <f>IFERROR(VLOOKUP('Employee List'!L38,Gender_Table,2,FALSE),"")</f>
        <v/>
      </c>
      <c r="K30" s="2" t="str">
        <f>IF('Employee List'!M38="","",TEXT('Employee List'!M38,"00000000000"))</f>
        <v/>
      </c>
      <c r="L30" s="2" t="str">
        <f>IF('Employee List'!N38="","",TRIM('Employee List'!N38))</f>
        <v/>
      </c>
      <c r="M30" s="2" t="str">
        <f>IF('Employee List'!O38="","",TRIM('Employee List'!O38))</f>
        <v/>
      </c>
      <c r="N30" s="2" t="str">
        <f>IF('Employee List'!P38="","",LEFT(TRIM('Employee List'!P38),60))</f>
        <v/>
      </c>
      <c r="O30" t="str">
        <f>IFERROR(IF(VLOOKUP('Employee List'!Q38,Country_Table,2,FALSE)="PH",VLOOKUP(UPPER(TRIM('Employee List'!R38)&amp;TRIM('Employee List'!S38)&amp;TRIM('Employee List'!T38)),City!$K:$M,3,FALSE),IF('Employee List'!T38="","",'Employee List'!T38)),"")</f>
        <v/>
      </c>
      <c r="P30" t="str">
        <f>IFERROR(IF(VLOOKUP('Employee List'!Q38,Country_Table,2,FALSE)="PH",VLOOKUP('Employee List'!R38,Region_Table,2,FALSE),IF('Employee List'!R38="","",'Employee List'!R38)),"")</f>
        <v/>
      </c>
      <c r="Q30" t="str">
        <f>IFERROR(IF(VLOOKUP('Employee List'!Q38,Country_Table,2,FALSE)="PH",VLOOKUP('Employee List'!S38,Province_Table,2,FALSE),IF('Employee List'!S38="","",'Employee List'!S38)),"")</f>
        <v/>
      </c>
      <c r="R30" t="str">
        <f>IFERROR(VLOOKUP('Employee List'!Q38,Country_Table,2,FALSE),"")</f>
        <v/>
      </c>
      <c r="S30" s="2" t="str">
        <f>IF('Employee List'!U38="","",TRIM('Employee List'!U38))</f>
        <v/>
      </c>
      <c r="T30" s="2" t="str">
        <f>IF('Employee List'!V38="","",TRIM('Employee List'!V38))</f>
        <v/>
      </c>
      <c r="U30" s="2" t="str">
        <f>IF('Employee List'!W38="","",LEFT(TRIM('Employee List'!W38),60))</f>
        <v/>
      </c>
      <c r="V30" t="str">
        <f>IFERROR(IF(VLOOKUP('Employee List'!X38,Country_Table,2,FALSE)="PH",VLOOKUP(UPPER(TRIM('Employee List'!Y38)&amp;TRIM('Employee List'!Z38)&amp;TRIM('Employee List'!AA38)),City!$K:$M,3,FALSE),IF('Employee List'!AA38="","",'Employee List'!AA38)),"")</f>
        <v/>
      </c>
      <c r="W30" t="str">
        <f>IFERROR(IF(VLOOKUP('Employee List'!X38,Country_Table,2,FALSE)="PH",VLOOKUP('Employee List'!Y38,Region_Table,2,FALSE),IF('Employee List'!Y38="","",'Employee List'!Y38)),"")</f>
        <v/>
      </c>
      <c r="X30" t="str">
        <f>IFERROR(IF(VLOOKUP('Employee List'!X38,Country_Table,2,FALSE)="PH",VLOOKUP('Employee List'!Z38,Province_Table,2,FALSE),IF('Employee List'!Z38="","",'Employee List'!Z38)),"")</f>
        <v/>
      </c>
      <c r="Y30" t="str">
        <f>IFERROR(VLOOKUP('Employee List'!X38,Country_Table,2,FALSE),"")</f>
        <v/>
      </c>
      <c r="Z30" s="2" t="str">
        <f>IF('Employee List'!AB38="","",TRIM('Employee List'!AB38))</f>
        <v/>
      </c>
      <c r="AA30" s="2" t="str">
        <f>IF('Employee List'!AC38="","",TRIM('Employee List'!AC38))</f>
        <v/>
      </c>
      <c r="AB30" s="2" t="str">
        <f>IF('Employee List'!AD38="","",TRIM('Employee List'!AD38))</f>
        <v/>
      </c>
      <c r="AC30" s="2" t="str">
        <f>IF('Employee List'!G38="","",TRIM('Employee List'!G38))</f>
        <v/>
      </c>
      <c r="AD30" t="str">
        <f>IFERROR(VLOOKUP('Employee List'!AE38,Civil_Status_Table,2,FALSE),"")</f>
        <v/>
      </c>
      <c r="AE30" s="2" t="str">
        <f>IF('Employee List'!AF38="","",TRIM('Employee List'!AF38))</f>
        <v/>
      </c>
      <c r="AF30" s="2" t="str">
        <f>IF('Employee List'!AG38="","",TRIM('Employee List'!AG38))</f>
        <v/>
      </c>
      <c r="AG30" s="2" t="str">
        <f>IF('Employee List'!AH38="","",TRIM('Employee List'!AH38))</f>
        <v/>
      </c>
      <c r="AH30" t="str">
        <f>IF(ISBLANK('Employee List'!AI38), "",VLOOKUP('Employee List'!AI38,'other LOVs'!A:B,2,FALSE))</f>
        <v/>
      </c>
      <c r="AI30" t="str">
        <f>IF('Employee List'!AJ38="","",TRIM('Employee List'!AJ38))</f>
        <v/>
      </c>
      <c r="AJ30" t="str">
        <f>IF(ISBLANK('Employee List'!AK38)," ",TRIM('Employee List'!AK38))</f>
        <v xml:space="preserve"> </v>
      </c>
    </row>
    <row r="31" spans="1:36">
      <c r="A31" t="str">
        <f>IF('Employee List'!B39="","",TRIM('Employee List'!B39))</f>
        <v/>
      </c>
      <c r="B31" t="str">
        <f>IF('Employee List'!C39="","",TRIM('Employee List'!C39))</f>
        <v/>
      </c>
      <c r="C31" t="str">
        <f>IF('Employee List'!D39="","",TRIM('Employee List'!D39))</f>
        <v/>
      </c>
      <c r="D31" t="str">
        <f>IF(ISBLANK('Employee List'!E39), "",VLOOKUP('Employee List'!E39,'other LOVs'!A:B,2,FALSE))</f>
        <v/>
      </c>
      <c r="E31" t="str">
        <f>IF('Employee List'!F39="","",TRIM('Employee List'!F39))</f>
        <v>,</v>
      </c>
      <c r="F31" s="2" t="str">
        <f>IF('Employee List'!H39="","",'Employee List'!H39)</f>
        <v/>
      </c>
      <c r="G31" s="2" t="str">
        <f>IF('Employee List'!I39="","",TRIM('Employee List'!I39))</f>
        <v/>
      </c>
      <c r="H31" t="str">
        <f>IFERROR(VLOOKUP('Employee List'!J39,Nationality_Table,2,FALSE),"")</f>
        <v/>
      </c>
      <c r="I31" t="str">
        <f>IFERROR(VLOOKUP('Employee List'!K39,Country_Table,2,FALSE),"")</f>
        <v/>
      </c>
      <c r="J31" t="str">
        <f>IFERROR(VLOOKUP('Employee List'!L39,Gender_Table,2,FALSE),"")</f>
        <v/>
      </c>
      <c r="K31" s="2" t="str">
        <f>IF('Employee List'!M39="","",TEXT('Employee List'!M39,"00000000000"))</f>
        <v/>
      </c>
      <c r="L31" s="2" t="str">
        <f>IF('Employee List'!N39="","",TRIM('Employee List'!N39))</f>
        <v/>
      </c>
      <c r="M31" s="2" t="str">
        <f>IF('Employee List'!O39="","",TRIM('Employee List'!O39))</f>
        <v/>
      </c>
      <c r="N31" s="2" t="str">
        <f>IF('Employee List'!P39="","",LEFT(TRIM('Employee List'!P39),60))</f>
        <v/>
      </c>
      <c r="O31" t="str">
        <f>IFERROR(IF(VLOOKUP('Employee List'!Q39,Country_Table,2,FALSE)="PH",VLOOKUP(UPPER(TRIM('Employee List'!R39)&amp;TRIM('Employee List'!S39)&amp;TRIM('Employee List'!T39)),City!$K:$M,3,FALSE),IF('Employee List'!T39="","",'Employee List'!T39)),"")</f>
        <v/>
      </c>
      <c r="P31" t="str">
        <f>IFERROR(IF(VLOOKUP('Employee List'!Q39,Country_Table,2,FALSE)="PH",VLOOKUP('Employee List'!R39,Region_Table,2,FALSE),IF('Employee List'!R39="","",'Employee List'!R39)),"")</f>
        <v/>
      </c>
      <c r="Q31" t="str">
        <f>IFERROR(IF(VLOOKUP('Employee List'!Q39,Country_Table,2,FALSE)="PH",VLOOKUP('Employee List'!S39,Province_Table,2,FALSE),IF('Employee List'!S39="","",'Employee List'!S39)),"")</f>
        <v/>
      </c>
      <c r="R31" t="str">
        <f>IFERROR(VLOOKUP('Employee List'!Q39,Country_Table,2,FALSE),"")</f>
        <v/>
      </c>
      <c r="S31" s="2" t="str">
        <f>IF('Employee List'!U39="","",TRIM('Employee List'!U39))</f>
        <v/>
      </c>
      <c r="T31" s="2" t="str">
        <f>IF('Employee List'!V39="","",TRIM('Employee List'!V39))</f>
        <v/>
      </c>
      <c r="U31" s="2" t="str">
        <f>IF('Employee List'!W39="","",LEFT(TRIM('Employee List'!W39),60))</f>
        <v/>
      </c>
      <c r="V31" t="str">
        <f>IFERROR(IF(VLOOKUP('Employee List'!X39,Country_Table,2,FALSE)="PH",VLOOKUP(UPPER(TRIM('Employee List'!Y39)&amp;TRIM('Employee List'!Z39)&amp;TRIM('Employee List'!AA39)),City!$K:$M,3,FALSE),IF('Employee List'!AA39="","",'Employee List'!AA39)),"")</f>
        <v/>
      </c>
      <c r="W31" t="str">
        <f>IFERROR(IF(VLOOKUP('Employee List'!X39,Country_Table,2,FALSE)="PH",VLOOKUP('Employee List'!Y39,Region_Table,2,FALSE),IF('Employee List'!Y39="","",'Employee List'!Y39)),"")</f>
        <v/>
      </c>
      <c r="X31" t="str">
        <f>IFERROR(IF(VLOOKUP('Employee List'!X39,Country_Table,2,FALSE)="PH",VLOOKUP('Employee List'!Z39,Province_Table,2,FALSE),IF('Employee List'!Z39="","",'Employee List'!Z39)),"")</f>
        <v/>
      </c>
      <c r="Y31" t="str">
        <f>IFERROR(VLOOKUP('Employee List'!X39,Country_Table,2,FALSE),"")</f>
        <v/>
      </c>
      <c r="Z31" s="2" t="str">
        <f>IF('Employee List'!AB39="","",TRIM('Employee List'!AB39))</f>
        <v/>
      </c>
      <c r="AA31" s="2" t="str">
        <f>IF('Employee List'!AC39="","",TRIM('Employee List'!AC39))</f>
        <v/>
      </c>
      <c r="AB31" s="2" t="str">
        <f>IF('Employee List'!AD39="","",TRIM('Employee List'!AD39))</f>
        <v/>
      </c>
      <c r="AC31" s="2" t="str">
        <f>IF('Employee List'!G39="","",TRIM('Employee List'!G39))</f>
        <v/>
      </c>
      <c r="AD31" t="str">
        <f>IFERROR(VLOOKUP('Employee List'!AE39,Civil_Status_Table,2,FALSE),"")</f>
        <v/>
      </c>
      <c r="AE31" s="2" t="str">
        <f>IF('Employee List'!AF39="","",TRIM('Employee List'!AF39))</f>
        <v/>
      </c>
      <c r="AF31" s="2" t="str">
        <f>IF('Employee List'!AG39="","",TRIM('Employee List'!AG39))</f>
        <v/>
      </c>
      <c r="AG31" s="2" t="str">
        <f>IF('Employee List'!AH39="","",TRIM('Employee List'!AH39))</f>
        <v/>
      </c>
      <c r="AH31" t="str">
        <f>IF(ISBLANK('Employee List'!AI39), "",VLOOKUP('Employee List'!AI39,'other LOVs'!A:B,2,FALSE))</f>
        <v/>
      </c>
      <c r="AI31" t="str">
        <f>IF('Employee List'!AJ39="","",TRIM('Employee List'!AJ39))</f>
        <v/>
      </c>
      <c r="AJ31" t="str">
        <f>IF(ISBLANK('Employee List'!AK39)," ",TRIM('Employee List'!AK39))</f>
        <v xml:space="preserve"> </v>
      </c>
    </row>
    <row r="32" spans="1:36">
      <c r="A32" t="str">
        <f>IF('Employee List'!B40="","",TRIM('Employee List'!B40))</f>
        <v/>
      </c>
      <c r="B32" t="str">
        <f>IF('Employee List'!C40="","",TRIM('Employee List'!C40))</f>
        <v/>
      </c>
      <c r="C32" t="str">
        <f>IF('Employee List'!D40="","",TRIM('Employee List'!D40))</f>
        <v/>
      </c>
      <c r="D32" t="str">
        <f>IF(ISBLANK('Employee List'!E40), "",VLOOKUP('Employee List'!E40,'other LOVs'!A:B,2,FALSE))</f>
        <v/>
      </c>
      <c r="E32" t="str">
        <f>IF('Employee List'!F40="","",TRIM('Employee List'!F40))</f>
        <v>,</v>
      </c>
      <c r="F32" s="2" t="str">
        <f>IF('Employee List'!H40="","",'Employee List'!H40)</f>
        <v/>
      </c>
      <c r="G32" s="2" t="str">
        <f>IF('Employee List'!I40="","",TRIM('Employee List'!I40))</f>
        <v/>
      </c>
      <c r="H32" t="str">
        <f>IFERROR(VLOOKUP('Employee List'!J40,Nationality_Table,2,FALSE),"")</f>
        <v/>
      </c>
      <c r="I32" t="str">
        <f>IFERROR(VLOOKUP('Employee List'!K40,Country_Table,2,FALSE),"")</f>
        <v/>
      </c>
      <c r="J32" t="str">
        <f>IFERROR(VLOOKUP('Employee List'!L40,Gender_Table,2,FALSE),"")</f>
        <v/>
      </c>
      <c r="K32" s="2" t="str">
        <f>IF('Employee List'!M40="","",TEXT('Employee List'!M40,"00000000000"))</f>
        <v/>
      </c>
      <c r="L32" s="2" t="str">
        <f>IF('Employee List'!N40="","",TRIM('Employee List'!N40))</f>
        <v/>
      </c>
      <c r="M32" s="2" t="str">
        <f>IF('Employee List'!O40="","",TRIM('Employee List'!O40))</f>
        <v/>
      </c>
      <c r="N32" s="2" t="str">
        <f>IF('Employee List'!P40="","",LEFT(TRIM('Employee List'!P40),60))</f>
        <v/>
      </c>
      <c r="O32" t="str">
        <f>IFERROR(IF(VLOOKUP('Employee List'!Q40,Country_Table,2,FALSE)="PH",VLOOKUP(UPPER(TRIM('Employee List'!R40)&amp;TRIM('Employee List'!S40)&amp;TRIM('Employee List'!T40)),City!$K:$M,3,FALSE),IF('Employee List'!T40="","",'Employee List'!T40)),"")</f>
        <v/>
      </c>
      <c r="P32" t="str">
        <f>IFERROR(IF(VLOOKUP('Employee List'!Q40,Country_Table,2,FALSE)="PH",VLOOKUP('Employee List'!R40,Region_Table,2,FALSE),IF('Employee List'!R40="","",'Employee List'!R40)),"")</f>
        <v/>
      </c>
      <c r="Q32" t="str">
        <f>IFERROR(IF(VLOOKUP('Employee List'!Q40,Country_Table,2,FALSE)="PH",VLOOKUP('Employee List'!S40,Province_Table,2,FALSE),IF('Employee List'!S40="","",'Employee List'!S40)),"")</f>
        <v/>
      </c>
      <c r="R32" t="str">
        <f>IFERROR(VLOOKUP('Employee List'!Q40,Country_Table,2,FALSE),"")</f>
        <v/>
      </c>
      <c r="S32" s="2" t="str">
        <f>IF('Employee List'!U40="","",TRIM('Employee List'!U40))</f>
        <v/>
      </c>
      <c r="T32" s="2" t="str">
        <f>IF('Employee List'!V40="","",TRIM('Employee List'!V40))</f>
        <v/>
      </c>
      <c r="U32" s="2" t="str">
        <f>IF('Employee List'!W40="","",LEFT(TRIM('Employee List'!W40),60))</f>
        <v/>
      </c>
      <c r="V32" t="str">
        <f>IFERROR(IF(VLOOKUP('Employee List'!X40,Country_Table,2,FALSE)="PH",VLOOKUP(UPPER(TRIM('Employee List'!Y40)&amp;TRIM('Employee List'!Z40)&amp;TRIM('Employee List'!AA40)),City!$K:$M,3,FALSE),IF('Employee List'!AA40="","",'Employee List'!AA40)),"")</f>
        <v/>
      </c>
      <c r="W32" t="str">
        <f>IFERROR(IF(VLOOKUP('Employee List'!X40,Country_Table,2,FALSE)="PH",VLOOKUP('Employee List'!Y40,Region_Table,2,FALSE),IF('Employee List'!Y40="","",'Employee List'!Y40)),"")</f>
        <v/>
      </c>
      <c r="X32" t="str">
        <f>IFERROR(IF(VLOOKUP('Employee List'!X40,Country_Table,2,FALSE)="PH",VLOOKUP('Employee List'!Z40,Province_Table,2,FALSE),IF('Employee List'!Z40="","",'Employee List'!Z40)),"")</f>
        <v/>
      </c>
      <c r="Y32" t="str">
        <f>IFERROR(VLOOKUP('Employee List'!X40,Country_Table,2,FALSE),"")</f>
        <v/>
      </c>
      <c r="Z32" s="2" t="str">
        <f>IF('Employee List'!AB40="","",TRIM('Employee List'!AB40))</f>
        <v/>
      </c>
      <c r="AA32" s="2" t="str">
        <f>IF('Employee List'!AC40="","",TRIM('Employee List'!AC40))</f>
        <v/>
      </c>
      <c r="AB32" s="2" t="str">
        <f>IF('Employee List'!AD40="","",TRIM('Employee List'!AD40))</f>
        <v/>
      </c>
      <c r="AC32" s="2" t="str">
        <f>IF('Employee List'!G40="","",TRIM('Employee List'!G40))</f>
        <v/>
      </c>
      <c r="AD32" t="str">
        <f>IFERROR(VLOOKUP('Employee List'!AE40,Civil_Status_Table,2,FALSE),"")</f>
        <v/>
      </c>
      <c r="AE32" s="2" t="str">
        <f>IF('Employee List'!AF40="","",TRIM('Employee List'!AF40))</f>
        <v/>
      </c>
      <c r="AF32" s="2" t="str">
        <f>IF('Employee List'!AG40="","",TRIM('Employee List'!AG40))</f>
        <v/>
      </c>
      <c r="AG32" s="2" t="str">
        <f>IF('Employee List'!AH40="","",TRIM('Employee List'!AH40))</f>
        <v/>
      </c>
      <c r="AH32" t="str">
        <f>IF(ISBLANK('Employee List'!AI40), "",VLOOKUP('Employee List'!AI40,'other LOVs'!A:B,2,FALSE))</f>
        <v/>
      </c>
      <c r="AI32" t="str">
        <f>IF('Employee List'!AJ40="","",TRIM('Employee List'!AJ40))</f>
        <v/>
      </c>
      <c r="AJ32" t="str">
        <f>IF(ISBLANK('Employee List'!AK40)," ",TRIM('Employee List'!AK40))</f>
        <v xml:space="preserve"> </v>
      </c>
    </row>
    <row r="33" spans="1:36">
      <c r="A33" t="str">
        <f>IF('Employee List'!B41="","",TRIM('Employee List'!B41))</f>
        <v/>
      </c>
      <c r="B33" t="str">
        <f>IF('Employee List'!C41="","",TRIM('Employee List'!C41))</f>
        <v/>
      </c>
      <c r="C33" t="str">
        <f>IF('Employee List'!D41="","",TRIM('Employee List'!D41))</f>
        <v/>
      </c>
      <c r="D33" t="str">
        <f>IF(ISBLANK('Employee List'!E41), "",VLOOKUP('Employee List'!E41,'other LOVs'!A:B,2,FALSE))</f>
        <v/>
      </c>
      <c r="E33" t="str">
        <f>IF('Employee List'!F41="","",TRIM('Employee List'!F41))</f>
        <v>,</v>
      </c>
      <c r="F33" s="2" t="str">
        <f>IF('Employee List'!H41="","",'Employee List'!H41)</f>
        <v/>
      </c>
      <c r="G33" s="2" t="str">
        <f>IF('Employee List'!I41="","",TRIM('Employee List'!I41))</f>
        <v/>
      </c>
      <c r="H33" t="str">
        <f>IFERROR(VLOOKUP('Employee List'!J41,Nationality_Table,2,FALSE),"")</f>
        <v/>
      </c>
      <c r="I33" t="str">
        <f>IFERROR(VLOOKUP('Employee List'!K41,Country_Table,2,FALSE),"")</f>
        <v/>
      </c>
      <c r="J33" t="str">
        <f>IFERROR(VLOOKUP('Employee List'!L41,Gender_Table,2,FALSE),"")</f>
        <v/>
      </c>
      <c r="K33" s="2" t="str">
        <f>IF('Employee List'!M41="","",TEXT('Employee List'!M41,"00000000000"))</f>
        <v/>
      </c>
      <c r="L33" s="2" t="str">
        <f>IF('Employee List'!N41="","",TRIM('Employee List'!N41))</f>
        <v/>
      </c>
      <c r="M33" s="2" t="str">
        <f>IF('Employee List'!O41="","",TRIM('Employee List'!O41))</f>
        <v/>
      </c>
      <c r="N33" s="2" t="str">
        <f>IF('Employee List'!P41="","",LEFT(TRIM('Employee List'!P41),60))</f>
        <v/>
      </c>
      <c r="O33" t="str">
        <f>IFERROR(IF(VLOOKUP('Employee List'!Q41,Country_Table,2,FALSE)="PH",VLOOKUP(UPPER(TRIM('Employee List'!R41)&amp;TRIM('Employee List'!S41)&amp;TRIM('Employee List'!T41)),City!$K:$M,3,FALSE),IF('Employee List'!T41="","",'Employee List'!T41)),"")</f>
        <v/>
      </c>
      <c r="P33" t="str">
        <f>IFERROR(IF(VLOOKUP('Employee List'!Q41,Country_Table,2,FALSE)="PH",VLOOKUP('Employee List'!R41,Region_Table,2,FALSE),IF('Employee List'!R41="","",'Employee List'!R41)),"")</f>
        <v/>
      </c>
      <c r="Q33" t="str">
        <f>IFERROR(IF(VLOOKUP('Employee List'!Q41,Country_Table,2,FALSE)="PH",VLOOKUP('Employee List'!S41,Province_Table,2,FALSE),IF('Employee List'!S41="","",'Employee List'!S41)),"")</f>
        <v/>
      </c>
      <c r="R33" t="str">
        <f>IFERROR(VLOOKUP('Employee List'!Q41,Country_Table,2,FALSE),"")</f>
        <v/>
      </c>
      <c r="S33" s="2" t="str">
        <f>IF('Employee List'!U41="","",TRIM('Employee List'!U41))</f>
        <v/>
      </c>
      <c r="T33" s="2" t="str">
        <f>IF('Employee List'!V41="","",TRIM('Employee List'!V41))</f>
        <v/>
      </c>
      <c r="U33" s="2" t="str">
        <f>IF('Employee List'!W41="","",LEFT(TRIM('Employee List'!W41),60))</f>
        <v/>
      </c>
      <c r="V33" t="str">
        <f>IFERROR(IF(VLOOKUP('Employee List'!X41,Country_Table,2,FALSE)="PH",VLOOKUP(UPPER(TRIM('Employee List'!Y41)&amp;TRIM('Employee List'!Z41)&amp;TRIM('Employee List'!AA41)),City!$K:$M,3,FALSE),IF('Employee List'!AA41="","",'Employee List'!AA41)),"")</f>
        <v/>
      </c>
      <c r="W33" t="str">
        <f>IFERROR(IF(VLOOKUP('Employee List'!X41,Country_Table,2,FALSE)="PH",VLOOKUP('Employee List'!Y41,Region_Table,2,FALSE),IF('Employee List'!Y41="","",'Employee List'!Y41)),"")</f>
        <v/>
      </c>
      <c r="X33" t="str">
        <f>IFERROR(IF(VLOOKUP('Employee List'!X41,Country_Table,2,FALSE)="PH",VLOOKUP('Employee List'!Z41,Province_Table,2,FALSE),IF('Employee List'!Z41="","",'Employee List'!Z41)),"")</f>
        <v/>
      </c>
      <c r="Y33" t="str">
        <f>IFERROR(VLOOKUP('Employee List'!X41,Country_Table,2,FALSE),"")</f>
        <v/>
      </c>
      <c r="Z33" s="2" t="str">
        <f>IF('Employee List'!AB41="","",TRIM('Employee List'!AB41))</f>
        <v/>
      </c>
      <c r="AA33" s="2" t="str">
        <f>IF('Employee List'!AC41="","",TRIM('Employee List'!AC41))</f>
        <v/>
      </c>
      <c r="AB33" s="2" t="str">
        <f>IF('Employee List'!AD41="","",TRIM('Employee List'!AD41))</f>
        <v/>
      </c>
      <c r="AC33" s="2" t="str">
        <f>IF('Employee List'!G41="","",TRIM('Employee List'!G41))</f>
        <v/>
      </c>
      <c r="AD33" t="str">
        <f>IFERROR(VLOOKUP('Employee List'!AE41,Civil_Status_Table,2,FALSE),"")</f>
        <v/>
      </c>
      <c r="AE33" s="2" t="str">
        <f>IF('Employee List'!AF41="","",TRIM('Employee List'!AF41))</f>
        <v/>
      </c>
      <c r="AF33" s="2" t="str">
        <f>IF('Employee List'!AG41="","",TRIM('Employee List'!AG41))</f>
        <v/>
      </c>
      <c r="AG33" s="2" t="str">
        <f>IF('Employee List'!AH41="","",TRIM('Employee List'!AH41))</f>
        <v/>
      </c>
      <c r="AH33" t="str">
        <f>IF(ISBLANK('Employee List'!AI41), "",VLOOKUP('Employee List'!AI41,'other LOVs'!A:B,2,FALSE))</f>
        <v/>
      </c>
      <c r="AI33" t="str">
        <f>IF('Employee List'!AJ41="","",TRIM('Employee List'!AJ41))</f>
        <v/>
      </c>
      <c r="AJ33" t="str">
        <f>IF(ISBLANK('Employee List'!AK41)," ",TRIM('Employee List'!AK41))</f>
        <v xml:space="preserve"> </v>
      </c>
    </row>
    <row r="34" spans="1:36">
      <c r="A34" t="str">
        <f>IF('Employee List'!B42="","",TRIM('Employee List'!B42))</f>
        <v/>
      </c>
      <c r="B34" t="str">
        <f>IF('Employee List'!C42="","",TRIM('Employee List'!C42))</f>
        <v/>
      </c>
      <c r="C34" t="str">
        <f>IF('Employee List'!D42="","",TRIM('Employee List'!D42))</f>
        <v/>
      </c>
      <c r="D34" t="str">
        <f>IF(ISBLANK('Employee List'!E42), "",VLOOKUP('Employee List'!E42,'other LOVs'!A:B,2,FALSE))</f>
        <v/>
      </c>
      <c r="E34" t="str">
        <f>IF('Employee List'!F42="","",TRIM('Employee List'!F42))</f>
        <v>,</v>
      </c>
      <c r="F34" s="2" t="str">
        <f>IF('Employee List'!H42="","",'Employee List'!H42)</f>
        <v/>
      </c>
      <c r="G34" s="2" t="str">
        <f>IF('Employee List'!I42="","",TRIM('Employee List'!I42))</f>
        <v/>
      </c>
      <c r="H34" t="str">
        <f>IFERROR(VLOOKUP('Employee List'!J42,Nationality_Table,2,FALSE),"")</f>
        <v/>
      </c>
      <c r="I34" t="str">
        <f>IFERROR(VLOOKUP('Employee List'!K42,Country_Table,2,FALSE),"")</f>
        <v/>
      </c>
      <c r="J34" t="str">
        <f>IFERROR(VLOOKUP('Employee List'!L42,Gender_Table,2,FALSE),"")</f>
        <v/>
      </c>
      <c r="K34" s="2" t="str">
        <f>IF('Employee List'!M42="","",TEXT('Employee List'!M42,"00000000000"))</f>
        <v/>
      </c>
      <c r="L34" s="2" t="str">
        <f>IF('Employee List'!N42="","",TRIM('Employee List'!N42))</f>
        <v/>
      </c>
      <c r="M34" s="2" t="str">
        <f>IF('Employee List'!O42="","",TRIM('Employee List'!O42))</f>
        <v/>
      </c>
      <c r="N34" s="2" t="str">
        <f>IF('Employee List'!P42="","",LEFT(TRIM('Employee List'!P42),60))</f>
        <v/>
      </c>
      <c r="O34" t="str">
        <f>IFERROR(IF(VLOOKUP('Employee List'!Q42,Country_Table,2,FALSE)="PH",VLOOKUP(UPPER(TRIM('Employee List'!R42)&amp;TRIM('Employee List'!S42)&amp;TRIM('Employee List'!T42)),City!$K:$M,3,FALSE),IF('Employee List'!T42="","",'Employee List'!T42)),"")</f>
        <v/>
      </c>
      <c r="P34" t="str">
        <f>IFERROR(IF(VLOOKUP('Employee List'!Q42,Country_Table,2,FALSE)="PH",VLOOKUP('Employee List'!R42,Region_Table,2,FALSE),IF('Employee List'!R42="","",'Employee List'!R42)),"")</f>
        <v/>
      </c>
      <c r="Q34" t="str">
        <f>IFERROR(IF(VLOOKUP('Employee List'!Q42,Country_Table,2,FALSE)="PH",VLOOKUP('Employee List'!S42,Province_Table,2,FALSE),IF('Employee List'!S42="","",'Employee List'!S42)),"")</f>
        <v/>
      </c>
      <c r="R34" t="str">
        <f>IFERROR(VLOOKUP('Employee List'!Q42,Country_Table,2,FALSE),"")</f>
        <v/>
      </c>
      <c r="S34" s="2" t="str">
        <f>IF('Employee List'!U42="","",TRIM('Employee List'!U42))</f>
        <v/>
      </c>
      <c r="T34" s="2" t="str">
        <f>IF('Employee List'!V42="","",TRIM('Employee List'!V42))</f>
        <v/>
      </c>
      <c r="U34" s="2" t="str">
        <f>IF('Employee List'!W42="","",LEFT(TRIM('Employee List'!W42),60))</f>
        <v/>
      </c>
      <c r="V34" t="str">
        <f>IFERROR(IF(VLOOKUP('Employee List'!X42,Country_Table,2,FALSE)="PH",VLOOKUP(UPPER(TRIM('Employee List'!Y42)&amp;TRIM('Employee List'!Z42)&amp;TRIM('Employee List'!AA42)),City!$K:$M,3,FALSE),IF('Employee List'!AA42="","",'Employee List'!AA42)),"")</f>
        <v/>
      </c>
      <c r="W34" t="str">
        <f>IFERROR(IF(VLOOKUP('Employee List'!X42,Country_Table,2,FALSE)="PH",VLOOKUP('Employee List'!Y42,Region_Table,2,FALSE),IF('Employee List'!Y42="","",'Employee List'!Y42)),"")</f>
        <v/>
      </c>
      <c r="X34" t="str">
        <f>IFERROR(IF(VLOOKUP('Employee List'!X42,Country_Table,2,FALSE)="PH",VLOOKUP('Employee List'!Z42,Province_Table,2,FALSE),IF('Employee List'!Z42="","",'Employee List'!Z42)),"")</f>
        <v/>
      </c>
      <c r="Y34" t="str">
        <f>IFERROR(VLOOKUP('Employee List'!X42,Country_Table,2,FALSE),"")</f>
        <v/>
      </c>
      <c r="Z34" s="2" t="str">
        <f>IF('Employee List'!AB42="","",TRIM('Employee List'!AB42))</f>
        <v/>
      </c>
      <c r="AA34" s="2" t="str">
        <f>IF('Employee List'!AC42="","",TRIM('Employee List'!AC42))</f>
        <v/>
      </c>
      <c r="AB34" s="2" t="str">
        <f>IF('Employee List'!AD42="","",TRIM('Employee List'!AD42))</f>
        <v/>
      </c>
      <c r="AC34" s="2" t="str">
        <f>IF('Employee List'!G42="","",TRIM('Employee List'!G42))</f>
        <v/>
      </c>
      <c r="AD34" t="str">
        <f>IFERROR(VLOOKUP('Employee List'!AE42,Civil_Status_Table,2,FALSE),"")</f>
        <v/>
      </c>
      <c r="AE34" s="2" t="str">
        <f>IF('Employee List'!AF42="","",TRIM('Employee List'!AF42))</f>
        <v/>
      </c>
      <c r="AF34" s="2" t="str">
        <f>IF('Employee List'!AG42="","",TRIM('Employee List'!AG42))</f>
        <v/>
      </c>
      <c r="AG34" s="2" t="str">
        <f>IF('Employee List'!AH42="","",TRIM('Employee List'!AH42))</f>
        <v/>
      </c>
      <c r="AH34" t="str">
        <f>IF(ISBLANK('Employee List'!AI42), "",VLOOKUP('Employee List'!AI42,'other LOVs'!A:B,2,FALSE))</f>
        <v/>
      </c>
      <c r="AI34" t="str">
        <f>IF('Employee List'!AJ42="","",TRIM('Employee List'!AJ42))</f>
        <v/>
      </c>
      <c r="AJ34" t="str">
        <f>IF(ISBLANK('Employee List'!AK42)," ",TRIM('Employee List'!AK42))</f>
        <v xml:space="preserve"> </v>
      </c>
    </row>
    <row r="35" spans="1:36">
      <c r="A35" t="str">
        <f>IF('Employee List'!B43="","",TRIM('Employee List'!B43))</f>
        <v/>
      </c>
      <c r="B35" t="str">
        <f>IF('Employee List'!C43="","",TRIM('Employee List'!C43))</f>
        <v/>
      </c>
      <c r="C35" t="str">
        <f>IF('Employee List'!D43="","",TRIM('Employee List'!D43))</f>
        <v/>
      </c>
      <c r="D35" t="str">
        <f>IF(ISBLANK('Employee List'!E43), "",VLOOKUP('Employee List'!E43,'other LOVs'!A:B,2,FALSE))</f>
        <v/>
      </c>
      <c r="E35" t="str">
        <f>IF('Employee List'!F43="","",TRIM('Employee List'!F43))</f>
        <v>,</v>
      </c>
      <c r="F35" s="2" t="str">
        <f>IF('Employee List'!H43="","",'Employee List'!H43)</f>
        <v/>
      </c>
      <c r="G35" s="2" t="str">
        <f>IF('Employee List'!I43="","",TRIM('Employee List'!I43))</f>
        <v/>
      </c>
      <c r="H35" t="str">
        <f>IFERROR(VLOOKUP('Employee List'!J43,Nationality_Table,2,FALSE),"")</f>
        <v/>
      </c>
      <c r="I35" t="str">
        <f>IFERROR(VLOOKUP('Employee List'!K43,Country_Table,2,FALSE),"")</f>
        <v/>
      </c>
      <c r="J35" t="str">
        <f>IFERROR(VLOOKUP('Employee List'!L43,Gender_Table,2,FALSE),"")</f>
        <v/>
      </c>
      <c r="K35" s="2" t="str">
        <f>IF('Employee List'!M43="","",TEXT('Employee List'!M43,"00000000000"))</f>
        <v/>
      </c>
      <c r="L35" s="2" t="str">
        <f>IF('Employee List'!N43="","",TRIM('Employee List'!N43))</f>
        <v/>
      </c>
      <c r="M35" s="2" t="str">
        <f>IF('Employee List'!O43="","",TRIM('Employee List'!O43))</f>
        <v/>
      </c>
      <c r="N35" s="2" t="str">
        <f>IF('Employee List'!P43="","",LEFT(TRIM('Employee List'!P43),60))</f>
        <v/>
      </c>
      <c r="O35" t="str">
        <f>IFERROR(IF(VLOOKUP('Employee List'!Q43,Country_Table,2,FALSE)="PH",VLOOKUP(UPPER(TRIM('Employee List'!R43)&amp;TRIM('Employee List'!S43)&amp;TRIM('Employee List'!T43)),City!$K:$M,3,FALSE),IF('Employee List'!T43="","",'Employee List'!T43)),"")</f>
        <v/>
      </c>
      <c r="P35" t="str">
        <f>IFERROR(IF(VLOOKUP('Employee List'!Q43,Country_Table,2,FALSE)="PH",VLOOKUP('Employee List'!R43,Region_Table,2,FALSE),IF('Employee List'!R43="","",'Employee List'!R43)),"")</f>
        <v/>
      </c>
      <c r="Q35" t="str">
        <f>IFERROR(IF(VLOOKUP('Employee List'!Q43,Country_Table,2,FALSE)="PH",VLOOKUP('Employee List'!S43,Province_Table,2,FALSE),IF('Employee List'!S43="","",'Employee List'!S43)),"")</f>
        <v/>
      </c>
      <c r="R35" t="str">
        <f>IFERROR(VLOOKUP('Employee List'!Q43,Country_Table,2,FALSE),"")</f>
        <v/>
      </c>
      <c r="S35" s="2" t="str">
        <f>IF('Employee List'!U43="","",TRIM('Employee List'!U43))</f>
        <v/>
      </c>
      <c r="T35" s="2" t="str">
        <f>IF('Employee List'!V43="","",TRIM('Employee List'!V43))</f>
        <v/>
      </c>
      <c r="U35" s="2" t="str">
        <f>IF('Employee List'!W43="","",LEFT(TRIM('Employee List'!W43),60))</f>
        <v/>
      </c>
      <c r="V35" t="str">
        <f>IFERROR(IF(VLOOKUP('Employee List'!X43,Country_Table,2,FALSE)="PH",VLOOKUP(UPPER(TRIM('Employee List'!Y43)&amp;TRIM('Employee List'!Z43)&amp;TRIM('Employee List'!AA43)),City!$K:$M,3,FALSE),IF('Employee List'!AA43="","",'Employee List'!AA43)),"")</f>
        <v/>
      </c>
      <c r="W35" t="str">
        <f>IFERROR(IF(VLOOKUP('Employee List'!X43,Country_Table,2,FALSE)="PH",VLOOKUP('Employee List'!Y43,Region_Table,2,FALSE),IF('Employee List'!Y43="","",'Employee List'!Y43)),"")</f>
        <v/>
      </c>
      <c r="X35" t="str">
        <f>IFERROR(IF(VLOOKUP('Employee List'!X43,Country_Table,2,FALSE)="PH",VLOOKUP('Employee List'!Z43,Province_Table,2,FALSE),IF('Employee List'!Z43="","",'Employee List'!Z43)),"")</f>
        <v/>
      </c>
      <c r="Y35" t="str">
        <f>IFERROR(VLOOKUP('Employee List'!X43,Country_Table,2,FALSE),"")</f>
        <v/>
      </c>
      <c r="Z35" s="2" t="str">
        <f>IF('Employee List'!AB43="","",TRIM('Employee List'!AB43))</f>
        <v/>
      </c>
      <c r="AA35" s="2" t="str">
        <f>IF('Employee List'!AC43="","",TRIM('Employee List'!AC43))</f>
        <v/>
      </c>
      <c r="AB35" s="2" t="str">
        <f>IF('Employee List'!AD43="","",TRIM('Employee List'!AD43))</f>
        <v/>
      </c>
      <c r="AC35" s="2" t="str">
        <f>IF('Employee List'!G43="","",TRIM('Employee List'!G43))</f>
        <v/>
      </c>
      <c r="AD35" t="str">
        <f>IFERROR(VLOOKUP('Employee List'!AE43,Civil_Status_Table,2,FALSE),"")</f>
        <v/>
      </c>
      <c r="AE35" s="2" t="str">
        <f>IF('Employee List'!AF43="","",TRIM('Employee List'!AF43))</f>
        <v/>
      </c>
      <c r="AF35" s="2" t="str">
        <f>IF('Employee List'!AG43="","",TRIM('Employee List'!AG43))</f>
        <v/>
      </c>
      <c r="AG35" s="2" t="str">
        <f>IF('Employee List'!AH43="","",TRIM('Employee List'!AH43))</f>
        <v/>
      </c>
      <c r="AH35" t="str">
        <f>IF(ISBLANK('Employee List'!AI43), "",VLOOKUP('Employee List'!AI43,'other LOVs'!A:B,2,FALSE))</f>
        <v/>
      </c>
      <c r="AI35" t="str">
        <f>IF('Employee List'!AJ43="","",TRIM('Employee List'!AJ43))</f>
        <v/>
      </c>
      <c r="AJ35" t="str">
        <f>IF(ISBLANK('Employee List'!AK43)," ",TRIM('Employee List'!AK43))</f>
        <v xml:space="preserve"> </v>
      </c>
    </row>
    <row r="36" spans="1:36">
      <c r="A36" t="str">
        <f>IF('Employee List'!B44="","",TRIM('Employee List'!B44))</f>
        <v/>
      </c>
      <c r="B36" t="str">
        <f>IF('Employee List'!C44="","",TRIM('Employee List'!C44))</f>
        <v/>
      </c>
      <c r="C36" t="str">
        <f>IF('Employee List'!D44="","",TRIM('Employee List'!D44))</f>
        <v/>
      </c>
      <c r="D36" t="str">
        <f>IF(ISBLANK('Employee List'!E44), "",VLOOKUP('Employee List'!E44,'other LOVs'!A:B,2,FALSE))</f>
        <v/>
      </c>
      <c r="E36" t="str">
        <f>IF('Employee List'!F44="","",TRIM('Employee List'!F44))</f>
        <v>,</v>
      </c>
      <c r="F36" s="2" t="str">
        <f>IF('Employee List'!H44="","",'Employee List'!H44)</f>
        <v/>
      </c>
      <c r="G36" s="2" t="str">
        <f>IF('Employee List'!I44="","",TRIM('Employee List'!I44))</f>
        <v/>
      </c>
      <c r="H36" t="str">
        <f>IFERROR(VLOOKUP('Employee List'!J44,Nationality_Table,2,FALSE),"")</f>
        <v/>
      </c>
      <c r="I36" t="str">
        <f>IFERROR(VLOOKUP('Employee List'!K44,Country_Table,2,FALSE),"")</f>
        <v/>
      </c>
      <c r="J36" t="str">
        <f>IFERROR(VLOOKUP('Employee List'!L44,Gender_Table,2,FALSE),"")</f>
        <v/>
      </c>
      <c r="K36" s="2" t="str">
        <f>IF('Employee List'!M44="","",TEXT('Employee List'!M44,"00000000000"))</f>
        <v/>
      </c>
      <c r="L36" s="2" t="str">
        <f>IF('Employee List'!N44="","",TRIM('Employee List'!N44))</f>
        <v/>
      </c>
      <c r="M36" s="2" t="str">
        <f>IF('Employee List'!O44="","",TRIM('Employee List'!O44))</f>
        <v/>
      </c>
      <c r="N36" s="2" t="str">
        <f>IF('Employee List'!P44="","",LEFT(TRIM('Employee List'!P44),60))</f>
        <v/>
      </c>
      <c r="O36" t="str">
        <f>IFERROR(IF(VLOOKUP('Employee List'!Q44,Country_Table,2,FALSE)="PH",VLOOKUP(UPPER(TRIM('Employee List'!R44)&amp;TRIM('Employee List'!S44)&amp;TRIM('Employee List'!T44)),City!$K:$M,3,FALSE),IF('Employee List'!T44="","",'Employee List'!T44)),"")</f>
        <v/>
      </c>
      <c r="P36" t="str">
        <f>IFERROR(IF(VLOOKUP('Employee List'!Q44,Country_Table,2,FALSE)="PH",VLOOKUP('Employee List'!R44,Region_Table,2,FALSE),IF('Employee List'!R44="","",'Employee List'!R44)),"")</f>
        <v/>
      </c>
      <c r="Q36" t="str">
        <f>IFERROR(IF(VLOOKUP('Employee List'!Q44,Country_Table,2,FALSE)="PH",VLOOKUP('Employee List'!S44,Province_Table,2,FALSE),IF('Employee List'!S44="","",'Employee List'!S44)),"")</f>
        <v/>
      </c>
      <c r="R36" t="str">
        <f>IFERROR(VLOOKUP('Employee List'!Q44,Country_Table,2,FALSE),"")</f>
        <v/>
      </c>
      <c r="S36" s="2" t="str">
        <f>IF('Employee List'!U44="","",TRIM('Employee List'!U44))</f>
        <v/>
      </c>
      <c r="T36" s="2" t="str">
        <f>IF('Employee List'!V44="","",TRIM('Employee List'!V44))</f>
        <v/>
      </c>
      <c r="U36" s="2" t="str">
        <f>IF('Employee List'!W44="","",LEFT(TRIM('Employee List'!W44),60))</f>
        <v/>
      </c>
      <c r="V36" t="str">
        <f>IFERROR(IF(VLOOKUP('Employee List'!X44,Country_Table,2,FALSE)="PH",VLOOKUP(UPPER(TRIM('Employee List'!Y44)&amp;TRIM('Employee List'!Z44)&amp;TRIM('Employee List'!AA44)),City!$K:$M,3,FALSE),IF('Employee List'!AA44="","",'Employee List'!AA44)),"")</f>
        <v/>
      </c>
      <c r="W36" t="str">
        <f>IFERROR(IF(VLOOKUP('Employee List'!X44,Country_Table,2,FALSE)="PH",VLOOKUP('Employee List'!Y44,Region_Table,2,FALSE),IF('Employee List'!Y44="","",'Employee List'!Y44)),"")</f>
        <v/>
      </c>
      <c r="X36" t="str">
        <f>IFERROR(IF(VLOOKUP('Employee List'!X44,Country_Table,2,FALSE)="PH",VLOOKUP('Employee List'!Z44,Province_Table,2,FALSE),IF('Employee List'!Z44="","",'Employee List'!Z44)),"")</f>
        <v/>
      </c>
      <c r="Y36" t="str">
        <f>IFERROR(VLOOKUP('Employee List'!X44,Country_Table,2,FALSE),"")</f>
        <v/>
      </c>
      <c r="Z36" s="2" t="str">
        <f>IF('Employee List'!AB44="","",TRIM('Employee List'!AB44))</f>
        <v/>
      </c>
      <c r="AA36" s="2" t="str">
        <f>IF('Employee List'!AC44="","",TRIM('Employee List'!AC44))</f>
        <v/>
      </c>
      <c r="AB36" s="2" t="str">
        <f>IF('Employee List'!AD44="","",TRIM('Employee List'!AD44))</f>
        <v/>
      </c>
      <c r="AC36" s="2" t="str">
        <f>IF('Employee List'!G44="","",TRIM('Employee List'!G44))</f>
        <v/>
      </c>
      <c r="AD36" t="str">
        <f>IFERROR(VLOOKUP('Employee List'!AE44,Civil_Status_Table,2,FALSE),"")</f>
        <v/>
      </c>
      <c r="AE36" s="2" t="str">
        <f>IF('Employee List'!AF44="","",TRIM('Employee List'!AF44))</f>
        <v/>
      </c>
      <c r="AF36" s="2" t="str">
        <f>IF('Employee List'!AG44="","",TRIM('Employee List'!AG44))</f>
        <v/>
      </c>
      <c r="AG36" s="2" t="str">
        <f>IF('Employee List'!AH44="","",TRIM('Employee List'!AH44))</f>
        <v/>
      </c>
      <c r="AH36" t="str">
        <f>IF(ISBLANK('Employee List'!AI44), "",VLOOKUP('Employee List'!AI44,'other LOVs'!A:B,2,FALSE))</f>
        <v/>
      </c>
      <c r="AI36" t="str">
        <f>IF('Employee List'!AJ44="","",TRIM('Employee List'!AJ44))</f>
        <v/>
      </c>
      <c r="AJ36" t="str">
        <f>IF(ISBLANK('Employee List'!AK44)," ",TRIM('Employee List'!AK44))</f>
        <v xml:space="preserve"> </v>
      </c>
    </row>
    <row r="37" spans="1:36">
      <c r="A37" t="str">
        <f>IF('Employee List'!B45="","",TRIM('Employee List'!B45))</f>
        <v/>
      </c>
      <c r="B37" t="str">
        <f>IF('Employee List'!C45="","",TRIM('Employee List'!C45))</f>
        <v/>
      </c>
      <c r="C37" t="str">
        <f>IF('Employee List'!D45="","",TRIM('Employee List'!D45))</f>
        <v/>
      </c>
      <c r="D37" t="str">
        <f>IF(ISBLANK('Employee List'!E45), "",VLOOKUP('Employee List'!E45,'other LOVs'!A:B,2,FALSE))</f>
        <v/>
      </c>
      <c r="E37" t="str">
        <f>IF('Employee List'!F45="","",TRIM('Employee List'!F45))</f>
        <v>,</v>
      </c>
      <c r="F37" s="2" t="str">
        <f>IF('Employee List'!H45="","",'Employee List'!H45)</f>
        <v/>
      </c>
      <c r="G37" s="2" t="str">
        <f>IF('Employee List'!I45="","",TRIM('Employee List'!I45))</f>
        <v/>
      </c>
      <c r="H37" t="str">
        <f>IFERROR(VLOOKUP('Employee List'!J45,Nationality_Table,2,FALSE),"")</f>
        <v/>
      </c>
      <c r="I37" t="str">
        <f>IFERROR(VLOOKUP('Employee List'!K45,Country_Table,2,FALSE),"")</f>
        <v/>
      </c>
      <c r="J37" t="str">
        <f>IFERROR(VLOOKUP('Employee List'!L45,Gender_Table,2,FALSE),"")</f>
        <v/>
      </c>
      <c r="K37" s="2" t="str">
        <f>IF('Employee List'!M45="","",TEXT('Employee List'!M45,"00000000000"))</f>
        <v/>
      </c>
      <c r="L37" s="2" t="str">
        <f>IF('Employee List'!N45="","",TRIM('Employee List'!N45))</f>
        <v/>
      </c>
      <c r="M37" s="2" t="str">
        <f>IF('Employee List'!O45="","",TRIM('Employee List'!O45))</f>
        <v/>
      </c>
      <c r="N37" s="2" t="str">
        <f>IF('Employee List'!P45="","",LEFT(TRIM('Employee List'!P45),60))</f>
        <v/>
      </c>
      <c r="O37" t="str">
        <f>IFERROR(IF(VLOOKUP('Employee List'!Q45,Country_Table,2,FALSE)="PH",VLOOKUP(UPPER(TRIM('Employee List'!R45)&amp;TRIM('Employee List'!S45)&amp;TRIM('Employee List'!T45)),City!$K:$M,3,FALSE),IF('Employee List'!T45="","",'Employee List'!T45)),"")</f>
        <v/>
      </c>
      <c r="P37" t="str">
        <f>IFERROR(IF(VLOOKUP('Employee List'!Q45,Country_Table,2,FALSE)="PH",VLOOKUP('Employee List'!R45,Region_Table,2,FALSE),IF('Employee List'!R45="","",'Employee List'!R45)),"")</f>
        <v/>
      </c>
      <c r="Q37" t="str">
        <f>IFERROR(IF(VLOOKUP('Employee List'!Q45,Country_Table,2,FALSE)="PH",VLOOKUP('Employee List'!S45,Province_Table,2,FALSE),IF('Employee List'!S45="","",'Employee List'!S45)),"")</f>
        <v/>
      </c>
      <c r="R37" t="str">
        <f>IFERROR(VLOOKUP('Employee List'!Q45,Country_Table,2,FALSE),"")</f>
        <v/>
      </c>
      <c r="S37" s="2" t="str">
        <f>IF('Employee List'!U45="","",TRIM('Employee List'!U45))</f>
        <v/>
      </c>
      <c r="T37" s="2" t="str">
        <f>IF('Employee List'!V45="","",TRIM('Employee List'!V45))</f>
        <v/>
      </c>
      <c r="U37" s="2" t="str">
        <f>IF('Employee List'!W45="","",LEFT(TRIM('Employee List'!W45),60))</f>
        <v/>
      </c>
      <c r="V37" t="str">
        <f>IFERROR(IF(VLOOKUP('Employee List'!X45,Country_Table,2,FALSE)="PH",VLOOKUP(UPPER(TRIM('Employee List'!Y45)&amp;TRIM('Employee List'!Z45)&amp;TRIM('Employee List'!AA45)),City!$K:$M,3,FALSE),IF('Employee List'!AA45="","",'Employee List'!AA45)),"")</f>
        <v/>
      </c>
      <c r="W37" t="str">
        <f>IFERROR(IF(VLOOKUP('Employee List'!X45,Country_Table,2,FALSE)="PH",VLOOKUP('Employee List'!Y45,Region_Table,2,FALSE),IF('Employee List'!Y45="","",'Employee List'!Y45)),"")</f>
        <v/>
      </c>
      <c r="X37" t="str">
        <f>IFERROR(IF(VLOOKUP('Employee List'!X45,Country_Table,2,FALSE)="PH",VLOOKUP('Employee List'!Z45,Province_Table,2,FALSE),IF('Employee List'!Z45="","",'Employee List'!Z45)),"")</f>
        <v/>
      </c>
      <c r="Y37" t="str">
        <f>IFERROR(VLOOKUP('Employee List'!X45,Country_Table,2,FALSE),"")</f>
        <v/>
      </c>
      <c r="Z37" s="2" t="str">
        <f>IF('Employee List'!AB45="","",TRIM('Employee List'!AB45))</f>
        <v/>
      </c>
      <c r="AA37" s="2" t="str">
        <f>IF('Employee List'!AC45="","",TRIM('Employee List'!AC45))</f>
        <v/>
      </c>
      <c r="AB37" s="2" t="str">
        <f>IF('Employee List'!AD45="","",TRIM('Employee List'!AD45))</f>
        <v/>
      </c>
      <c r="AC37" s="2" t="str">
        <f>IF('Employee List'!G45="","",TRIM('Employee List'!G45))</f>
        <v/>
      </c>
      <c r="AD37" t="str">
        <f>IFERROR(VLOOKUP('Employee List'!AE45,Civil_Status_Table,2,FALSE),"")</f>
        <v/>
      </c>
      <c r="AE37" s="2" t="str">
        <f>IF('Employee List'!AF45="","",TRIM('Employee List'!AF45))</f>
        <v/>
      </c>
      <c r="AF37" s="2" t="str">
        <f>IF('Employee List'!AG45="","",TRIM('Employee List'!AG45))</f>
        <v/>
      </c>
      <c r="AG37" s="2" t="str">
        <f>IF('Employee List'!AH45="","",TRIM('Employee List'!AH45))</f>
        <v/>
      </c>
      <c r="AH37" t="str">
        <f>IF(ISBLANK('Employee List'!AI45), "",VLOOKUP('Employee List'!AI45,'other LOVs'!A:B,2,FALSE))</f>
        <v/>
      </c>
      <c r="AI37" t="str">
        <f>IF('Employee List'!AJ45="","",TRIM('Employee List'!AJ45))</f>
        <v/>
      </c>
      <c r="AJ37" t="str">
        <f>IF(ISBLANK('Employee List'!AK45)," ",TRIM('Employee List'!AK45))</f>
        <v xml:space="preserve"> </v>
      </c>
    </row>
    <row r="38" spans="1:36">
      <c r="A38" t="str">
        <f>IF('Employee List'!B46="","",TRIM('Employee List'!B46))</f>
        <v/>
      </c>
      <c r="B38" t="str">
        <f>IF('Employee List'!C46="","",TRIM('Employee List'!C46))</f>
        <v/>
      </c>
      <c r="C38" t="str">
        <f>IF('Employee List'!D46="","",TRIM('Employee List'!D46))</f>
        <v/>
      </c>
      <c r="D38" t="str">
        <f>IF(ISBLANK('Employee List'!E46), "",VLOOKUP('Employee List'!E46,'other LOVs'!A:B,2,FALSE))</f>
        <v/>
      </c>
      <c r="E38" t="str">
        <f>IF('Employee List'!F46="","",TRIM('Employee List'!F46))</f>
        <v>,</v>
      </c>
      <c r="F38" s="2" t="str">
        <f>IF('Employee List'!H46="","",'Employee List'!H46)</f>
        <v/>
      </c>
      <c r="G38" s="2" t="str">
        <f>IF('Employee List'!I46="","",TRIM('Employee List'!I46))</f>
        <v/>
      </c>
      <c r="H38" t="str">
        <f>IFERROR(VLOOKUP('Employee List'!J46,Nationality_Table,2,FALSE),"")</f>
        <v/>
      </c>
      <c r="I38" t="str">
        <f>IFERROR(VLOOKUP('Employee List'!K46,Country_Table,2,FALSE),"")</f>
        <v/>
      </c>
      <c r="J38" t="str">
        <f>IFERROR(VLOOKUP('Employee List'!L46,Gender_Table,2,FALSE),"")</f>
        <v/>
      </c>
      <c r="K38" s="2" t="str">
        <f>IF('Employee List'!M46="","",TEXT('Employee List'!M46,"00000000000"))</f>
        <v/>
      </c>
      <c r="L38" s="2" t="str">
        <f>IF('Employee List'!N46="","",TRIM('Employee List'!N46))</f>
        <v/>
      </c>
      <c r="M38" s="2" t="str">
        <f>IF('Employee List'!O46="","",TRIM('Employee List'!O46))</f>
        <v/>
      </c>
      <c r="N38" s="2" t="str">
        <f>IF('Employee List'!P46="","",LEFT(TRIM('Employee List'!P46),60))</f>
        <v/>
      </c>
      <c r="O38" t="str">
        <f>IFERROR(IF(VLOOKUP('Employee List'!Q46,Country_Table,2,FALSE)="PH",VLOOKUP(UPPER(TRIM('Employee List'!R46)&amp;TRIM('Employee List'!S46)&amp;TRIM('Employee List'!T46)),City!$K:$M,3,FALSE),IF('Employee List'!T46="","",'Employee List'!T46)),"")</f>
        <v/>
      </c>
      <c r="P38" t="str">
        <f>IFERROR(IF(VLOOKUP('Employee List'!Q46,Country_Table,2,FALSE)="PH",VLOOKUP('Employee List'!R46,Region_Table,2,FALSE),IF('Employee List'!R46="","",'Employee List'!R46)),"")</f>
        <v/>
      </c>
      <c r="Q38" t="str">
        <f>IFERROR(IF(VLOOKUP('Employee List'!Q46,Country_Table,2,FALSE)="PH",VLOOKUP('Employee List'!S46,Province_Table,2,FALSE),IF('Employee List'!S46="","",'Employee List'!S46)),"")</f>
        <v/>
      </c>
      <c r="R38" t="str">
        <f>IFERROR(VLOOKUP('Employee List'!Q46,Country_Table,2,FALSE),"")</f>
        <v/>
      </c>
      <c r="S38" s="2" t="str">
        <f>IF('Employee List'!U46="","",TRIM('Employee List'!U46))</f>
        <v/>
      </c>
      <c r="T38" s="2" t="str">
        <f>IF('Employee List'!V46="","",TRIM('Employee List'!V46))</f>
        <v/>
      </c>
      <c r="U38" s="2" t="str">
        <f>IF('Employee List'!W46="","",LEFT(TRIM('Employee List'!W46),60))</f>
        <v/>
      </c>
      <c r="V38" t="str">
        <f>IFERROR(IF(VLOOKUP('Employee List'!X46,Country_Table,2,FALSE)="PH",VLOOKUP(UPPER(TRIM('Employee List'!Y46)&amp;TRIM('Employee List'!Z46)&amp;TRIM('Employee List'!AA46)),City!$K:$M,3,FALSE),IF('Employee List'!AA46="","",'Employee List'!AA46)),"")</f>
        <v/>
      </c>
      <c r="W38" t="str">
        <f>IFERROR(IF(VLOOKUP('Employee List'!X46,Country_Table,2,FALSE)="PH",VLOOKUP('Employee List'!Y46,Region_Table,2,FALSE),IF('Employee List'!Y46="","",'Employee List'!Y46)),"")</f>
        <v/>
      </c>
      <c r="X38" t="str">
        <f>IFERROR(IF(VLOOKUP('Employee List'!X46,Country_Table,2,FALSE)="PH",VLOOKUP('Employee List'!Z46,Province_Table,2,FALSE),IF('Employee List'!Z46="","",'Employee List'!Z46)),"")</f>
        <v/>
      </c>
      <c r="Y38" t="str">
        <f>IFERROR(VLOOKUP('Employee List'!X46,Country_Table,2,FALSE),"")</f>
        <v/>
      </c>
      <c r="Z38" s="2" t="str">
        <f>IF('Employee List'!AB46="","",TRIM('Employee List'!AB46))</f>
        <v/>
      </c>
      <c r="AA38" s="2" t="str">
        <f>IF('Employee List'!AC46="","",TRIM('Employee List'!AC46))</f>
        <v/>
      </c>
      <c r="AB38" s="2" t="str">
        <f>IF('Employee List'!AD46="","",TRIM('Employee List'!AD46))</f>
        <v/>
      </c>
      <c r="AC38" s="2" t="str">
        <f>IF('Employee List'!G46="","",TRIM('Employee List'!G46))</f>
        <v/>
      </c>
      <c r="AD38" t="str">
        <f>IFERROR(VLOOKUP('Employee List'!AE46,Civil_Status_Table,2,FALSE),"")</f>
        <v/>
      </c>
      <c r="AE38" s="2" t="str">
        <f>IF('Employee List'!AF46="","",TRIM('Employee List'!AF46))</f>
        <v/>
      </c>
      <c r="AF38" s="2" t="str">
        <f>IF('Employee List'!AG46="","",TRIM('Employee List'!AG46))</f>
        <v/>
      </c>
      <c r="AG38" s="2" t="str">
        <f>IF('Employee List'!AH46="","",TRIM('Employee List'!AH46))</f>
        <v/>
      </c>
      <c r="AH38" t="str">
        <f>IF(ISBLANK('Employee List'!AI46), "",VLOOKUP('Employee List'!AI46,'other LOVs'!A:B,2,FALSE))</f>
        <v/>
      </c>
      <c r="AI38" t="str">
        <f>IF('Employee List'!AJ46="","",TRIM('Employee List'!AJ46))</f>
        <v/>
      </c>
      <c r="AJ38" t="str">
        <f>IF(ISBLANK('Employee List'!AK46)," ",TRIM('Employee List'!AK46))</f>
        <v xml:space="preserve"> </v>
      </c>
    </row>
    <row r="39" spans="1:36">
      <c r="A39" t="str">
        <f>IF('Employee List'!B47="","",TRIM('Employee List'!B47))</f>
        <v/>
      </c>
      <c r="B39" t="str">
        <f>IF('Employee List'!C47="","",TRIM('Employee List'!C47))</f>
        <v/>
      </c>
      <c r="C39" t="str">
        <f>IF('Employee List'!D47="","",TRIM('Employee List'!D47))</f>
        <v/>
      </c>
      <c r="D39" t="str">
        <f>IF(ISBLANK('Employee List'!E47), "",VLOOKUP('Employee List'!E47,'other LOVs'!A:B,2,FALSE))</f>
        <v/>
      </c>
      <c r="E39" t="str">
        <f>IF('Employee List'!F47="","",TRIM('Employee List'!F47))</f>
        <v>,</v>
      </c>
      <c r="F39" s="2" t="str">
        <f>IF('Employee List'!H47="","",'Employee List'!H47)</f>
        <v/>
      </c>
      <c r="G39" s="2" t="str">
        <f>IF('Employee List'!I47="","",TRIM('Employee List'!I47))</f>
        <v/>
      </c>
      <c r="H39" t="str">
        <f>IFERROR(VLOOKUP('Employee List'!J47,Nationality_Table,2,FALSE),"")</f>
        <v/>
      </c>
      <c r="I39" t="str">
        <f>IFERROR(VLOOKUP('Employee List'!K47,Country_Table,2,FALSE),"")</f>
        <v/>
      </c>
      <c r="J39" t="str">
        <f>IFERROR(VLOOKUP('Employee List'!L47,Gender_Table,2,FALSE),"")</f>
        <v/>
      </c>
      <c r="K39" s="2" t="str">
        <f>IF('Employee List'!M47="","",TEXT('Employee List'!M47,"00000000000"))</f>
        <v/>
      </c>
      <c r="L39" s="2" t="str">
        <f>IF('Employee List'!N47="","",TRIM('Employee List'!N47))</f>
        <v/>
      </c>
      <c r="M39" s="2" t="str">
        <f>IF('Employee List'!O47="","",TRIM('Employee List'!O47))</f>
        <v/>
      </c>
      <c r="N39" s="2" t="str">
        <f>IF('Employee List'!P47="","",LEFT(TRIM('Employee List'!P47),60))</f>
        <v/>
      </c>
      <c r="O39" t="str">
        <f>IFERROR(IF(VLOOKUP('Employee List'!Q47,Country_Table,2,FALSE)="PH",VLOOKUP(UPPER(TRIM('Employee List'!R47)&amp;TRIM('Employee List'!S47)&amp;TRIM('Employee List'!T47)),City!$K:$M,3,FALSE),IF('Employee List'!T47="","",'Employee List'!T47)),"")</f>
        <v/>
      </c>
      <c r="P39" t="str">
        <f>IFERROR(IF(VLOOKUP('Employee List'!Q47,Country_Table,2,FALSE)="PH",VLOOKUP('Employee List'!R47,Region_Table,2,FALSE),IF('Employee List'!R47="","",'Employee List'!R47)),"")</f>
        <v/>
      </c>
      <c r="Q39" t="str">
        <f>IFERROR(IF(VLOOKUP('Employee List'!Q47,Country_Table,2,FALSE)="PH",VLOOKUP('Employee List'!S47,Province_Table,2,FALSE),IF('Employee List'!S47="","",'Employee List'!S47)),"")</f>
        <v/>
      </c>
      <c r="R39" t="str">
        <f>IFERROR(VLOOKUP('Employee List'!Q47,Country_Table,2,FALSE),"")</f>
        <v/>
      </c>
      <c r="S39" s="2" t="str">
        <f>IF('Employee List'!U47="","",TRIM('Employee List'!U47))</f>
        <v/>
      </c>
      <c r="T39" s="2" t="str">
        <f>IF('Employee List'!V47="","",TRIM('Employee List'!V47))</f>
        <v/>
      </c>
      <c r="U39" s="2" t="str">
        <f>IF('Employee List'!W47="","",LEFT(TRIM('Employee List'!W47),60))</f>
        <v/>
      </c>
      <c r="V39" t="str">
        <f>IFERROR(IF(VLOOKUP('Employee List'!X47,Country_Table,2,FALSE)="PH",VLOOKUP(UPPER(TRIM('Employee List'!Y47)&amp;TRIM('Employee List'!Z47)&amp;TRIM('Employee List'!AA47)),City!$K:$M,3,FALSE),IF('Employee List'!AA47="","",'Employee List'!AA47)),"")</f>
        <v/>
      </c>
      <c r="W39" t="str">
        <f>IFERROR(IF(VLOOKUP('Employee List'!X47,Country_Table,2,FALSE)="PH",VLOOKUP('Employee List'!Y47,Region_Table,2,FALSE),IF('Employee List'!Y47="","",'Employee List'!Y47)),"")</f>
        <v/>
      </c>
      <c r="X39" t="str">
        <f>IFERROR(IF(VLOOKUP('Employee List'!X47,Country_Table,2,FALSE)="PH",VLOOKUP('Employee List'!Z47,Province_Table,2,FALSE),IF('Employee List'!Z47="","",'Employee List'!Z47)),"")</f>
        <v/>
      </c>
      <c r="Y39" t="str">
        <f>IFERROR(VLOOKUP('Employee List'!X47,Country_Table,2,FALSE),"")</f>
        <v/>
      </c>
      <c r="Z39" s="2" t="str">
        <f>IF('Employee List'!AB47="","",TRIM('Employee List'!AB47))</f>
        <v/>
      </c>
      <c r="AA39" s="2" t="str">
        <f>IF('Employee List'!AC47="","",TRIM('Employee List'!AC47))</f>
        <v/>
      </c>
      <c r="AB39" s="2" t="str">
        <f>IF('Employee List'!AD47="","",TRIM('Employee List'!AD47))</f>
        <v/>
      </c>
      <c r="AC39" s="2" t="str">
        <f>IF('Employee List'!G47="","",TRIM('Employee List'!G47))</f>
        <v/>
      </c>
      <c r="AD39" t="str">
        <f>IFERROR(VLOOKUP('Employee List'!AE47,Civil_Status_Table,2,FALSE),"")</f>
        <v/>
      </c>
      <c r="AE39" s="2" t="str">
        <f>IF('Employee List'!AF47="","",TRIM('Employee List'!AF47))</f>
        <v/>
      </c>
      <c r="AF39" s="2" t="str">
        <f>IF('Employee List'!AG47="","",TRIM('Employee List'!AG47))</f>
        <v/>
      </c>
      <c r="AG39" s="2" t="str">
        <f>IF('Employee List'!AH47="","",TRIM('Employee List'!AH47))</f>
        <v/>
      </c>
      <c r="AH39" t="str">
        <f>IF(ISBLANK('Employee List'!AI47), "",VLOOKUP('Employee List'!AI47,'other LOVs'!A:B,2,FALSE))</f>
        <v/>
      </c>
      <c r="AI39" t="str">
        <f>IF('Employee List'!AJ47="","",TRIM('Employee List'!AJ47))</f>
        <v/>
      </c>
      <c r="AJ39" t="str">
        <f>IF(ISBLANK('Employee List'!AK47)," ",TRIM('Employee List'!AK47))</f>
        <v xml:space="preserve"> </v>
      </c>
    </row>
    <row r="40" spans="1:36">
      <c r="A40" t="str">
        <f>IF('Employee List'!B48="","",TRIM('Employee List'!B48))</f>
        <v/>
      </c>
      <c r="B40" t="str">
        <f>IF('Employee List'!C48="","",TRIM('Employee List'!C48))</f>
        <v/>
      </c>
      <c r="C40" t="str">
        <f>IF('Employee List'!D48="","",TRIM('Employee List'!D48))</f>
        <v/>
      </c>
      <c r="D40" t="str">
        <f>IF(ISBLANK('Employee List'!E48), "",VLOOKUP('Employee List'!E48,'other LOVs'!A:B,2,FALSE))</f>
        <v/>
      </c>
      <c r="E40" t="str">
        <f>IF('Employee List'!F48="","",TRIM('Employee List'!F48))</f>
        <v>,</v>
      </c>
      <c r="F40" s="2" t="str">
        <f>IF('Employee List'!H48="","",'Employee List'!H48)</f>
        <v/>
      </c>
      <c r="G40" s="2" t="str">
        <f>IF('Employee List'!I48="","",TRIM('Employee List'!I48))</f>
        <v/>
      </c>
      <c r="H40" t="str">
        <f>IFERROR(VLOOKUP('Employee List'!J48,Nationality_Table,2,FALSE),"")</f>
        <v/>
      </c>
      <c r="I40" t="str">
        <f>IFERROR(VLOOKUP('Employee List'!K48,Country_Table,2,FALSE),"")</f>
        <v/>
      </c>
      <c r="J40" t="str">
        <f>IFERROR(VLOOKUP('Employee List'!L48,Gender_Table,2,FALSE),"")</f>
        <v/>
      </c>
      <c r="K40" s="2" t="str">
        <f>IF('Employee List'!M48="","",TEXT('Employee List'!M48,"00000000000"))</f>
        <v/>
      </c>
      <c r="L40" s="2" t="str">
        <f>IF('Employee List'!N48="","",TRIM('Employee List'!N48))</f>
        <v/>
      </c>
      <c r="M40" s="2" t="str">
        <f>IF('Employee List'!O48="","",TRIM('Employee List'!O48))</f>
        <v/>
      </c>
      <c r="N40" s="2" t="str">
        <f>IF('Employee List'!P48="","",LEFT(TRIM('Employee List'!P48),60))</f>
        <v/>
      </c>
      <c r="O40" t="str">
        <f>IFERROR(IF(VLOOKUP('Employee List'!Q48,Country_Table,2,FALSE)="PH",VLOOKUP(UPPER(TRIM('Employee List'!R48)&amp;TRIM('Employee List'!S48)&amp;TRIM('Employee List'!T48)),City!$K:$M,3,FALSE),IF('Employee List'!T48="","",'Employee List'!T48)),"")</f>
        <v/>
      </c>
      <c r="P40" t="str">
        <f>IFERROR(IF(VLOOKUP('Employee List'!Q48,Country_Table,2,FALSE)="PH",VLOOKUP('Employee List'!R48,Region_Table,2,FALSE),IF('Employee List'!R48="","",'Employee List'!R48)),"")</f>
        <v/>
      </c>
      <c r="Q40" t="str">
        <f>IFERROR(IF(VLOOKUP('Employee List'!Q48,Country_Table,2,FALSE)="PH",VLOOKUP('Employee List'!S48,Province_Table,2,FALSE),IF('Employee List'!S48="","",'Employee List'!S48)),"")</f>
        <v/>
      </c>
      <c r="R40" t="str">
        <f>IFERROR(VLOOKUP('Employee List'!Q48,Country_Table,2,FALSE),"")</f>
        <v/>
      </c>
      <c r="S40" s="2" t="str">
        <f>IF('Employee List'!U48="","",TRIM('Employee List'!U48))</f>
        <v/>
      </c>
      <c r="T40" s="2" t="str">
        <f>IF('Employee List'!V48="","",TRIM('Employee List'!V48))</f>
        <v/>
      </c>
      <c r="U40" s="2" t="str">
        <f>IF('Employee List'!W48="","",LEFT(TRIM('Employee List'!W48),60))</f>
        <v/>
      </c>
      <c r="V40" t="str">
        <f>IFERROR(IF(VLOOKUP('Employee List'!X48,Country_Table,2,FALSE)="PH",VLOOKUP(UPPER(TRIM('Employee List'!Y48)&amp;TRIM('Employee List'!Z48)&amp;TRIM('Employee List'!AA48)),City!$K:$M,3,FALSE),IF('Employee List'!AA48="","",'Employee List'!AA48)),"")</f>
        <v/>
      </c>
      <c r="W40" t="str">
        <f>IFERROR(IF(VLOOKUP('Employee List'!X48,Country_Table,2,FALSE)="PH",VLOOKUP('Employee List'!Y48,Region_Table,2,FALSE),IF('Employee List'!Y48="","",'Employee List'!Y48)),"")</f>
        <v/>
      </c>
      <c r="X40" t="str">
        <f>IFERROR(IF(VLOOKUP('Employee List'!X48,Country_Table,2,FALSE)="PH",VLOOKUP('Employee List'!Z48,Province_Table,2,FALSE),IF('Employee List'!Z48="","",'Employee List'!Z48)),"")</f>
        <v/>
      </c>
      <c r="Y40" t="str">
        <f>IFERROR(VLOOKUP('Employee List'!X48,Country_Table,2,FALSE),"")</f>
        <v/>
      </c>
      <c r="Z40" s="2" t="str">
        <f>IF('Employee List'!AB48="","",TRIM('Employee List'!AB48))</f>
        <v/>
      </c>
      <c r="AA40" s="2" t="str">
        <f>IF('Employee List'!AC48="","",TRIM('Employee List'!AC48))</f>
        <v/>
      </c>
      <c r="AB40" s="2" t="str">
        <f>IF('Employee List'!AD48="","",TRIM('Employee List'!AD48))</f>
        <v/>
      </c>
      <c r="AC40" s="2" t="str">
        <f>IF('Employee List'!G48="","",TRIM('Employee List'!G48))</f>
        <v/>
      </c>
      <c r="AD40" t="str">
        <f>IFERROR(VLOOKUP('Employee List'!AE48,Civil_Status_Table,2,FALSE),"")</f>
        <v/>
      </c>
      <c r="AE40" s="2" t="str">
        <f>IF('Employee List'!AF48="","",TRIM('Employee List'!AF48))</f>
        <v/>
      </c>
      <c r="AF40" s="2" t="str">
        <f>IF('Employee List'!AG48="","",TRIM('Employee List'!AG48))</f>
        <v/>
      </c>
      <c r="AG40" s="2" t="str">
        <f>IF('Employee List'!AH48="","",TRIM('Employee List'!AH48))</f>
        <v/>
      </c>
      <c r="AH40" t="str">
        <f>IF(ISBLANK('Employee List'!AI48), "",VLOOKUP('Employee List'!AI48,'other LOVs'!A:B,2,FALSE))</f>
        <v/>
      </c>
      <c r="AI40" t="str">
        <f>IF('Employee List'!AJ48="","",TRIM('Employee List'!AJ48))</f>
        <v/>
      </c>
      <c r="AJ40" t="str">
        <f>IF(ISBLANK('Employee List'!AK48)," ",TRIM('Employee List'!AK48))</f>
        <v xml:space="preserve"> </v>
      </c>
    </row>
    <row r="41" spans="1:36">
      <c r="A41" t="str">
        <f>IF('Employee List'!B49="","",TRIM('Employee List'!B49))</f>
        <v/>
      </c>
      <c r="B41" t="str">
        <f>IF('Employee List'!C49="","",TRIM('Employee List'!C49))</f>
        <v/>
      </c>
      <c r="C41" t="str">
        <f>IF('Employee List'!D49="","",TRIM('Employee List'!D49))</f>
        <v/>
      </c>
      <c r="D41" t="str">
        <f>IF(ISBLANK('Employee List'!E49), "",VLOOKUP('Employee List'!E49,'other LOVs'!A:B,2,FALSE))</f>
        <v/>
      </c>
      <c r="E41" t="str">
        <f>IF('Employee List'!F49="","",TRIM('Employee List'!F49))</f>
        <v>,</v>
      </c>
      <c r="F41" s="2" t="str">
        <f>IF('Employee List'!H49="","",'Employee List'!H49)</f>
        <v/>
      </c>
      <c r="G41" s="2" t="str">
        <f>IF('Employee List'!I49="","",TRIM('Employee List'!I49))</f>
        <v/>
      </c>
      <c r="H41" t="str">
        <f>IFERROR(VLOOKUP('Employee List'!J49,Nationality_Table,2,FALSE),"")</f>
        <v/>
      </c>
      <c r="I41" t="str">
        <f>IFERROR(VLOOKUP('Employee List'!K49,Country_Table,2,FALSE),"")</f>
        <v/>
      </c>
      <c r="J41" t="str">
        <f>IFERROR(VLOOKUP('Employee List'!L49,Gender_Table,2,FALSE),"")</f>
        <v/>
      </c>
      <c r="K41" s="2" t="str">
        <f>IF('Employee List'!M49="","",TEXT('Employee List'!M49,"00000000000"))</f>
        <v/>
      </c>
      <c r="L41" s="2" t="str">
        <f>IF('Employee List'!N49="","",TRIM('Employee List'!N49))</f>
        <v/>
      </c>
      <c r="M41" s="2" t="str">
        <f>IF('Employee List'!O49="","",TRIM('Employee List'!O49))</f>
        <v/>
      </c>
      <c r="N41" s="2" t="str">
        <f>IF('Employee List'!P49="","",LEFT(TRIM('Employee List'!P49),60))</f>
        <v/>
      </c>
      <c r="O41" t="str">
        <f>IFERROR(IF(VLOOKUP('Employee List'!Q49,Country_Table,2,FALSE)="PH",VLOOKUP(UPPER(TRIM('Employee List'!R49)&amp;TRIM('Employee List'!S49)&amp;TRIM('Employee List'!T49)),City!$K:$M,3,FALSE),IF('Employee List'!T49="","",'Employee List'!T49)),"")</f>
        <v/>
      </c>
      <c r="P41" t="str">
        <f>IFERROR(IF(VLOOKUP('Employee List'!Q49,Country_Table,2,FALSE)="PH",VLOOKUP('Employee List'!R49,Region_Table,2,FALSE),IF('Employee List'!R49="","",'Employee List'!R49)),"")</f>
        <v/>
      </c>
      <c r="Q41" t="str">
        <f>IFERROR(IF(VLOOKUP('Employee List'!Q49,Country_Table,2,FALSE)="PH",VLOOKUP('Employee List'!S49,Province_Table,2,FALSE),IF('Employee List'!S49="","",'Employee List'!S49)),"")</f>
        <v/>
      </c>
      <c r="R41" t="str">
        <f>IFERROR(VLOOKUP('Employee List'!Q49,Country_Table,2,FALSE),"")</f>
        <v/>
      </c>
      <c r="S41" s="2" t="str">
        <f>IF('Employee List'!U49="","",TRIM('Employee List'!U49))</f>
        <v/>
      </c>
      <c r="T41" s="2" t="str">
        <f>IF('Employee List'!V49="","",TRIM('Employee List'!V49))</f>
        <v/>
      </c>
      <c r="U41" s="2" t="str">
        <f>IF('Employee List'!W49="","",LEFT(TRIM('Employee List'!W49),60))</f>
        <v/>
      </c>
      <c r="V41" t="str">
        <f>IFERROR(IF(VLOOKUP('Employee List'!X49,Country_Table,2,FALSE)="PH",VLOOKUP(UPPER(TRIM('Employee List'!Y49)&amp;TRIM('Employee List'!Z49)&amp;TRIM('Employee List'!AA49)),City!$K:$M,3,FALSE),IF('Employee List'!AA49="","",'Employee List'!AA49)),"")</f>
        <v/>
      </c>
      <c r="W41" t="str">
        <f>IFERROR(IF(VLOOKUP('Employee List'!X49,Country_Table,2,FALSE)="PH",VLOOKUP('Employee List'!Y49,Region_Table,2,FALSE),IF('Employee List'!Y49="","",'Employee List'!Y49)),"")</f>
        <v/>
      </c>
      <c r="X41" t="str">
        <f>IFERROR(IF(VLOOKUP('Employee List'!X49,Country_Table,2,FALSE)="PH",VLOOKUP('Employee List'!Z49,Province_Table,2,FALSE),IF('Employee List'!Z49="","",'Employee List'!Z49)),"")</f>
        <v/>
      </c>
      <c r="Y41" t="str">
        <f>IFERROR(VLOOKUP('Employee List'!X49,Country_Table,2,FALSE),"")</f>
        <v/>
      </c>
      <c r="Z41" s="2" t="str">
        <f>IF('Employee List'!AB49="","",TRIM('Employee List'!AB49))</f>
        <v/>
      </c>
      <c r="AA41" s="2" t="str">
        <f>IF('Employee List'!AC49="","",TRIM('Employee List'!AC49))</f>
        <v/>
      </c>
      <c r="AB41" s="2" t="str">
        <f>IF('Employee List'!AD49="","",TRIM('Employee List'!AD49))</f>
        <v/>
      </c>
      <c r="AC41" s="2" t="str">
        <f>IF('Employee List'!G49="","",TRIM('Employee List'!G49))</f>
        <v/>
      </c>
      <c r="AD41" t="str">
        <f>IFERROR(VLOOKUP('Employee List'!AE49,Civil_Status_Table,2,FALSE),"")</f>
        <v/>
      </c>
      <c r="AE41" s="2" t="str">
        <f>IF('Employee List'!AF49="","",TRIM('Employee List'!AF49))</f>
        <v/>
      </c>
      <c r="AF41" s="2" t="str">
        <f>IF('Employee List'!AG49="","",TRIM('Employee List'!AG49))</f>
        <v/>
      </c>
      <c r="AG41" s="2" t="str">
        <f>IF('Employee List'!AH49="","",TRIM('Employee List'!AH49))</f>
        <v/>
      </c>
      <c r="AH41" t="str">
        <f>IF(ISBLANK('Employee List'!AI49), "",VLOOKUP('Employee List'!AI49,'other LOVs'!A:B,2,FALSE))</f>
        <v/>
      </c>
      <c r="AI41" t="str">
        <f>IF('Employee List'!AJ49="","",TRIM('Employee List'!AJ49))</f>
        <v/>
      </c>
      <c r="AJ41" t="str">
        <f>IF(ISBLANK('Employee List'!AK49)," ",TRIM('Employee List'!AK49))</f>
        <v xml:space="preserve"> </v>
      </c>
    </row>
    <row r="42" spans="1:36">
      <c r="A42" t="str">
        <f>IF('Employee List'!B50="","",TRIM('Employee List'!B50))</f>
        <v/>
      </c>
      <c r="B42" t="str">
        <f>IF('Employee List'!C50="","",TRIM('Employee List'!C50))</f>
        <v/>
      </c>
      <c r="C42" t="str">
        <f>IF('Employee List'!D50="","",TRIM('Employee List'!D50))</f>
        <v/>
      </c>
      <c r="D42" t="str">
        <f>IF(ISBLANK('Employee List'!E50), "",VLOOKUP('Employee List'!E50,'other LOVs'!A:B,2,FALSE))</f>
        <v/>
      </c>
      <c r="E42" t="str">
        <f>IF('Employee List'!F50="","",TRIM('Employee List'!F50))</f>
        <v>,</v>
      </c>
      <c r="F42" s="2" t="str">
        <f>IF('Employee List'!H50="","",'Employee List'!H50)</f>
        <v/>
      </c>
      <c r="G42" s="2" t="str">
        <f>IF('Employee List'!I50="","",TRIM('Employee List'!I50))</f>
        <v/>
      </c>
      <c r="H42" t="str">
        <f>IFERROR(VLOOKUP('Employee List'!J50,Nationality_Table,2,FALSE),"")</f>
        <v/>
      </c>
      <c r="I42" t="str">
        <f>IFERROR(VLOOKUP('Employee List'!K50,Country_Table,2,FALSE),"")</f>
        <v/>
      </c>
      <c r="J42" t="str">
        <f>IFERROR(VLOOKUP('Employee List'!L50,Gender_Table,2,FALSE),"")</f>
        <v/>
      </c>
      <c r="K42" s="2" t="str">
        <f>IF('Employee List'!M50="","",TEXT('Employee List'!M50,"00000000000"))</f>
        <v/>
      </c>
      <c r="L42" s="2" t="str">
        <f>IF('Employee List'!N50="","",TRIM('Employee List'!N50))</f>
        <v/>
      </c>
      <c r="M42" s="2" t="str">
        <f>IF('Employee List'!O50="","",TRIM('Employee List'!O50))</f>
        <v/>
      </c>
      <c r="N42" s="2" t="str">
        <f>IF('Employee List'!P50="","",LEFT(TRIM('Employee List'!P50),60))</f>
        <v/>
      </c>
      <c r="O42" t="str">
        <f>IFERROR(IF(VLOOKUP('Employee List'!Q50,Country_Table,2,FALSE)="PH",VLOOKUP(UPPER(TRIM('Employee List'!R50)&amp;TRIM('Employee List'!S50)&amp;TRIM('Employee List'!T50)),City!$K:$M,3,FALSE),IF('Employee List'!T50="","",'Employee List'!T50)),"")</f>
        <v/>
      </c>
      <c r="P42" t="str">
        <f>IFERROR(IF(VLOOKUP('Employee List'!Q50,Country_Table,2,FALSE)="PH",VLOOKUP('Employee List'!R50,Region_Table,2,FALSE),IF('Employee List'!R50="","",'Employee List'!R50)),"")</f>
        <v/>
      </c>
      <c r="Q42" t="str">
        <f>IFERROR(IF(VLOOKUP('Employee List'!Q50,Country_Table,2,FALSE)="PH",VLOOKUP('Employee List'!S50,Province_Table,2,FALSE),IF('Employee List'!S50="","",'Employee List'!S50)),"")</f>
        <v/>
      </c>
      <c r="R42" t="str">
        <f>IFERROR(VLOOKUP('Employee List'!Q50,Country_Table,2,FALSE),"")</f>
        <v/>
      </c>
      <c r="S42" s="2" t="str">
        <f>IF('Employee List'!U50="","",TRIM('Employee List'!U50))</f>
        <v/>
      </c>
      <c r="T42" s="2" t="str">
        <f>IF('Employee List'!V50="","",TRIM('Employee List'!V50))</f>
        <v/>
      </c>
      <c r="U42" s="2" t="str">
        <f>IF('Employee List'!W50="","",LEFT(TRIM('Employee List'!W50),60))</f>
        <v/>
      </c>
      <c r="V42" t="str">
        <f>IFERROR(IF(VLOOKUP('Employee List'!X50,Country_Table,2,FALSE)="PH",VLOOKUP(UPPER(TRIM('Employee List'!Y50)&amp;TRIM('Employee List'!Z50)&amp;TRIM('Employee List'!AA50)),City!$K:$M,3,FALSE),IF('Employee List'!AA50="","",'Employee List'!AA50)),"")</f>
        <v/>
      </c>
      <c r="W42" t="str">
        <f>IFERROR(IF(VLOOKUP('Employee List'!X50,Country_Table,2,FALSE)="PH",VLOOKUP('Employee List'!Y50,Region_Table,2,FALSE),IF('Employee List'!Y50="","",'Employee List'!Y50)),"")</f>
        <v/>
      </c>
      <c r="X42" t="str">
        <f>IFERROR(IF(VLOOKUP('Employee List'!X50,Country_Table,2,FALSE)="PH",VLOOKUP('Employee List'!Z50,Province_Table,2,FALSE),IF('Employee List'!Z50="","",'Employee List'!Z50)),"")</f>
        <v/>
      </c>
      <c r="Y42" t="str">
        <f>IFERROR(VLOOKUP('Employee List'!X50,Country_Table,2,FALSE),"")</f>
        <v/>
      </c>
      <c r="Z42" s="2" t="str">
        <f>IF('Employee List'!AB50="","",TRIM('Employee List'!AB50))</f>
        <v/>
      </c>
      <c r="AA42" s="2" t="str">
        <f>IF('Employee List'!AC50="","",TRIM('Employee List'!AC50))</f>
        <v/>
      </c>
      <c r="AB42" s="2" t="str">
        <f>IF('Employee List'!AD50="","",TRIM('Employee List'!AD50))</f>
        <v/>
      </c>
      <c r="AC42" s="2" t="str">
        <f>IF('Employee List'!G50="","",TRIM('Employee List'!G50))</f>
        <v/>
      </c>
      <c r="AD42" t="str">
        <f>IFERROR(VLOOKUP('Employee List'!AE50,Civil_Status_Table,2,FALSE),"")</f>
        <v/>
      </c>
      <c r="AE42" s="2" t="str">
        <f>IF('Employee List'!AF50="","",TRIM('Employee List'!AF50))</f>
        <v/>
      </c>
      <c r="AF42" s="2" t="str">
        <f>IF('Employee List'!AG50="","",TRIM('Employee List'!AG50))</f>
        <v/>
      </c>
      <c r="AG42" s="2" t="str">
        <f>IF('Employee List'!AH50="","",TRIM('Employee List'!AH50))</f>
        <v/>
      </c>
      <c r="AH42" t="str">
        <f>IF(ISBLANK('Employee List'!AI50), "",VLOOKUP('Employee List'!AI50,'other LOVs'!A:B,2,FALSE))</f>
        <v/>
      </c>
      <c r="AI42" t="str">
        <f>IF('Employee List'!AJ50="","",TRIM('Employee List'!AJ50))</f>
        <v/>
      </c>
      <c r="AJ42" t="str">
        <f>IF(ISBLANK('Employee List'!AK50)," ",TRIM('Employee List'!AK50))</f>
        <v xml:space="preserve"> </v>
      </c>
    </row>
    <row r="43" spans="1:36">
      <c r="A43" t="str">
        <f>IF('Employee List'!B51="","",TRIM('Employee List'!B51))</f>
        <v/>
      </c>
      <c r="B43" t="str">
        <f>IF('Employee List'!C51="","",TRIM('Employee List'!C51))</f>
        <v/>
      </c>
      <c r="C43" t="str">
        <f>IF('Employee List'!D51="","",TRIM('Employee List'!D51))</f>
        <v/>
      </c>
      <c r="D43" t="str">
        <f>IF(ISBLANK('Employee List'!E51), "",VLOOKUP('Employee List'!E51,'other LOVs'!A:B,2,FALSE))</f>
        <v/>
      </c>
      <c r="E43" t="str">
        <f>IF('Employee List'!F51="","",TRIM('Employee List'!F51))</f>
        <v>,</v>
      </c>
      <c r="F43" s="2" t="str">
        <f>IF('Employee List'!H51="","",'Employee List'!H51)</f>
        <v/>
      </c>
      <c r="G43" s="2" t="str">
        <f>IF('Employee List'!I51="","",TRIM('Employee List'!I51))</f>
        <v/>
      </c>
      <c r="H43" t="str">
        <f>IFERROR(VLOOKUP('Employee List'!J51,Nationality_Table,2,FALSE),"")</f>
        <v/>
      </c>
      <c r="I43" t="str">
        <f>IFERROR(VLOOKUP('Employee List'!K51,Country_Table,2,FALSE),"")</f>
        <v/>
      </c>
      <c r="J43" t="str">
        <f>IFERROR(VLOOKUP('Employee List'!L51,Gender_Table,2,FALSE),"")</f>
        <v/>
      </c>
      <c r="K43" s="2" t="str">
        <f>IF('Employee List'!M51="","",TEXT('Employee List'!M51,"00000000000"))</f>
        <v/>
      </c>
      <c r="L43" s="2" t="str">
        <f>IF('Employee List'!N51="","",TRIM('Employee List'!N51))</f>
        <v/>
      </c>
      <c r="M43" s="2" t="str">
        <f>IF('Employee List'!O51="","",TRIM('Employee List'!O51))</f>
        <v/>
      </c>
      <c r="N43" s="2" t="str">
        <f>IF('Employee List'!P51="","",LEFT(TRIM('Employee List'!P51),60))</f>
        <v/>
      </c>
      <c r="O43" t="str">
        <f>IFERROR(IF(VLOOKUP('Employee List'!Q51,Country_Table,2,FALSE)="PH",VLOOKUP(UPPER(TRIM('Employee List'!R51)&amp;TRIM('Employee List'!S51)&amp;TRIM('Employee List'!T51)),City!$K:$M,3,FALSE),IF('Employee List'!T51="","",'Employee List'!T51)),"")</f>
        <v/>
      </c>
      <c r="P43" t="str">
        <f>IFERROR(IF(VLOOKUP('Employee List'!Q51,Country_Table,2,FALSE)="PH",VLOOKUP('Employee List'!R51,Region_Table,2,FALSE),IF('Employee List'!R51="","",'Employee List'!R51)),"")</f>
        <v/>
      </c>
      <c r="Q43" t="str">
        <f>IFERROR(IF(VLOOKUP('Employee List'!Q51,Country_Table,2,FALSE)="PH",VLOOKUP('Employee List'!S51,Province_Table,2,FALSE),IF('Employee List'!S51="","",'Employee List'!S51)),"")</f>
        <v/>
      </c>
      <c r="R43" t="str">
        <f>IFERROR(VLOOKUP('Employee List'!Q51,Country_Table,2,FALSE),"")</f>
        <v/>
      </c>
      <c r="S43" s="2" t="str">
        <f>IF('Employee List'!U51="","",TRIM('Employee List'!U51))</f>
        <v/>
      </c>
      <c r="T43" s="2" t="str">
        <f>IF('Employee List'!V51="","",TRIM('Employee List'!V51))</f>
        <v/>
      </c>
      <c r="U43" s="2" t="str">
        <f>IF('Employee List'!W51="","",LEFT(TRIM('Employee List'!W51),60))</f>
        <v/>
      </c>
      <c r="V43" t="str">
        <f>IFERROR(IF(VLOOKUP('Employee List'!X51,Country_Table,2,FALSE)="PH",VLOOKUP(UPPER(TRIM('Employee List'!Y51)&amp;TRIM('Employee List'!Z51)&amp;TRIM('Employee List'!AA51)),City!$K:$M,3,FALSE),IF('Employee List'!AA51="","",'Employee List'!AA51)),"")</f>
        <v/>
      </c>
      <c r="W43" t="str">
        <f>IFERROR(IF(VLOOKUP('Employee List'!X51,Country_Table,2,FALSE)="PH",VLOOKUP('Employee List'!Y51,Region_Table,2,FALSE),IF('Employee List'!Y51="","",'Employee List'!Y51)),"")</f>
        <v/>
      </c>
      <c r="X43" t="str">
        <f>IFERROR(IF(VLOOKUP('Employee List'!X51,Country_Table,2,FALSE)="PH",VLOOKUP('Employee List'!Z51,Province_Table,2,FALSE),IF('Employee List'!Z51="","",'Employee List'!Z51)),"")</f>
        <v/>
      </c>
      <c r="Y43" t="str">
        <f>IFERROR(VLOOKUP('Employee List'!X51,Country_Table,2,FALSE),"")</f>
        <v/>
      </c>
      <c r="Z43" s="2" t="str">
        <f>IF('Employee List'!AB51="","",TRIM('Employee List'!AB51))</f>
        <v/>
      </c>
      <c r="AA43" s="2" t="str">
        <f>IF('Employee List'!AC51="","",TRIM('Employee List'!AC51))</f>
        <v/>
      </c>
      <c r="AB43" s="2" t="str">
        <f>IF('Employee List'!AD51="","",TRIM('Employee List'!AD51))</f>
        <v/>
      </c>
      <c r="AC43" s="2" t="str">
        <f>IF('Employee List'!G51="","",TRIM('Employee List'!G51))</f>
        <v/>
      </c>
      <c r="AD43" t="str">
        <f>IFERROR(VLOOKUP('Employee List'!AE51,Civil_Status_Table,2,FALSE),"")</f>
        <v/>
      </c>
      <c r="AE43" s="2" t="str">
        <f>IF('Employee List'!AF51="","",TRIM('Employee List'!AF51))</f>
        <v/>
      </c>
      <c r="AF43" s="2" t="str">
        <f>IF('Employee List'!AG51="","",TRIM('Employee List'!AG51))</f>
        <v/>
      </c>
      <c r="AG43" s="2" t="str">
        <f>IF('Employee List'!AH51="","",TRIM('Employee List'!AH51))</f>
        <v/>
      </c>
      <c r="AH43" t="str">
        <f>IF(ISBLANK('Employee List'!AI51), "",VLOOKUP('Employee List'!AI51,'other LOVs'!A:B,2,FALSE))</f>
        <v/>
      </c>
      <c r="AI43" t="str">
        <f>IF('Employee List'!AJ51="","",TRIM('Employee List'!AJ51))</f>
        <v/>
      </c>
      <c r="AJ43" t="str">
        <f>IF(ISBLANK('Employee List'!AK51)," ",TRIM('Employee List'!AK51))</f>
        <v xml:space="preserve"> </v>
      </c>
    </row>
    <row r="44" spans="1:36">
      <c r="A44" t="str">
        <f>IF('Employee List'!B52="","",TRIM('Employee List'!B52))</f>
        <v/>
      </c>
      <c r="B44" t="str">
        <f>IF('Employee List'!C52="","",TRIM('Employee List'!C52))</f>
        <v/>
      </c>
      <c r="C44" t="str">
        <f>IF('Employee List'!D52="","",TRIM('Employee List'!D52))</f>
        <v/>
      </c>
      <c r="D44" t="str">
        <f>IF(ISBLANK('Employee List'!E52), "",VLOOKUP('Employee List'!E52,'other LOVs'!A:B,2,FALSE))</f>
        <v/>
      </c>
      <c r="E44" t="str">
        <f>IF('Employee List'!F52="","",TRIM('Employee List'!F52))</f>
        <v>,</v>
      </c>
      <c r="F44" s="2" t="str">
        <f>IF('Employee List'!H52="","",'Employee List'!H52)</f>
        <v/>
      </c>
      <c r="G44" s="2" t="str">
        <f>IF('Employee List'!I52="","",TRIM('Employee List'!I52))</f>
        <v/>
      </c>
      <c r="H44" t="str">
        <f>IFERROR(VLOOKUP('Employee List'!J52,Nationality_Table,2,FALSE),"")</f>
        <v/>
      </c>
      <c r="I44" t="str">
        <f>IFERROR(VLOOKUP('Employee List'!K52,Country_Table,2,FALSE),"")</f>
        <v/>
      </c>
      <c r="J44" t="str">
        <f>IFERROR(VLOOKUP('Employee List'!L52,Gender_Table,2,FALSE),"")</f>
        <v/>
      </c>
      <c r="K44" s="2" t="str">
        <f>IF('Employee List'!M52="","",TEXT('Employee List'!M52,"00000000000"))</f>
        <v/>
      </c>
      <c r="L44" s="2" t="str">
        <f>IF('Employee List'!N52="","",TRIM('Employee List'!N52))</f>
        <v/>
      </c>
      <c r="M44" s="2" t="str">
        <f>IF('Employee List'!O52="","",TRIM('Employee List'!O52))</f>
        <v/>
      </c>
      <c r="N44" s="2" t="str">
        <f>IF('Employee List'!P52="","",LEFT(TRIM('Employee List'!P52),60))</f>
        <v/>
      </c>
      <c r="O44" t="str">
        <f>IFERROR(IF(VLOOKUP('Employee List'!Q52,Country_Table,2,FALSE)="PH",VLOOKUP(UPPER(TRIM('Employee List'!R52)&amp;TRIM('Employee List'!S52)&amp;TRIM('Employee List'!T52)),City!$K:$M,3,FALSE),IF('Employee List'!T52="","",'Employee List'!T52)),"")</f>
        <v/>
      </c>
      <c r="P44" t="str">
        <f>IFERROR(IF(VLOOKUP('Employee List'!Q52,Country_Table,2,FALSE)="PH",VLOOKUP('Employee List'!R52,Region_Table,2,FALSE),IF('Employee List'!R52="","",'Employee List'!R52)),"")</f>
        <v/>
      </c>
      <c r="Q44" t="str">
        <f>IFERROR(IF(VLOOKUP('Employee List'!Q52,Country_Table,2,FALSE)="PH",VLOOKUP('Employee List'!S52,Province_Table,2,FALSE),IF('Employee List'!S52="","",'Employee List'!S52)),"")</f>
        <v/>
      </c>
      <c r="R44" t="str">
        <f>IFERROR(VLOOKUP('Employee List'!Q52,Country_Table,2,FALSE),"")</f>
        <v/>
      </c>
      <c r="S44" s="2" t="str">
        <f>IF('Employee List'!U52="","",TRIM('Employee List'!U52))</f>
        <v/>
      </c>
      <c r="T44" s="2" t="str">
        <f>IF('Employee List'!V52="","",TRIM('Employee List'!V52))</f>
        <v/>
      </c>
      <c r="U44" s="2" t="str">
        <f>IF('Employee List'!W52="","",LEFT(TRIM('Employee List'!W52),60))</f>
        <v/>
      </c>
      <c r="V44" t="str">
        <f>IFERROR(IF(VLOOKUP('Employee List'!X52,Country_Table,2,FALSE)="PH",VLOOKUP(UPPER(TRIM('Employee List'!Y52)&amp;TRIM('Employee List'!Z52)&amp;TRIM('Employee List'!AA52)),City!$K:$M,3,FALSE),IF('Employee List'!AA52="","",'Employee List'!AA52)),"")</f>
        <v/>
      </c>
      <c r="W44" t="str">
        <f>IFERROR(IF(VLOOKUP('Employee List'!X52,Country_Table,2,FALSE)="PH",VLOOKUP('Employee List'!Y52,Region_Table,2,FALSE),IF('Employee List'!Y52="","",'Employee List'!Y52)),"")</f>
        <v/>
      </c>
      <c r="X44" t="str">
        <f>IFERROR(IF(VLOOKUP('Employee List'!X52,Country_Table,2,FALSE)="PH",VLOOKUP('Employee List'!Z52,Province_Table,2,FALSE),IF('Employee List'!Z52="","",'Employee List'!Z52)),"")</f>
        <v/>
      </c>
      <c r="Y44" t="str">
        <f>IFERROR(VLOOKUP('Employee List'!X52,Country_Table,2,FALSE),"")</f>
        <v/>
      </c>
      <c r="Z44" s="2" t="str">
        <f>IF('Employee List'!AB52="","",TRIM('Employee List'!AB52))</f>
        <v/>
      </c>
      <c r="AA44" s="2" t="str">
        <f>IF('Employee List'!AC52="","",TRIM('Employee List'!AC52))</f>
        <v/>
      </c>
      <c r="AB44" s="2" t="str">
        <f>IF('Employee List'!AD52="","",TRIM('Employee List'!AD52))</f>
        <v/>
      </c>
      <c r="AC44" s="2" t="str">
        <f>IF('Employee List'!G52="","",TRIM('Employee List'!G52))</f>
        <v/>
      </c>
      <c r="AD44" t="str">
        <f>IFERROR(VLOOKUP('Employee List'!AE52,Civil_Status_Table,2,FALSE),"")</f>
        <v/>
      </c>
      <c r="AE44" s="2" t="str">
        <f>IF('Employee List'!AF52="","",TRIM('Employee List'!AF52))</f>
        <v/>
      </c>
      <c r="AF44" s="2" t="str">
        <f>IF('Employee List'!AG52="","",TRIM('Employee List'!AG52))</f>
        <v/>
      </c>
      <c r="AG44" s="2" t="str">
        <f>IF('Employee List'!AH52="","",TRIM('Employee List'!AH52))</f>
        <v/>
      </c>
      <c r="AH44" t="str">
        <f>IF(ISBLANK('Employee List'!AI52), "",VLOOKUP('Employee List'!AI52,'other LOVs'!A:B,2,FALSE))</f>
        <v/>
      </c>
      <c r="AI44" t="str">
        <f>IF('Employee List'!AJ52="","",TRIM('Employee List'!AJ52))</f>
        <v/>
      </c>
      <c r="AJ44" t="str">
        <f>IF(ISBLANK('Employee List'!AK52)," ",TRIM('Employee List'!AK52))</f>
        <v xml:space="preserve"> </v>
      </c>
    </row>
    <row r="45" spans="1:36">
      <c r="A45" t="str">
        <f>IF('Employee List'!B53="","",TRIM('Employee List'!B53))</f>
        <v/>
      </c>
      <c r="B45" t="str">
        <f>IF('Employee List'!C53="","",TRIM('Employee List'!C53))</f>
        <v/>
      </c>
      <c r="C45" t="str">
        <f>IF('Employee List'!D53="","",TRIM('Employee List'!D53))</f>
        <v/>
      </c>
      <c r="D45" t="str">
        <f>IF(ISBLANK('Employee List'!E53), "",VLOOKUP('Employee List'!E53,'other LOVs'!A:B,2,FALSE))</f>
        <v/>
      </c>
      <c r="E45" t="str">
        <f>IF('Employee List'!F53="","",TRIM('Employee List'!F53))</f>
        <v>,</v>
      </c>
      <c r="F45" s="2" t="str">
        <f>IF('Employee List'!H53="","",'Employee List'!H53)</f>
        <v/>
      </c>
      <c r="G45" s="2" t="str">
        <f>IF('Employee List'!I53="","",TRIM('Employee List'!I53))</f>
        <v/>
      </c>
      <c r="H45" t="str">
        <f>IFERROR(VLOOKUP('Employee List'!J53,Nationality_Table,2,FALSE),"")</f>
        <v/>
      </c>
      <c r="I45" t="str">
        <f>IFERROR(VLOOKUP('Employee List'!K53,Country_Table,2,FALSE),"")</f>
        <v/>
      </c>
      <c r="J45" t="str">
        <f>IFERROR(VLOOKUP('Employee List'!L53,Gender_Table,2,FALSE),"")</f>
        <v/>
      </c>
      <c r="K45" s="2" t="str">
        <f>IF('Employee List'!M53="","",TEXT('Employee List'!M53,"00000000000"))</f>
        <v/>
      </c>
      <c r="L45" s="2" t="str">
        <f>IF('Employee List'!N53="","",TRIM('Employee List'!N53))</f>
        <v/>
      </c>
      <c r="M45" s="2" t="str">
        <f>IF('Employee List'!O53="","",TRIM('Employee List'!O53))</f>
        <v/>
      </c>
      <c r="N45" s="2" t="str">
        <f>IF('Employee List'!P53="","",LEFT(TRIM('Employee List'!P53),60))</f>
        <v/>
      </c>
      <c r="O45" t="str">
        <f>IFERROR(IF(VLOOKUP('Employee List'!Q53,Country_Table,2,FALSE)="PH",VLOOKUP(UPPER(TRIM('Employee List'!R53)&amp;TRIM('Employee List'!S53)&amp;TRIM('Employee List'!T53)),City!$K:$M,3,FALSE),IF('Employee List'!T53="","",'Employee List'!T53)),"")</f>
        <v/>
      </c>
      <c r="P45" t="str">
        <f>IFERROR(IF(VLOOKUP('Employee List'!Q53,Country_Table,2,FALSE)="PH",VLOOKUP('Employee List'!R53,Region_Table,2,FALSE),IF('Employee List'!R53="","",'Employee List'!R53)),"")</f>
        <v/>
      </c>
      <c r="Q45" t="str">
        <f>IFERROR(IF(VLOOKUP('Employee List'!Q53,Country_Table,2,FALSE)="PH",VLOOKUP('Employee List'!S53,Province_Table,2,FALSE),IF('Employee List'!S53="","",'Employee List'!S53)),"")</f>
        <v/>
      </c>
      <c r="R45" t="str">
        <f>IFERROR(VLOOKUP('Employee List'!Q53,Country_Table,2,FALSE),"")</f>
        <v/>
      </c>
      <c r="S45" s="2" t="str">
        <f>IF('Employee List'!U53="","",TRIM('Employee List'!U53))</f>
        <v/>
      </c>
      <c r="T45" s="2" t="str">
        <f>IF('Employee List'!V53="","",TRIM('Employee List'!V53))</f>
        <v/>
      </c>
      <c r="U45" s="2" t="str">
        <f>IF('Employee List'!W53="","",LEFT(TRIM('Employee List'!W53),60))</f>
        <v/>
      </c>
      <c r="V45" t="str">
        <f>IFERROR(IF(VLOOKUP('Employee List'!X53,Country_Table,2,FALSE)="PH",VLOOKUP(UPPER(TRIM('Employee List'!Y53)&amp;TRIM('Employee List'!Z53)&amp;TRIM('Employee List'!AA53)),City!$K:$M,3,FALSE),IF('Employee List'!AA53="","",'Employee List'!AA53)),"")</f>
        <v/>
      </c>
      <c r="W45" t="str">
        <f>IFERROR(IF(VLOOKUP('Employee List'!X53,Country_Table,2,FALSE)="PH",VLOOKUP('Employee List'!Y53,Region_Table,2,FALSE),IF('Employee List'!Y53="","",'Employee List'!Y53)),"")</f>
        <v/>
      </c>
      <c r="X45" t="str">
        <f>IFERROR(IF(VLOOKUP('Employee List'!X53,Country_Table,2,FALSE)="PH",VLOOKUP('Employee List'!Z53,Province_Table,2,FALSE),IF('Employee List'!Z53="","",'Employee List'!Z53)),"")</f>
        <v/>
      </c>
      <c r="Y45" t="str">
        <f>IFERROR(VLOOKUP('Employee List'!X53,Country_Table,2,FALSE),"")</f>
        <v/>
      </c>
      <c r="Z45" s="2" t="str">
        <f>IF('Employee List'!AB53="","",TRIM('Employee List'!AB53))</f>
        <v/>
      </c>
      <c r="AA45" s="2" t="str">
        <f>IF('Employee List'!AC53="","",TRIM('Employee List'!AC53))</f>
        <v/>
      </c>
      <c r="AB45" s="2" t="str">
        <f>IF('Employee List'!AD53="","",TRIM('Employee List'!AD53))</f>
        <v/>
      </c>
      <c r="AC45" s="2" t="str">
        <f>IF('Employee List'!G53="","",TRIM('Employee List'!G53))</f>
        <v/>
      </c>
      <c r="AD45" t="str">
        <f>IFERROR(VLOOKUP('Employee List'!AE53,Civil_Status_Table,2,FALSE),"")</f>
        <v/>
      </c>
      <c r="AE45" s="2" t="str">
        <f>IF('Employee List'!AF53="","",TRIM('Employee List'!AF53))</f>
        <v/>
      </c>
      <c r="AF45" s="2" t="str">
        <f>IF('Employee List'!AG53="","",TRIM('Employee List'!AG53))</f>
        <v/>
      </c>
      <c r="AG45" s="2" t="str">
        <f>IF('Employee List'!AH53="","",TRIM('Employee List'!AH53))</f>
        <v/>
      </c>
      <c r="AH45" t="str">
        <f>IF(ISBLANK('Employee List'!AI53), "",VLOOKUP('Employee List'!AI53,'other LOVs'!A:B,2,FALSE))</f>
        <v/>
      </c>
      <c r="AI45" t="str">
        <f>IF('Employee List'!AJ53="","",TRIM('Employee List'!AJ53))</f>
        <v/>
      </c>
      <c r="AJ45" t="str">
        <f>IF(ISBLANK('Employee List'!AK53)," ",TRIM('Employee List'!AK53))</f>
        <v xml:space="preserve"> </v>
      </c>
    </row>
    <row r="46" spans="1:36">
      <c r="A46" t="str">
        <f>IF('Employee List'!B54="","",TRIM('Employee List'!B54))</f>
        <v/>
      </c>
      <c r="B46" t="str">
        <f>IF('Employee List'!C54="","",TRIM('Employee List'!C54))</f>
        <v/>
      </c>
      <c r="C46" t="str">
        <f>IF('Employee List'!D54="","",TRIM('Employee List'!D54))</f>
        <v/>
      </c>
      <c r="D46" t="str">
        <f>IF(ISBLANK('Employee List'!E54), "",VLOOKUP('Employee List'!E54,'other LOVs'!A:B,2,FALSE))</f>
        <v/>
      </c>
      <c r="E46" t="str">
        <f>IF('Employee List'!F54="","",TRIM('Employee List'!F54))</f>
        <v>,</v>
      </c>
      <c r="F46" s="2" t="str">
        <f>IF('Employee List'!H54="","",'Employee List'!H54)</f>
        <v/>
      </c>
      <c r="G46" s="2" t="str">
        <f>IF('Employee List'!I54="","",TRIM('Employee List'!I54))</f>
        <v/>
      </c>
      <c r="H46" t="str">
        <f>IFERROR(VLOOKUP('Employee List'!J54,Nationality_Table,2,FALSE),"")</f>
        <v/>
      </c>
      <c r="I46" t="str">
        <f>IFERROR(VLOOKUP('Employee List'!K54,Country_Table,2,FALSE),"")</f>
        <v/>
      </c>
      <c r="J46" t="str">
        <f>IFERROR(VLOOKUP('Employee List'!L54,Gender_Table,2,FALSE),"")</f>
        <v/>
      </c>
      <c r="K46" s="2" t="str">
        <f>IF('Employee List'!M54="","",TEXT('Employee List'!M54,"00000000000"))</f>
        <v/>
      </c>
      <c r="L46" s="2" t="str">
        <f>IF('Employee List'!N54="","",TRIM('Employee List'!N54))</f>
        <v/>
      </c>
      <c r="M46" s="2" t="str">
        <f>IF('Employee List'!O54="","",TRIM('Employee List'!O54))</f>
        <v/>
      </c>
      <c r="N46" s="2" t="str">
        <f>IF('Employee List'!P54="","",LEFT(TRIM('Employee List'!P54),60))</f>
        <v/>
      </c>
      <c r="O46" t="str">
        <f>IFERROR(IF(VLOOKUP('Employee List'!Q54,Country_Table,2,FALSE)="PH",VLOOKUP(UPPER(TRIM('Employee List'!R54)&amp;TRIM('Employee List'!S54)&amp;TRIM('Employee List'!T54)),City!$K:$M,3,FALSE),IF('Employee List'!T54="","",'Employee List'!T54)),"")</f>
        <v/>
      </c>
      <c r="P46" t="str">
        <f>IFERROR(IF(VLOOKUP('Employee List'!Q54,Country_Table,2,FALSE)="PH",VLOOKUP('Employee List'!R54,Region_Table,2,FALSE),IF('Employee List'!R54="","",'Employee List'!R54)),"")</f>
        <v/>
      </c>
      <c r="Q46" t="str">
        <f>IFERROR(IF(VLOOKUP('Employee List'!Q54,Country_Table,2,FALSE)="PH",VLOOKUP('Employee List'!S54,Province_Table,2,FALSE),IF('Employee List'!S54="","",'Employee List'!S54)),"")</f>
        <v/>
      </c>
      <c r="R46" t="str">
        <f>IFERROR(VLOOKUP('Employee List'!Q54,Country_Table,2,FALSE),"")</f>
        <v/>
      </c>
      <c r="S46" s="2" t="str">
        <f>IF('Employee List'!U54="","",TRIM('Employee List'!U54))</f>
        <v/>
      </c>
      <c r="T46" s="2" t="str">
        <f>IF('Employee List'!V54="","",TRIM('Employee List'!V54))</f>
        <v/>
      </c>
      <c r="U46" s="2" t="str">
        <f>IF('Employee List'!W54="","",LEFT(TRIM('Employee List'!W54),60))</f>
        <v/>
      </c>
      <c r="V46" t="str">
        <f>IFERROR(IF(VLOOKUP('Employee List'!X54,Country_Table,2,FALSE)="PH",VLOOKUP(UPPER(TRIM('Employee List'!Y54)&amp;TRIM('Employee List'!Z54)&amp;TRIM('Employee List'!AA54)),City!$K:$M,3,FALSE),IF('Employee List'!AA54="","",'Employee List'!AA54)),"")</f>
        <v/>
      </c>
      <c r="W46" t="str">
        <f>IFERROR(IF(VLOOKUP('Employee List'!X54,Country_Table,2,FALSE)="PH",VLOOKUP('Employee List'!Y54,Region_Table,2,FALSE),IF('Employee List'!Y54="","",'Employee List'!Y54)),"")</f>
        <v/>
      </c>
      <c r="X46" t="str">
        <f>IFERROR(IF(VLOOKUP('Employee List'!X54,Country_Table,2,FALSE)="PH",VLOOKUP('Employee List'!Z54,Province_Table,2,FALSE),IF('Employee List'!Z54="","",'Employee List'!Z54)),"")</f>
        <v/>
      </c>
      <c r="Y46" t="str">
        <f>IFERROR(VLOOKUP('Employee List'!X54,Country_Table,2,FALSE),"")</f>
        <v/>
      </c>
      <c r="Z46" s="2" t="str">
        <f>IF('Employee List'!AB54="","",TRIM('Employee List'!AB54))</f>
        <v/>
      </c>
      <c r="AA46" s="2" t="str">
        <f>IF('Employee List'!AC54="","",TRIM('Employee List'!AC54))</f>
        <v/>
      </c>
      <c r="AB46" s="2" t="str">
        <f>IF('Employee List'!AD54="","",TRIM('Employee List'!AD54))</f>
        <v/>
      </c>
      <c r="AC46" s="2" t="str">
        <f>IF('Employee List'!G54="","",TRIM('Employee List'!G54))</f>
        <v/>
      </c>
      <c r="AD46" t="str">
        <f>IFERROR(VLOOKUP('Employee List'!AE54,Civil_Status_Table,2,FALSE),"")</f>
        <v/>
      </c>
      <c r="AE46" s="2" t="str">
        <f>IF('Employee List'!AF54="","",TRIM('Employee List'!AF54))</f>
        <v/>
      </c>
      <c r="AF46" s="2" t="str">
        <f>IF('Employee List'!AG54="","",TRIM('Employee List'!AG54))</f>
        <v/>
      </c>
      <c r="AG46" s="2" t="str">
        <f>IF('Employee List'!AH54="","",TRIM('Employee List'!AH54))</f>
        <v/>
      </c>
      <c r="AH46" t="str">
        <f>IF(ISBLANK('Employee List'!AI54), "",VLOOKUP('Employee List'!AI54,'other LOVs'!A:B,2,FALSE))</f>
        <v/>
      </c>
      <c r="AI46" t="str">
        <f>IF('Employee List'!AJ54="","",TRIM('Employee List'!AJ54))</f>
        <v/>
      </c>
      <c r="AJ46" t="str">
        <f>IF(ISBLANK('Employee List'!AK54)," ",TRIM('Employee List'!AK54))</f>
        <v xml:space="preserve"> </v>
      </c>
    </row>
    <row r="47" spans="1:36">
      <c r="A47" t="str">
        <f>IF('Employee List'!B55="","",TRIM('Employee List'!B55))</f>
        <v/>
      </c>
      <c r="B47" t="str">
        <f>IF('Employee List'!C55="","",TRIM('Employee List'!C55))</f>
        <v/>
      </c>
      <c r="C47" t="str">
        <f>IF('Employee List'!D55="","",TRIM('Employee List'!D55))</f>
        <v/>
      </c>
      <c r="D47" t="str">
        <f>IF(ISBLANK('Employee List'!E55), "",VLOOKUP('Employee List'!E55,'other LOVs'!A:B,2,FALSE))</f>
        <v/>
      </c>
      <c r="E47" t="str">
        <f>IF('Employee List'!F55="","",TRIM('Employee List'!F55))</f>
        <v>,</v>
      </c>
      <c r="F47" s="2" t="str">
        <f>IF('Employee List'!H55="","",'Employee List'!H55)</f>
        <v/>
      </c>
      <c r="G47" s="2" t="str">
        <f>IF('Employee List'!I55="","",TRIM('Employee List'!I55))</f>
        <v/>
      </c>
      <c r="H47" t="str">
        <f>IFERROR(VLOOKUP('Employee List'!J55,Nationality_Table,2,FALSE),"")</f>
        <v/>
      </c>
      <c r="I47" t="str">
        <f>IFERROR(VLOOKUP('Employee List'!K55,Country_Table,2,FALSE),"")</f>
        <v/>
      </c>
      <c r="J47" t="str">
        <f>IFERROR(VLOOKUP('Employee List'!L55,Gender_Table,2,FALSE),"")</f>
        <v/>
      </c>
      <c r="K47" s="2" t="str">
        <f>IF('Employee List'!M55="","",TEXT('Employee List'!M55,"00000000000"))</f>
        <v/>
      </c>
      <c r="L47" s="2" t="str">
        <f>IF('Employee List'!N55="","",TRIM('Employee List'!N55))</f>
        <v/>
      </c>
      <c r="M47" s="2" t="str">
        <f>IF('Employee List'!O55="","",TRIM('Employee List'!O55))</f>
        <v/>
      </c>
      <c r="N47" s="2" t="str">
        <f>IF('Employee List'!P55="","",LEFT(TRIM('Employee List'!P55),60))</f>
        <v/>
      </c>
      <c r="O47" t="str">
        <f>IFERROR(IF(VLOOKUP('Employee List'!Q55,Country_Table,2,FALSE)="PH",VLOOKUP(UPPER(TRIM('Employee List'!R55)&amp;TRIM('Employee List'!S55)&amp;TRIM('Employee List'!T55)),City!$K:$M,3,FALSE),IF('Employee List'!T55="","",'Employee List'!T55)),"")</f>
        <v/>
      </c>
      <c r="P47" t="str">
        <f>IFERROR(IF(VLOOKUP('Employee List'!Q55,Country_Table,2,FALSE)="PH",VLOOKUP('Employee List'!R55,Region_Table,2,FALSE),IF('Employee List'!R55="","",'Employee List'!R55)),"")</f>
        <v/>
      </c>
      <c r="Q47" t="str">
        <f>IFERROR(IF(VLOOKUP('Employee List'!Q55,Country_Table,2,FALSE)="PH",VLOOKUP('Employee List'!S55,Province_Table,2,FALSE),IF('Employee List'!S55="","",'Employee List'!S55)),"")</f>
        <v/>
      </c>
      <c r="R47" t="str">
        <f>IFERROR(VLOOKUP('Employee List'!Q55,Country_Table,2,FALSE),"")</f>
        <v/>
      </c>
      <c r="S47" s="2" t="str">
        <f>IF('Employee List'!U55="","",TRIM('Employee List'!U55))</f>
        <v/>
      </c>
      <c r="T47" s="2" t="str">
        <f>IF('Employee List'!V55="","",TRIM('Employee List'!V55))</f>
        <v/>
      </c>
      <c r="U47" s="2" t="str">
        <f>IF('Employee List'!W55="","",LEFT(TRIM('Employee List'!W55),60))</f>
        <v/>
      </c>
      <c r="V47" t="str">
        <f>IFERROR(IF(VLOOKUP('Employee List'!X55,Country_Table,2,FALSE)="PH",VLOOKUP(UPPER(TRIM('Employee List'!Y55)&amp;TRIM('Employee List'!Z55)&amp;TRIM('Employee List'!AA55)),City!$K:$M,3,FALSE),IF('Employee List'!AA55="","",'Employee List'!AA55)),"")</f>
        <v/>
      </c>
      <c r="W47" t="str">
        <f>IFERROR(IF(VLOOKUP('Employee List'!X55,Country_Table,2,FALSE)="PH",VLOOKUP('Employee List'!Y55,Region_Table,2,FALSE),IF('Employee List'!Y55="","",'Employee List'!Y55)),"")</f>
        <v/>
      </c>
      <c r="X47" t="str">
        <f>IFERROR(IF(VLOOKUP('Employee List'!X55,Country_Table,2,FALSE)="PH",VLOOKUP('Employee List'!Z55,Province_Table,2,FALSE),IF('Employee List'!Z55="","",'Employee List'!Z55)),"")</f>
        <v/>
      </c>
      <c r="Y47" t="str">
        <f>IFERROR(VLOOKUP('Employee List'!X55,Country_Table,2,FALSE),"")</f>
        <v/>
      </c>
      <c r="Z47" s="2" t="str">
        <f>IF('Employee List'!AB55="","",TRIM('Employee List'!AB55))</f>
        <v/>
      </c>
      <c r="AA47" s="2" t="str">
        <f>IF('Employee List'!AC55="","",TRIM('Employee List'!AC55))</f>
        <v/>
      </c>
      <c r="AB47" s="2" t="str">
        <f>IF('Employee List'!AD55="","",TRIM('Employee List'!AD55))</f>
        <v/>
      </c>
      <c r="AC47" s="2" t="str">
        <f>IF('Employee List'!G55="","",TRIM('Employee List'!G55))</f>
        <v/>
      </c>
      <c r="AD47" t="str">
        <f>IFERROR(VLOOKUP('Employee List'!AE55,Civil_Status_Table,2,FALSE),"")</f>
        <v/>
      </c>
      <c r="AE47" s="2" t="str">
        <f>IF('Employee List'!AF55="","",TRIM('Employee List'!AF55))</f>
        <v/>
      </c>
      <c r="AF47" s="2" t="str">
        <f>IF('Employee List'!AG55="","",TRIM('Employee List'!AG55))</f>
        <v/>
      </c>
      <c r="AG47" s="2" t="str">
        <f>IF('Employee List'!AH55="","",TRIM('Employee List'!AH55))</f>
        <v/>
      </c>
      <c r="AH47" t="str">
        <f>IF(ISBLANK('Employee List'!AI55), "",VLOOKUP('Employee List'!AI55,'other LOVs'!A:B,2,FALSE))</f>
        <v/>
      </c>
      <c r="AI47" t="str">
        <f>IF('Employee List'!AJ55="","",TRIM('Employee List'!AJ55))</f>
        <v/>
      </c>
      <c r="AJ47" t="str">
        <f>IF(ISBLANK('Employee List'!AK55)," ",TRIM('Employee List'!AK55))</f>
        <v xml:space="preserve"> </v>
      </c>
    </row>
    <row r="48" spans="1:36">
      <c r="A48" t="str">
        <f>IF('Employee List'!B56="","",TRIM('Employee List'!B56))</f>
        <v/>
      </c>
      <c r="B48" t="str">
        <f>IF('Employee List'!C56="","",TRIM('Employee List'!C56))</f>
        <v/>
      </c>
      <c r="C48" t="str">
        <f>IF('Employee List'!D56="","",TRIM('Employee List'!D56))</f>
        <v/>
      </c>
      <c r="D48" t="str">
        <f>IF(ISBLANK('Employee List'!E56), "",VLOOKUP('Employee List'!E56,'other LOVs'!A:B,2,FALSE))</f>
        <v/>
      </c>
      <c r="E48" t="str">
        <f>IF('Employee List'!F56="","",TRIM('Employee List'!F56))</f>
        <v>,</v>
      </c>
      <c r="F48" s="2" t="str">
        <f>IF('Employee List'!H56="","",'Employee List'!H56)</f>
        <v/>
      </c>
      <c r="G48" s="2" t="str">
        <f>IF('Employee List'!I56="","",TRIM('Employee List'!I56))</f>
        <v/>
      </c>
      <c r="H48" t="str">
        <f>IFERROR(VLOOKUP('Employee List'!J56,Nationality_Table,2,FALSE),"")</f>
        <v/>
      </c>
      <c r="I48" t="str">
        <f>IFERROR(VLOOKUP('Employee List'!K56,Country_Table,2,FALSE),"")</f>
        <v/>
      </c>
      <c r="J48" t="str">
        <f>IFERROR(VLOOKUP('Employee List'!L56,Gender_Table,2,FALSE),"")</f>
        <v/>
      </c>
      <c r="K48" s="2" t="str">
        <f>IF('Employee List'!M56="","",TEXT('Employee List'!M56,"00000000000"))</f>
        <v/>
      </c>
      <c r="L48" s="2" t="str">
        <f>IF('Employee List'!N56="","",TRIM('Employee List'!N56))</f>
        <v/>
      </c>
      <c r="M48" s="2" t="str">
        <f>IF('Employee List'!O56="","",TRIM('Employee List'!O56))</f>
        <v/>
      </c>
      <c r="N48" s="2" t="str">
        <f>IF('Employee List'!P56="","",LEFT(TRIM('Employee List'!P56),60))</f>
        <v/>
      </c>
      <c r="O48" t="str">
        <f>IFERROR(IF(VLOOKUP('Employee List'!Q56,Country_Table,2,FALSE)="PH",VLOOKUP(UPPER(TRIM('Employee List'!R56)&amp;TRIM('Employee List'!S56)&amp;TRIM('Employee List'!T56)),City!$K:$M,3,FALSE),IF('Employee List'!T56="","",'Employee List'!T56)),"")</f>
        <v/>
      </c>
      <c r="P48" t="str">
        <f>IFERROR(IF(VLOOKUP('Employee List'!Q56,Country_Table,2,FALSE)="PH",VLOOKUP('Employee List'!R56,Region_Table,2,FALSE),IF('Employee List'!R56="","",'Employee List'!R56)),"")</f>
        <v/>
      </c>
      <c r="Q48" t="str">
        <f>IFERROR(IF(VLOOKUP('Employee List'!Q56,Country_Table,2,FALSE)="PH",VLOOKUP('Employee List'!S56,Province_Table,2,FALSE),IF('Employee List'!S56="","",'Employee List'!S56)),"")</f>
        <v/>
      </c>
      <c r="R48" t="str">
        <f>IFERROR(VLOOKUP('Employee List'!Q56,Country_Table,2,FALSE),"")</f>
        <v/>
      </c>
      <c r="S48" s="2" t="str">
        <f>IF('Employee List'!U56="","",TRIM('Employee List'!U56))</f>
        <v/>
      </c>
      <c r="T48" s="2" t="str">
        <f>IF('Employee List'!V56="","",TRIM('Employee List'!V56))</f>
        <v/>
      </c>
      <c r="U48" s="2" t="str">
        <f>IF('Employee List'!W56="","",LEFT(TRIM('Employee List'!W56),60))</f>
        <v/>
      </c>
      <c r="V48" t="str">
        <f>IFERROR(IF(VLOOKUP('Employee List'!X56,Country_Table,2,FALSE)="PH",VLOOKUP(UPPER(TRIM('Employee List'!Y56)&amp;TRIM('Employee List'!Z56)&amp;TRIM('Employee List'!AA56)),City!$K:$M,3,FALSE),IF('Employee List'!AA56="","",'Employee List'!AA56)),"")</f>
        <v/>
      </c>
      <c r="W48" t="str">
        <f>IFERROR(IF(VLOOKUP('Employee List'!X56,Country_Table,2,FALSE)="PH",VLOOKUP('Employee List'!Y56,Region_Table,2,FALSE),IF('Employee List'!Y56="","",'Employee List'!Y56)),"")</f>
        <v/>
      </c>
      <c r="X48" t="str">
        <f>IFERROR(IF(VLOOKUP('Employee List'!X56,Country_Table,2,FALSE)="PH",VLOOKUP('Employee List'!Z56,Province_Table,2,FALSE),IF('Employee List'!Z56="","",'Employee List'!Z56)),"")</f>
        <v/>
      </c>
      <c r="Y48" t="str">
        <f>IFERROR(VLOOKUP('Employee List'!X56,Country_Table,2,FALSE),"")</f>
        <v/>
      </c>
      <c r="Z48" s="2" t="str">
        <f>IF('Employee List'!AB56="","",TRIM('Employee List'!AB56))</f>
        <v/>
      </c>
      <c r="AA48" s="2" t="str">
        <f>IF('Employee List'!AC56="","",TRIM('Employee List'!AC56))</f>
        <v/>
      </c>
      <c r="AB48" s="2" t="str">
        <f>IF('Employee List'!AD56="","",TRIM('Employee List'!AD56))</f>
        <v/>
      </c>
      <c r="AC48" s="2" t="str">
        <f>IF('Employee List'!G56="","",TRIM('Employee List'!G56))</f>
        <v/>
      </c>
      <c r="AD48" t="str">
        <f>IFERROR(VLOOKUP('Employee List'!AE56,Civil_Status_Table,2,FALSE),"")</f>
        <v/>
      </c>
      <c r="AE48" s="2" t="str">
        <f>IF('Employee List'!AF56="","",TRIM('Employee List'!AF56))</f>
        <v/>
      </c>
      <c r="AF48" s="2" t="str">
        <f>IF('Employee List'!AG56="","",TRIM('Employee List'!AG56))</f>
        <v/>
      </c>
      <c r="AG48" s="2" t="str">
        <f>IF('Employee List'!AH56="","",TRIM('Employee List'!AH56))</f>
        <v/>
      </c>
      <c r="AH48" t="str">
        <f>IF(ISBLANK('Employee List'!AI56), "",VLOOKUP('Employee List'!AI56,'other LOVs'!A:B,2,FALSE))</f>
        <v/>
      </c>
      <c r="AI48" t="str">
        <f>IF('Employee List'!AJ56="","",TRIM('Employee List'!AJ56))</f>
        <v/>
      </c>
      <c r="AJ48" t="str">
        <f>IF(ISBLANK('Employee List'!AK56)," ",TRIM('Employee List'!AK56))</f>
        <v xml:space="preserve"> </v>
      </c>
    </row>
    <row r="49" spans="1:36">
      <c r="A49" t="str">
        <f>IF('Employee List'!B57="","",TRIM('Employee List'!B57))</f>
        <v/>
      </c>
      <c r="B49" t="str">
        <f>IF('Employee List'!C57="","",TRIM('Employee List'!C57))</f>
        <v/>
      </c>
      <c r="C49" t="str">
        <f>IF('Employee List'!D57="","",TRIM('Employee List'!D57))</f>
        <v/>
      </c>
      <c r="D49" t="str">
        <f>IF(ISBLANK('Employee List'!E57), "",VLOOKUP('Employee List'!E57,'other LOVs'!A:B,2,FALSE))</f>
        <v/>
      </c>
      <c r="E49" t="str">
        <f>IF('Employee List'!F57="","",TRIM('Employee List'!F57))</f>
        <v>,</v>
      </c>
      <c r="F49" s="2" t="str">
        <f>IF('Employee List'!H57="","",'Employee List'!H57)</f>
        <v/>
      </c>
      <c r="G49" s="2" t="str">
        <f>IF('Employee List'!I57="","",TRIM('Employee List'!I57))</f>
        <v/>
      </c>
      <c r="H49" t="str">
        <f>IFERROR(VLOOKUP('Employee List'!J57,Nationality_Table,2,FALSE),"")</f>
        <v/>
      </c>
      <c r="I49" t="str">
        <f>IFERROR(VLOOKUP('Employee List'!K57,Country_Table,2,FALSE),"")</f>
        <v/>
      </c>
      <c r="J49" t="str">
        <f>IFERROR(VLOOKUP('Employee List'!L57,Gender_Table,2,FALSE),"")</f>
        <v/>
      </c>
      <c r="K49" s="2" t="str">
        <f>IF('Employee List'!M57="","",TEXT('Employee List'!M57,"00000000000"))</f>
        <v/>
      </c>
      <c r="L49" s="2" t="str">
        <f>IF('Employee List'!N57="","",TRIM('Employee List'!N57))</f>
        <v/>
      </c>
      <c r="M49" s="2" t="str">
        <f>IF('Employee List'!O57="","",TRIM('Employee List'!O57))</f>
        <v/>
      </c>
      <c r="N49" s="2" t="str">
        <f>IF('Employee List'!P57="","",LEFT(TRIM('Employee List'!P57),60))</f>
        <v/>
      </c>
      <c r="O49" t="str">
        <f>IFERROR(IF(VLOOKUP('Employee List'!Q57,Country_Table,2,FALSE)="PH",VLOOKUP(UPPER(TRIM('Employee List'!R57)&amp;TRIM('Employee List'!S57)&amp;TRIM('Employee List'!T57)),City!$K:$M,3,FALSE),IF('Employee List'!T57="","",'Employee List'!T57)),"")</f>
        <v/>
      </c>
      <c r="P49" t="str">
        <f>IFERROR(IF(VLOOKUP('Employee List'!Q57,Country_Table,2,FALSE)="PH",VLOOKUP('Employee List'!R57,Region_Table,2,FALSE),IF('Employee List'!R57="","",'Employee List'!R57)),"")</f>
        <v/>
      </c>
      <c r="Q49" t="str">
        <f>IFERROR(IF(VLOOKUP('Employee List'!Q57,Country_Table,2,FALSE)="PH",VLOOKUP('Employee List'!S57,Province_Table,2,FALSE),IF('Employee List'!S57="","",'Employee List'!S57)),"")</f>
        <v/>
      </c>
      <c r="R49" t="str">
        <f>IFERROR(VLOOKUP('Employee List'!Q57,Country_Table,2,FALSE),"")</f>
        <v/>
      </c>
      <c r="S49" s="2" t="str">
        <f>IF('Employee List'!U57="","",TRIM('Employee List'!U57))</f>
        <v/>
      </c>
      <c r="T49" s="2" t="str">
        <f>IF('Employee List'!V57="","",TRIM('Employee List'!V57))</f>
        <v/>
      </c>
      <c r="U49" s="2" t="str">
        <f>IF('Employee List'!W57="","",LEFT(TRIM('Employee List'!W57),60))</f>
        <v/>
      </c>
      <c r="V49" t="str">
        <f>IFERROR(IF(VLOOKUP('Employee List'!X57,Country_Table,2,FALSE)="PH",VLOOKUP(UPPER(TRIM('Employee List'!Y57)&amp;TRIM('Employee List'!Z57)&amp;TRIM('Employee List'!AA57)),City!$K:$M,3,FALSE),IF('Employee List'!AA57="","",'Employee List'!AA57)),"")</f>
        <v/>
      </c>
      <c r="W49" t="str">
        <f>IFERROR(IF(VLOOKUP('Employee List'!X57,Country_Table,2,FALSE)="PH",VLOOKUP('Employee List'!Y57,Region_Table,2,FALSE),IF('Employee List'!Y57="","",'Employee List'!Y57)),"")</f>
        <v/>
      </c>
      <c r="X49" t="str">
        <f>IFERROR(IF(VLOOKUP('Employee List'!X57,Country_Table,2,FALSE)="PH",VLOOKUP('Employee List'!Z57,Province_Table,2,FALSE),IF('Employee List'!Z57="","",'Employee List'!Z57)),"")</f>
        <v/>
      </c>
      <c r="Y49" t="str">
        <f>IFERROR(VLOOKUP('Employee List'!X57,Country_Table,2,FALSE),"")</f>
        <v/>
      </c>
      <c r="Z49" s="2" t="str">
        <f>IF('Employee List'!AB57="","",TRIM('Employee List'!AB57))</f>
        <v/>
      </c>
      <c r="AA49" s="2" t="str">
        <f>IF('Employee List'!AC57="","",TRIM('Employee List'!AC57))</f>
        <v/>
      </c>
      <c r="AB49" s="2" t="str">
        <f>IF('Employee List'!AD57="","",TRIM('Employee List'!AD57))</f>
        <v/>
      </c>
      <c r="AC49" s="2" t="str">
        <f>IF('Employee List'!G57="","",TRIM('Employee List'!G57))</f>
        <v/>
      </c>
      <c r="AD49" t="str">
        <f>IFERROR(VLOOKUP('Employee List'!AE57,Civil_Status_Table,2,FALSE),"")</f>
        <v/>
      </c>
      <c r="AE49" s="2" t="str">
        <f>IF('Employee List'!AF57="","",TRIM('Employee List'!AF57))</f>
        <v/>
      </c>
      <c r="AF49" s="2" t="str">
        <f>IF('Employee List'!AG57="","",TRIM('Employee List'!AG57))</f>
        <v/>
      </c>
      <c r="AG49" s="2" t="str">
        <f>IF('Employee List'!AH57="","",TRIM('Employee List'!AH57))</f>
        <v/>
      </c>
      <c r="AH49" t="str">
        <f>IF(ISBLANK('Employee List'!AI57), "",VLOOKUP('Employee List'!AI57,'other LOVs'!A:B,2,FALSE))</f>
        <v/>
      </c>
      <c r="AI49" t="str">
        <f>IF('Employee List'!AJ57="","",TRIM('Employee List'!AJ57))</f>
        <v/>
      </c>
      <c r="AJ49" t="str">
        <f>IF(ISBLANK('Employee List'!AK57)," ",TRIM('Employee List'!AK57))</f>
        <v xml:space="preserve"> </v>
      </c>
    </row>
    <row r="50" spans="1:36">
      <c r="A50" t="str">
        <f>IF('Employee List'!B58="","",TRIM('Employee List'!B58))</f>
        <v/>
      </c>
      <c r="B50" t="str">
        <f>IF('Employee List'!C58="","",TRIM('Employee List'!C58))</f>
        <v/>
      </c>
      <c r="C50" t="str">
        <f>IF('Employee List'!D58="","",TRIM('Employee List'!D58))</f>
        <v/>
      </c>
      <c r="D50" t="str">
        <f>IF(ISBLANK('Employee List'!E58), "",VLOOKUP('Employee List'!E58,'other LOVs'!A:B,2,FALSE))</f>
        <v/>
      </c>
      <c r="E50" t="str">
        <f>IF('Employee List'!F58="","",TRIM('Employee List'!F58))</f>
        <v>,</v>
      </c>
      <c r="F50" s="2" t="str">
        <f>IF('Employee List'!H58="","",'Employee List'!H58)</f>
        <v/>
      </c>
      <c r="G50" s="2" t="str">
        <f>IF('Employee List'!I58="","",TRIM('Employee List'!I58))</f>
        <v/>
      </c>
      <c r="H50" t="str">
        <f>IFERROR(VLOOKUP('Employee List'!J58,Nationality_Table,2,FALSE),"")</f>
        <v/>
      </c>
      <c r="I50" t="str">
        <f>IFERROR(VLOOKUP('Employee List'!K58,Country_Table,2,FALSE),"")</f>
        <v/>
      </c>
      <c r="J50" t="str">
        <f>IFERROR(VLOOKUP('Employee List'!L58,Gender_Table,2,FALSE),"")</f>
        <v/>
      </c>
      <c r="K50" s="2" t="str">
        <f>IF('Employee List'!M58="","",TEXT('Employee List'!M58,"00000000000"))</f>
        <v/>
      </c>
      <c r="L50" s="2" t="str">
        <f>IF('Employee List'!N58="","",TRIM('Employee List'!N58))</f>
        <v/>
      </c>
      <c r="M50" s="2" t="str">
        <f>IF('Employee List'!O58="","",TRIM('Employee List'!O58))</f>
        <v/>
      </c>
      <c r="N50" s="2" t="str">
        <f>IF('Employee List'!P58="","",LEFT(TRIM('Employee List'!P58),60))</f>
        <v/>
      </c>
      <c r="O50" t="str">
        <f>IFERROR(IF(VLOOKUP('Employee List'!Q58,Country_Table,2,FALSE)="PH",VLOOKUP(UPPER(TRIM('Employee List'!R58)&amp;TRIM('Employee List'!S58)&amp;TRIM('Employee List'!T58)),City!$K:$M,3,FALSE),IF('Employee List'!T58="","",'Employee List'!T58)),"")</f>
        <v/>
      </c>
      <c r="P50" t="str">
        <f>IFERROR(IF(VLOOKUP('Employee List'!Q58,Country_Table,2,FALSE)="PH",VLOOKUP('Employee List'!R58,Region_Table,2,FALSE),IF('Employee List'!R58="","",'Employee List'!R58)),"")</f>
        <v/>
      </c>
      <c r="Q50" t="str">
        <f>IFERROR(IF(VLOOKUP('Employee List'!Q58,Country_Table,2,FALSE)="PH",VLOOKUP('Employee List'!S58,Province_Table,2,FALSE),IF('Employee List'!S58="","",'Employee List'!S58)),"")</f>
        <v/>
      </c>
      <c r="R50" t="str">
        <f>IFERROR(VLOOKUP('Employee List'!Q58,Country_Table,2,FALSE),"")</f>
        <v/>
      </c>
      <c r="S50" s="2" t="str">
        <f>IF('Employee List'!U58="","",TRIM('Employee List'!U58))</f>
        <v/>
      </c>
      <c r="T50" s="2" t="str">
        <f>IF('Employee List'!V58="","",TRIM('Employee List'!V58))</f>
        <v/>
      </c>
      <c r="U50" s="2" t="str">
        <f>IF('Employee List'!W58="","",LEFT(TRIM('Employee List'!W58),60))</f>
        <v/>
      </c>
      <c r="V50" t="str">
        <f>IFERROR(IF(VLOOKUP('Employee List'!X58,Country_Table,2,FALSE)="PH",VLOOKUP(UPPER(TRIM('Employee List'!Y58)&amp;TRIM('Employee List'!Z58)&amp;TRIM('Employee List'!AA58)),City!$K:$M,3,FALSE),IF('Employee List'!AA58="","",'Employee List'!AA58)),"")</f>
        <v/>
      </c>
      <c r="W50" t="str">
        <f>IFERROR(IF(VLOOKUP('Employee List'!X58,Country_Table,2,FALSE)="PH",VLOOKUP('Employee List'!Y58,Region_Table,2,FALSE),IF('Employee List'!Y58="","",'Employee List'!Y58)),"")</f>
        <v/>
      </c>
      <c r="X50" t="str">
        <f>IFERROR(IF(VLOOKUP('Employee List'!X58,Country_Table,2,FALSE)="PH",VLOOKUP('Employee List'!Z58,Province_Table,2,FALSE),IF('Employee List'!Z58="","",'Employee List'!Z58)),"")</f>
        <v/>
      </c>
      <c r="Y50" t="str">
        <f>IFERROR(VLOOKUP('Employee List'!X58,Country_Table,2,FALSE),"")</f>
        <v/>
      </c>
      <c r="Z50" s="2" t="str">
        <f>IF('Employee List'!AB58="","",TRIM('Employee List'!AB58))</f>
        <v/>
      </c>
      <c r="AA50" s="2" t="str">
        <f>IF('Employee List'!AC58="","",TRIM('Employee List'!AC58))</f>
        <v/>
      </c>
      <c r="AB50" s="2" t="str">
        <f>IF('Employee List'!AD58="","",TRIM('Employee List'!AD58))</f>
        <v/>
      </c>
      <c r="AC50" s="2" t="str">
        <f>IF('Employee List'!G58="","",TRIM('Employee List'!G58))</f>
        <v/>
      </c>
      <c r="AD50" t="str">
        <f>IFERROR(VLOOKUP('Employee List'!AE58,Civil_Status_Table,2,FALSE),"")</f>
        <v/>
      </c>
      <c r="AE50" s="2" t="str">
        <f>IF('Employee List'!AF58="","",TRIM('Employee List'!AF58))</f>
        <v/>
      </c>
      <c r="AF50" s="2" t="str">
        <f>IF('Employee List'!AG58="","",TRIM('Employee List'!AG58))</f>
        <v/>
      </c>
      <c r="AG50" s="2" t="str">
        <f>IF('Employee List'!AH58="","",TRIM('Employee List'!AH58))</f>
        <v/>
      </c>
      <c r="AH50" t="str">
        <f>IF(ISBLANK('Employee List'!AI58), "",VLOOKUP('Employee List'!AI58,'other LOVs'!A:B,2,FALSE))</f>
        <v/>
      </c>
      <c r="AI50" t="str">
        <f>IF('Employee List'!AJ58="","",TRIM('Employee List'!AJ58))</f>
        <v/>
      </c>
      <c r="AJ50" t="str">
        <f>IF(ISBLANK('Employee List'!AK58)," ",TRIM('Employee List'!AK58))</f>
        <v xml:space="preserve"> </v>
      </c>
    </row>
    <row r="51" spans="1:36">
      <c r="A51" t="str">
        <f>IF('Employee List'!B59="","",TRIM('Employee List'!B59))</f>
        <v/>
      </c>
      <c r="B51" t="str">
        <f>IF('Employee List'!C59="","",TRIM('Employee List'!C59))</f>
        <v/>
      </c>
      <c r="C51" t="str">
        <f>IF('Employee List'!D59="","",TRIM('Employee List'!D59))</f>
        <v/>
      </c>
      <c r="D51" t="str">
        <f>IF(ISBLANK('Employee List'!E59), "",VLOOKUP('Employee List'!E59,'other LOVs'!A:B,2,FALSE))</f>
        <v/>
      </c>
      <c r="E51" t="str">
        <f>IF('Employee List'!F59="","",TRIM('Employee List'!F59))</f>
        <v>,</v>
      </c>
      <c r="F51" s="2" t="str">
        <f>IF('Employee List'!H59="","",'Employee List'!H59)</f>
        <v/>
      </c>
      <c r="G51" s="2" t="str">
        <f>IF('Employee List'!I59="","",TRIM('Employee List'!I59))</f>
        <v/>
      </c>
      <c r="H51" t="str">
        <f>IFERROR(VLOOKUP('Employee List'!J59,Nationality_Table,2,FALSE),"")</f>
        <v/>
      </c>
      <c r="I51" t="str">
        <f>IFERROR(VLOOKUP('Employee List'!K59,Country_Table,2,FALSE),"")</f>
        <v/>
      </c>
      <c r="J51" t="str">
        <f>IFERROR(VLOOKUP('Employee List'!L59,Gender_Table,2,FALSE),"")</f>
        <v/>
      </c>
      <c r="K51" s="2" t="str">
        <f>IF('Employee List'!M59="","",TEXT('Employee List'!M59,"00000000000"))</f>
        <v/>
      </c>
      <c r="L51" s="2" t="str">
        <f>IF('Employee List'!N59="","",TRIM('Employee List'!N59))</f>
        <v/>
      </c>
      <c r="M51" s="2" t="str">
        <f>IF('Employee List'!O59="","",TRIM('Employee List'!O59))</f>
        <v/>
      </c>
      <c r="N51" s="2" t="str">
        <f>IF('Employee List'!P59="","",LEFT(TRIM('Employee List'!P59),60))</f>
        <v/>
      </c>
      <c r="O51" t="str">
        <f>IFERROR(IF(VLOOKUP('Employee List'!Q59,Country_Table,2,FALSE)="PH",VLOOKUP(UPPER(TRIM('Employee List'!R59)&amp;TRIM('Employee List'!S59)&amp;TRIM('Employee List'!T59)),City!$K:$M,3,FALSE),IF('Employee List'!T59="","",'Employee List'!T59)),"")</f>
        <v/>
      </c>
      <c r="P51" t="str">
        <f>IFERROR(IF(VLOOKUP('Employee List'!Q59,Country_Table,2,FALSE)="PH",VLOOKUP('Employee List'!R59,Region_Table,2,FALSE),IF('Employee List'!R59="","",'Employee List'!R59)),"")</f>
        <v/>
      </c>
      <c r="Q51" t="str">
        <f>IFERROR(IF(VLOOKUP('Employee List'!Q59,Country_Table,2,FALSE)="PH",VLOOKUP('Employee List'!S59,Province_Table,2,FALSE),IF('Employee List'!S59="","",'Employee List'!S59)),"")</f>
        <v/>
      </c>
      <c r="R51" t="str">
        <f>IFERROR(VLOOKUP('Employee List'!Q59,Country_Table,2,FALSE),"")</f>
        <v/>
      </c>
      <c r="S51" s="2" t="str">
        <f>IF('Employee List'!U59="","",TRIM('Employee List'!U59))</f>
        <v/>
      </c>
      <c r="T51" s="2" t="str">
        <f>IF('Employee List'!V59="","",TRIM('Employee List'!V59))</f>
        <v/>
      </c>
      <c r="U51" s="2" t="str">
        <f>IF('Employee List'!W59="","",LEFT(TRIM('Employee List'!W59),60))</f>
        <v/>
      </c>
      <c r="V51" t="str">
        <f>IFERROR(IF(VLOOKUP('Employee List'!X59,Country_Table,2,FALSE)="PH",VLOOKUP(UPPER(TRIM('Employee List'!Y59)&amp;TRIM('Employee List'!Z59)&amp;TRIM('Employee List'!AA59)),City!$K:$M,3,FALSE),IF('Employee List'!AA59="","",'Employee List'!AA59)),"")</f>
        <v/>
      </c>
      <c r="W51" t="str">
        <f>IFERROR(IF(VLOOKUP('Employee List'!X59,Country_Table,2,FALSE)="PH",VLOOKUP('Employee List'!Y59,Region_Table,2,FALSE),IF('Employee List'!Y59="","",'Employee List'!Y59)),"")</f>
        <v/>
      </c>
      <c r="X51" t="str">
        <f>IFERROR(IF(VLOOKUP('Employee List'!X59,Country_Table,2,FALSE)="PH",VLOOKUP('Employee List'!Z59,Province_Table,2,FALSE),IF('Employee List'!Z59="","",'Employee List'!Z59)),"")</f>
        <v/>
      </c>
      <c r="Y51" t="str">
        <f>IFERROR(VLOOKUP('Employee List'!X59,Country_Table,2,FALSE),"")</f>
        <v/>
      </c>
      <c r="Z51" s="2" t="str">
        <f>IF('Employee List'!AB59="","",TRIM('Employee List'!AB59))</f>
        <v/>
      </c>
      <c r="AA51" s="2" t="str">
        <f>IF('Employee List'!AC59="","",TRIM('Employee List'!AC59))</f>
        <v/>
      </c>
      <c r="AB51" s="2" t="str">
        <f>IF('Employee List'!AD59="","",TRIM('Employee List'!AD59))</f>
        <v/>
      </c>
      <c r="AC51" s="2" t="str">
        <f>IF('Employee List'!G59="","",TRIM('Employee List'!G59))</f>
        <v/>
      </c>
      <c r="AD51" t="str">
        <f>IFERROR(VLOOKUP('Employee List'!AE59,Civil_Status_Table,2,FALSE),"")</f>
        <v/>
      </c>
      <c r="AE51" s="2" t="str">
        <f>IF('Employee List'!AF59="","",TRIM('Employee List'!AF59))</f>
        <v/>
      </c>
      <c r="AF51" s="2" t="str">
        <f>IF('Employee List'!AG59="","",TRIM('Employee List'!AG59))</f>
        <v/>
      </c>
      <c r="AG51" s="2" t="str">
        <f>IF('Employee List'!AH59="","",TRIM('Employee List'!AH59))</f>
        <v/>
      </c>
      <c r="AH51" t="str">
        <f>IF(ISBLANK('Employee List'!AI59), "",VLOOKUP('Employee List'!AI59,'other LOVs'!A:B,2,FALSE))</f>
        <v/>
      </c>
      <c r="AI51" t="str">
        <f>IF('Employee List'!AJ59="","",TRIM('Employee List'!AJ59))</f>
        <v/>
      </c>
      <c r="AJ51" t="str">
        <f>IF(ISBLANK('Employee List'!AK59)," ",TRIM('Employee List'!AK59))</f>
        <v xml:space="preserve"> </v>
      </c>
    </row>
    <row r="52" spans="1:36">
      <c r="A52" t="str">
        <f>IF('Employee List'!B60="","",TRIM('Employee List'!B60))</f>
        <v/>
      </c>
      <c r="B52" t="str">
        <f>IF('Employee List'!C60="","",TRIM('Employee List'!C60))</f>
        <v/>
      </c>
      <c r="C52" t="str">
        <f>IF('Employee List'!D60="","",TRIM('Employee List'!D60))</f>
        <v/>
      </c>
      <c r="D52" t="str">
        <f>IF(ISBLANK('Employee List'!E60), "",VLOOKUP('Employee List'!E60,'other LOVs'!A:B,2,FALSE))</f>
        <v/>
      </c>
      <c r="E52" t="str">
        <f>IF('Employee List'!F60="","",TRIM('Employee List'!F60))</f>
        <v>,</v>
      </c>
      <c r="F52" s="2" t="str">
        <f>IF('Employee List'!H60="","",'Employee List'!H60)</f>
        <v/>
      </c>
      <c r="G52" s="2" t="str">
        <f>IF('Employee List'!I60="","",TRIM('Employee List'!I60))</f>
        <v/>
      </c>
      <c r="H52" t="str">
        <f>IFERROR(VLOOKUP('Employee List'!J60,Nationality_Table,2,FALSE),"")</f>
        <v/>
      </c>
      <c r="I52" t="str">
        <f>IFERROR(VLOOKUP('Employee List'!K60,Country_Table,2,FALSE),"")</f>
        <v/>
      </c>
      <c r="J52" t="str">
        <f>IFERROR(VLOOKUP('Employee List'!L60,Gender_Table,2,FALSE),"")</f>
        <v/>
      </c>
      <c r="K52" s="2" t="str">
        <f>IF('Employee List'!M60="","",TEXT('Employee List'!M60,"00000000000"))</f>
        <v/>
      </c>
      <c r="L52" s="2" t="str">
        <f>IF('Employee List'!N60="","",TRIM('Employee List'!N60))</f>
        <v/>
      </c>
      <c r="M52" s="2" t="str">
        <f>IF('Employee List'!O60="","",TRIM('Employee List'!O60))</f>
        <v/>
      </c>
      <c r="N52" s="2" t="str">
        <f>IF('Employee List'!P60="","",LEFT(TRIM('Employee List'!P60),60))</f>
        <v/>
      </c>
      <c r="O52" t="str">
        <f>IFERROR(IF(VLOOKUP('Employee List'!Q60,Country_Table,2,FALSE)="PH",VLOOKUP(UPPER(TRIM('Employee List'!R60)&amp;TRIM('Employee List'!S60)&amp;TRIM('Employee List'!T60)),City!$K:$M,3,FALSE),IF('Employee List'!T60="","",'Employee List'!T60)),"")</f>
        <v/>
      </c>
      <c r="P52" t="str">
        <f>IFERROR(IF(VLOOKUP('Employee List'!Q60,Country_Table,2,FALSE)="PH",VLOOKUP('Employee List'!R60,Region_Table,2,FALSE),IF('Employee List'!R60="","",'Employee List'!R60)),"")</f>
        <v/>
      </c>
      <c r="Q52" t="str">
        <f>IFERROR(IF(VLOOKUP('Employee List'!Q60,Country_Table,2,FALSE)="PH",VLOOKUP('Employee List'!S60,Province_Table,2,FALSE),IF('Employee List'!S60="","",'Employee List'!S60)),"")</f>
        <v/>
      </c>
      <c r="R52" t="str">
        <f>IFERROR(VLOOKUP('Employee List'!Q60,Country_Table,2,FALSE),"")</f>
        <v/>
      </c>
      <c r="S52" s="2" t="str">
        <f>IF('Employee List'!U60="","",TRIM('Employee List'!U60))</f>
        <v/>
      </c>
      <c r="T52" s="2" t="str">
        <f>IF('Employee List'!V60="","",TRIM('Employee List'!V60))</f>
        <v/>
      </c>
      <c r="U52" s="2" t="str">
        <f>IF('Employee List'!W60="","",LEFT(TRIM('Employee List'!W60),60))</f>
        <v/>
      </c>
      <c r="V52" t="str">
        <f>IFERROR(IF(VLOOKUP('Employee List'!X60,Country_Table,2,FALSE)="PH",VLOOKUP(UPPER(TRIM('Employee List'!Y60)&amp;TRIM('Employee List'!Z60)&amp;TRIM('Employee List'!AA60)),City!$K:$M,3,FALSE),IF('Employee List'!AA60="","",'Employee List'!AA60)),"")</f>
        <v/>
      </c>
      <c r="W52" t="str">
        <f>IFERROR(IF(VLOOKUP('Employee List'!X60,Country_Table,2,FALSE)="PH",VLOOKUP('Employee List'!Y60,Region_Table,2,FALSE),IF('Employee List'!Y60="","",'Employee List'!Y60)),"")</f>
        <v/>
      </c>
      <c r="X52" t="str">
        <f>IFERROR(IF(VLOOKUP('Employee List'!X60,Country_Table,2,FALSE)="PH",VLOOKUP('Employee List'!Z60,Province_Table,2,FALSE),IF('Employee List'!Z60="","",'Employee List'!Z60)),"")</f>
        <v/>
      </c>
      <c r="Y52" t="str">
        <f>IFERROR(VLOOKUP('Employee List'!X60,Country_Table,2,FALSE),"")</f>
        <v/>
      </c>
      <c r="Z52" s="2" t="str">
        <f>IF('Employee List'!AB60="","",TRIM('Employee List'!AB60))</f>
        <v/>
      </c>
      <c r="AA52" s="2" t="str">
        <f>IF('Employee List'!AC60="","",TRIM('Employee List'!AC60))</f>
        <v/>
      </c>
      <c r="AB52" s="2" t="str">
        <f>IF('Employee List'!AD60="","",TRIM('Employee List'!AD60))</f>
        <v/>
      </c>
      <c r="AC52" s="2" t="str">
        <f>IF('Employee List'!G60="","",TRIM('Employee List'!G60))</f>
        <v/>
      </c>
      <c r="AD52" t="str">
        <f>IFERROR(VLOOKUP('Employee List'!AE60,Civil_Status_Table,2,FALSE),"")</f>
        <v/>
      </c>
      <c r="AE52" s="2" t="str">
        <f>IF('Employee List'!AF60="","",TRIM('Employee List'!AF60))</f>
        <v/>
      </c>
      <c r="AF52" s="2" t="str">
        <f>IF('Employee List'!AG60="","",TRIM('Employee List'!AG60))</f>
        <v/>
      </c>
      <c r="AG52" s="2" t="str">
        <f>IF('Employee List'!AH60="","",TRIM('Employee List'!AH60))</f>
        <v/>
      </c>
      <c r="AH52" t="str">
        <f>IF(ISBLANK('Employee List'!AI60), "",VLOOKUP('Employee List'!AI60,'other LOVs'!A:B,2,FALSE))</f>
        <v/>
      </c>
      <c r="AI52" t="str">
        <f>IF('Employee List'!AJ60="","",TRIM('Employee List'!AJ60))</f>
        <v/>
      </c>
      <c r="AJ52" t="str">
        <f>IF(ISBLANK('Employee List'!AK60)," ",TRIM('Employee List'!AK60))</f>
        <v xml:space="preserve"> </v>
      </c>
    </row>
    <row r="53" spans="1:36">
      <c r="A53" t="str">
        <f>IF('Employee List'!B61="","",TRIM('Employee List'!B61))</f>
        <v/>
      </c>
      <c r="B53" t="str">
        <f>IF('Employee List'!C61="","",TRIM('Employee List'!C61))</f>
        <v/>
      </c>
      <c r="C53" t="str">
        <f>IF('Employee List'!D61="","",TRIM('Employee List'!D61))</f>
        <v/>
      </c>
      <c r="D53" t="str">
        <f>IF(ISBLANK('Employee List'!E61), "",VLOOKUP('Employee List'!E61,'other LOVs'!A:B,2,FALSE))</f>
        <v/>
      </c>
      <c r="E53" t="str">
        <f>IF('Employee List'!F61="","",TRIM('Employee List'!F61))</f>
        <v>,</v>
      </c>
      <c r="F53" s="2" t="str">
        <f>IF('Employee List'!H61="","",'Employee List'!H61)</f>
        <v/>
      </c>
      <c r="G53" s="2" t="str">
        <f>IF('Employee List'!I61="","",TRIM('Employee List'!I61))</f>
        <v/>
      </c>
      <c r="H53" t="str">
        <f>IFERROR(VLOOKUP('Employee List'!J61,Nationality_Table,2,FALSE),"")</f>
        <v/>
      </c>
      <c r="I53" t="str">
        <f>IFERROR(VLOOKUP('Employee List'!K61,Country_Table,2,FALSE),"")</f>
        <v/>
      </c>
      <c r="J53" t="str">
        <f>IFERROR(VLOOKUP('Employee List'!L61,Gender_Table,2,FALSE),"")</f>
        <v/>
      </c>
      <c r="K53" s="2" t="str">
        <f>IF('Employee List'!M61="","",TEXT('Employee List'!M61,"00000000000"))</f>
        <v/>
      </c>
      <c r="L53" s="2" t="str">
        <f>IF('Employee List'!N61="","",TRIM('Employee List'!N61))</f>
        <v/>
      </c>
      <c r="M53" s="2" t="str">
        <f>IF('Employee List'!O61="","",TRIM('Employee List'!O61))</f>
        <v/>
      </c>
      <c r="N53" s="2" t="str">
        <f>IF('Employee List'!P61="","",LEFT(TRIM('Employee List'!P61),60))</f>
        <v/>
      </c>
      <c r="O53" t="str">
        <f>IFERROR(IF(VLOOKUP('Employee List'!Q61,Country_Table,2,FALSE)="PH",VLOOKUP(UPPER(TRIM('Employee List'!R61)&amp;TRIM('Employee List'!S61)&amp;TRIM('Employee List'!T61)),City!$K:$M,3,FALSE),IF('Employee List'!T61="","",'Employee List'!T61)),"")</f>
        <v/>
      </c>
      <c r="P53" t="str">
        <f>IFERROR(IF(VLOOKUP('Employee List'!Q61,Country_Table,2,FALSE)="PH",VLOOKUP('Employee List'!R61,Region_Table,2,FALSE),IF('Employee List'!R61="","",'Employee List'!R61)),"")</f>
        <v/>
      </c>
      <c r="Q53" t="str">
        <f>IFERROR(IF(VLOOKUP('Employee List'!Q61,Country_Table,2,FALSE)="PH",VLOOKUP('Employee List'!S61,Province_Table,2,FALSE),IF('Employee List'!S61="","",'Employee List'!S61)),"")</f>
        <v/>
      </c>
      <c r="R53" t="str">
        <f>IFERROR(VLOOKUP('Employee List'!Q61,Country_Table,2,FALSE),"")</f>
        <v/>
      </c>
      <c r="S53" s="2" t="str">
        <f>IF('Employee List'!U61="","",TRIM('Employee List'!U61))</f>
        <v/>
      </c>
      <c r="T53" s="2" t="str">
        <f>IF('Employee List'!V61="","",TRIM('Employee List'!V61))</f>
        <v/>
      </c>
      <c r="U53" s="2" t="str">
        <f>IF('Employee List'!W61="","",LEFT(TRIM('Employee List'!W61),60))</f>
        <v/>
      </c>
      <c r="V53" t="str">
        <f>IFERROR(IF(VLOOKUP('Employee List'!X61,Country_Table,2,FALSE)="PH",VLOOKUP(UPPER(TRIM('Employee List'!Y61)&amp;TRIM('Employee List'!Z61)&amp;TRIM('Employee List'!AA61)),City!$K:$M,3,FALSE),IF('Employee List'!AA61="","",'Employee List'!AA61)),"")</f>
        <v/>
      </c>
      <c r="W53" t="str">
        <f>IFERROR(IF(VLOOKUP('Employee List'!X61,Country_Table,2,FALSE)="PH",VLOOKUP('Employee List'!Y61,Region_Table,2,FALSE),IF('Employee List'!Y61="","",'Employee List'!Y61)),"")</f>
        <v/>
      </c>
      <c r="X53" t="str">
        <f>IFERROR(IF(VLOOKUP('Employee List'!X61,Country_Table,2,FALSE)="PH",VLOOKUP('Employee List'!Z61,Province_Table,2,FALSE),IF('Employee List'!Z61="","",'Employee List'!Z61)),"")</f>
        <v/>
      </c>
      <c r="Y53" t="str">
        <f>IFERROR(VLOOKUP('Employee List'!X61,Country_Table,2,FALSE),"")</f>
        <v/>
      </c>
      <c r="Z53" s="2" t="str">
        <f>IF('Employee List'!AB61="","",TRIM('Employee List'!AB61))</f>
        <v/>
      </c>
      <c r="AA53" s="2" t="str">
        <f>IF('Employee List'!AC61="","",TRIM('Employee List'!AC61))</f>
        <v/>
      </c>
      <c r="AB53" s="2" t="str">
        <f>IF('Employee List'!AD61="","",TRIM('Employee List'!AD61))</f>
        <v/>
      </c>
      <c r="AC53" s="2" t="str">
        <f>IF('Employee List'!G61="","",TRIM('Employee List'!G61))</f>
        <v/>
      </c>
      <c r="AD53" t="str">
        <f>IFERROR(VLOOKUP('Employee List'!AE61,Civil_Status_Table,2,FALSE),"")</f>
        <v/>
      </c>
      <c r="AE53" s="2" t="str">
        <f>IF('Employee List'!AF61="","",TRIM('Employee List'!AF61))</f>
        <v/>
      </c>
      <c r="AF53" s="2" t="str">
        <f>IF('Employee List'!AG61="","",TRIM('Employee List'!AG61))</f>
        <v/>
      </c>
      <c r="AG53" s="2" t="str">
        <f>IF('Employee List'!AH61="","",TRIM('Employee List'!AH61))</f>
        <v/>
      </c>
      <c r="AH53" t="str">
        <f>IF(ISBLANK('Employee List'!AI61), "",VLOOKUP('Employee List'!AI61,'other LOVs'!A:B,2,FALSE))</f>
        <v/>
      </c>
      <c r="AI53" t="str">
        <f>IF('Employee List'!AJ61="","",TRIM('Employee List'!AJ61))</f>
        <v/>
      </c>
      <c r="AJ53" t="str">
        <f>IF(ISBLANK('Employee List'!AK61)," ",TRIM('Employee List'!AK61))</f>
        <v xml:space="preserve"> </v>
      </c>
    </row>
    <row r="54" spans="1:36">
      <c r="A54" t="str">
        <f>IF('Employee List'!B62="","",TRIM('Employee List'!B62))</f>
        <v/>
      </c>
      <c r="B54" t="str">
        <f>IF('Employee List'!C62="","",TRIM('Employee List'!C62))</f>
        <v/>
      </c>
      <c r="C54" t="str">
        <f>IF('Employee List'!D62="","",TRIM('Employee List'!D62))</f>
        <v/>
      </c>
      <c r="D54" t="str">
        <f>IF(ISBLANK('Employee List'!E62), "",VLOOKUP('Employee List'!E62,'other LOVs'!A:B,2,FALSE))</f>
        <v/>
      </c>
      <c r="E54" t="str">
        <f>IF('Employee List'!F62="","",TRIM('Employee List'!F62))</f>
        <v>,</v>
      </c>
      <c r="F54" s="2" t="str">
        <f>IF('Employee List'!H62="","",'Employee List'!H62)</f>
        <v/>
      </c>
      <c r="G54" s="2" t="str">
        <f>IF('Employee List'!I62="","",TRIM('Employee List'!I62))</f>
        <v/>
      </c>
      <c r="H54" t="str">
        <f>IFERROR(VLOOKUP('Employee List'!J62,Nationality_Table,2,FALSE),"")</f>
        <v/>
      </c>
      <c r="I54" t="str">
        <f>IFERROR(VLOOKUP('Employee List'!K62,Country_Table,2,FALSE),"")</f>
        <v/>
      </c>
      <c r="J54" t="str">
        <f>IFERROR(VLOOKUP('Employee List'!L62,Gender_Table,2,FALSE),"")</f>
        <v/>
      </c>
      <c r="K54" s="2" t="str">
        <f>IF('Employee List'!M62="","",TEXT('Employee List'!M62,"00000000000"))</f>
        <v/>
      </c>
      <c r="L54" s="2" t="str">
        <f>IF('Employee List'!N62="","",TRIM('Employee List'!N62))</f>
        <v/>
      </c>
      <c r="M54" s="2" t="str">
        <f>IF('Employee List'!O62="","",TRIM('Employee List'!O62))</f>
        <v/>
      </c>
      <c r="N54" s="2" t="str">
        <f>IF('Employee List'!P62="","",LEFT(TRIM('Employee List'!P62),60))</f>
        <v/>
      </c>
      <c r="O54" t="str">
        <f>IFERROR(IF(VLOOKUP('Employee List'!Q62,Country_Table,2,FALSE)="PH",VLOOKUP(UPPER(TRIM('Employee List'!R62)&amp;TRIM('Employee List'!S62)&amp;TRIM('Employee List'!T62)),City!$K:$M,3,FALSE),IF('Employee List'!T62="","",'Employee List'!T62)),"")</f>
        <v/>
      </c>
      <c r="P54" t="str">
        <f>IFERROR(IF(VLOOKUP('Employee List'!Q62,Country_Table,2,FALSE)="PH",VLOOKUP('Employee List'!R62,Region_Table,2,FALSE),IF('Employee List'!R62="","",'Employee List'!R62)),"")</f>
        <v/>
      </c>
      <c r="Q54" t="str">
        <f>IFERROR(IF(VLOOKUP('Employee List'!Q62,Country_Table,2,FALSE)="PH",VLOOKUP('Employee List'!S62,Province_Table,2,FALSE),IF('Employee List'!S62="","",'Employee List'!S62)),"")</f>
        <v/>
      </c>
      <c r="R54" t="str">
        <f>IFERROR(VLOOKUP('Employee List'!Q62,Country_Table,2,FALSE),"")</f>
        <v/>
      </c>
      <c r="S54" s="2" t="str">
        <f>IF('Employee List'!U62="","",TRIM('Employee List'!U62))</f>
        <v/>
      </c>
      <c r="T54" s="2" t="str">
        <f>IF('Employee List'!V62="","",TRIM('Employee List'!V62))</f>
        <v/>
      </c>
      <c r="U54" s="2" t="str">
        <f>IF('Employee List'!W62="","",LEFT(TRIM('Employee List'!W62),60))</f>
        <v/>
      </c>
      <c r="V54" t="str">
        <f>IFERROR(IF(VLOOKUP('Employee List'!X62,Country_Table,2,FALSE)="PH",VLOOKUP(UPPER(TRIM('Employee List'!Y62)&amp;TRIM('Employee List'!Z62)&amp;TRIM('Employee List'!AA62)),City!$K:$M,3,FALSE),IF('Employee List'!AA62="","",'Employee List'!AA62)),"")</f>
        <v/>
      </c>
      <c r="W54" t="str">
        <f>IFERROR(IF(VLOOKUP('Employee List'!X62,Country_Table,2,FALSE)="PH",VLOOKUP('Employee List'!Y62,Region_Table,2,FALSE),IF('Employee List'!Y62="","",'Employee List'!Y62)),"")</f>
        <v/>
      </c>
      <c r="X54" t="str">
        <f>IFERROR(IF(VLOOKUP('Employee List'!X62,Country_Table,2,FALSE)="PH",VLOOKUP('Employee List'!Z62,Province_Table,2,FALSE),IF('Employee List'!Z62="","",'Employee List'!Z62)),"")</f>
        <v/>
      </c>
      <c r="Y54" t="str">
        <f>IFERROR(VLOOKUP('Employee List'!X62,Country_Table,2,FALSE),"")</f>
        <v/>
      </c>
      <c r="Z54" s="2" t="str">
        <f>IF('Employee List'!AB62="","",TRIM('Employee List'!AB62))</f>
        <v/>
      </c>
      <c r="AA54" s="2" t="str">
        <f>IF('Employee List'!AC62="","",TRIM('Employee List'!AC62))</f>
        <v/>
      </c>
      <c r="AB54" s="2" t="str">
        <f>IF('Employee List'!AD62="","",TRIM('Employee List'!AD62))</f>
        <v/>
      </c>
      <c r="AC54" s="2" t="str">
        <f>IF('Employee List'!G62="","",TRIM('Employee List'!G62))</f>
        <v/>
      </c>
      <c r="AD54" t="str">
        <f>IFERROR(VLOOKUP('Employee List'!AE62,Civil_Status_Table,2,FALSE),"")</f>
        <v/>
      </c>
      <c r="AE54" s="2" t="str">
        <f>IF('Employee List'!AF62="","",TRIM('Employee List'!AF62))</f>
        <v/>
      </c>
      <c r="AF54" s="2" t="str">
        <f>IF('Employee List'!AG62="","",TRIM('Employee List'!AG62))</f>
        <v/>
      </c>
      <c r="AG54" s="2" t="str">
        <f>IF('Employee List'!AH62="","",TRIM('Employee List'!AH62))</f>
        <v/>
      </c>
      <c r="AH54" t="str">
        <f>IF(ISBLANK('Employee List'!AI62), "",VLOOKUP('Employee List'!AI62,'other LOVs'!A:B,2,FALSE))</f>
        <v/>
      </c>
      <c r="AI54" t="str">
        <f>IF('Employee List'!AJ62="","",TRIM('Employee List'!AJ62))</f>
        <v/>
      </c>
      <c r="AJ54" t="str">
        <f>IF(ISBLANK('Employee List'!AK62)," ",TRIM('Employee List'!AK62))</f>
        <v xml:space="preserve"> </v>
      </c>
    </row>
    <row r="55" spans="1:36">
      <c r="A55" t="str">
        <f>IF('Employee List'!B63="","",TRIM('Employee List'!B63))</f>
        <v/>
      </c>
      <c r="B55" t="str">
        <f>IF('Employee List'!C63="","",TRIM('Employee List'!C63))</f>
        <v/>
      </c>
      <c r="C55" t="str">
        <f>IF('Employee List'!D63="","",TRIM('Employee List'!D63))</f>
        <v/>
      </c>
      <c r="D55" t="str">
        <f>IF(ISBLANK('Employee List'!E63), "",VLOOKUP('Employee List'!E63,'other LOVs'!A:B,2,FALSE))</f>
        <v/>
      </c>
      <c r="E55" t="str">
        <f>IF('Employee List'!F63="","",TRIM('Employee List'!F63))</f>
        <v>,</v>
      </c>
      <c r="F55" s="2" t="str">
        <f>IF('Employee List'!H63="","",'Employee List'!H63)</f>
        <v/>
      </c>
      <c r="G55" s="2" t="str">
        <f>IF('Employee List'!I63="","",TRIM('Employee List'!I63))</f>
        <v/>
      </c>
      <c r="H55" t="str">
        <f>IFERROR(VLOOKUP('Employee List'!J63,Nationality_Table,2,FALSE),"")</f>
        <v/>
      </c>
      <c r="I55" t="str">
        <f>IFERROR(VLOOKUP('Employee List'!K63,Country_Table,2,FALSE),"")</f>
        <v/>
      </c>
      <c r="J55" t="str">
        <f>IFERROR(VLOOKUP('Employee List'!L63,Gender_Table,2,FALSE),"")</f>
        <v/>
      </c>
      <c r="K55" s="2" t="str">
        <f>IF('Employee List'!M63="","",TEXT('Employee List'!M63,"00000000000"))</f>
        <v/>
      </c>
      <c r="L55" s="2" t="str">
        <f>IF('Employee List'!N63="","",TRIM('Employee List'!N63))</f>
        <v/>
      </c>
      <c r="M55" s="2" t="str">
        <f>IF('Employee List'!O63="","",TRIM('Employee List'!O63))</f>
        <v/>
      </c>
      <c r="N55" s="2" t="str">
        <f>IF('Employee List'!P63="","",LEFT(TRIM('Employee List'!P63),60))</f>
        <v/>
      </c>
      <c r="O55" t="str">
        <f>IFERROR(IF(VLOOKUP('Employee List'!Q63,Country_Table,2,FALSE)="PH",VLOOKUP(UPPER(TRIM('Employee List'!R63)&amp;TRIM('Employee List'!S63)&amp;TRIM('Employee List'!T63)),City!$K:$M,3,FALSE),IF('Employee List'!T63="","",'Employee List'!T63)),"")</f>
        <v/>
      </c>
      <c r="P55" t="str">
        <f>IFERROR(IF(VLOOKUP('Employee List'!Q63,Country_Table,2,FALSE)="PH",VLOOKUP('Employee List'!R63,Region_Table,2,FALSE),IF('Employee List'!R63="","",'Employee List'!R63)),"")</f>
        <v/>
      </c>
      <c r="Q55" t="str">
        <f>IFERROR(IF(VLOOKUP('Employee List'!Q63,Country_Table,2,FALSE)="PH",VLOOKUP('Employee List'!S63,Province_Table,2,FALSE),IF('Employee List'!S63="","",'Employee List'!S63)),"")</f>
        <v/>
      </c>
      <c r="R55" t="str">
        <f>IFERROR(VLOOKUP('Employee List'!Q63,Country_Table,2,FALSE),"")</f>
        <v/>
      </c>
      <c r="S55" s="2" t="str">
        <f>IF('Employee List'!U63="","",TRIM('Employee List'!U63))</f>
        <v/>
      </c>
      <c r="T55" s="2" t="str">
        <f>IF('Employee List'!V63="","",TRIM('Employee List'!V63))</f>
        <v/>
      </c>
      <c r="U55" s="2" t="str">
        <f>IF('Employee List'!W63="","",LEFT(TRIM('Employee List'!W63),60))</f>
        <v/>
      </c>
      <c r="V55" t="str">
        <f>IFERROR(IF(VLOOKUP('Employee List'!X63,Country_Table,2,FALSE)="PH",VLOOKUP(UPPER(TRIM('Employee List'!Y63)&amp;TRIM('Employee List'!Z63)&amp;TRIM('Employee List'!AA63)),City!$K:$M,3,FALSE),IF('Employee List'!AA63="","",'Employee List'!AA63)),"")</f>
        <v/>
      </c>
      <c r="W55" t="str">
        <f>IFERROR(IF(VLOOKUP('Employee List'!X63,Country_Table,2,FALSE)="PH",VLOOKUP('Employee List'!Y63,Region_Table,2,FALSE),IF('Employee List'!Y63="","",'Employee List'!Y63)),"")</f>
        <v/>
      </c>
      <c r="X55" t="str">
        <f>IFERROR(IF(VLOOKUP('Employee List'!X63,Country_Table,2,FALSE)="PH",VLOOKUP('Employee List'!Z63,Province_Table,2,FALSE),IF('Employee List'!Z63="","",'Employee List'!Z63)),"")</f>
        <v/>
      </c>
      <c r="Y55" t="str">
        <f>IFERROR(VLOOKUP('Employee List'!X63,Country_Table,2,FALSE),"")</f>
        <v/>
      </c>
      <c r="Z55" s="2" t="str">
        <f>IF('Employee List'!AB63="","",TRIM('Employee List'!AB63))</f>
        <v/>
      </c>
      <c r="AA55" s="2" t="str">
        <f>IF('Employee List'!AC63="","",TRIM('Employee List'!AC63))</f>
        <v/>
      </c>
      <c r="AB55" s="2" t="str">
        <f>IF('Employee List'!AD63="","",TRIM('Employee List'!AD63))</f>
        <v/>
      </c>
      <c r="AC55" s="2" t="str">
        <f>IF('Employee List'!G63="","",TRIM('Employee List'!G63))</f>
        <v/>
      </c>
      <c r="AD55" t="str">
        <f>IFERROR(VLOOKUP('Employee List'!AE63,Civil_Status_Table,2,FALSE),"")</f>
        <v/>
      </c>
      <c r="AE55" s="2" t="str">
        <f>IF('Employee List'!AF63="","",TRIM('Employee List'!AF63))</f>
        <v/>
      </c>
      <c r="AF55" s="2" t="str">
        <f>IF('Employee List'!AG63="","",TRIM('Employee List'!AG63))</f>
        <v/>
      </c>
      <c r="AG55" s="2" t="str">
        <f>IF('Employee List'!AH63="","",TRIM('Employee List'!AH63))</f>
        <v/>
      </c>
      <c r="AH55" t="str">
        <f>IF(ISBLANK('Employee List'!AI63), "",VLOOKUP('Employee List'!AI63,'other LOVs'!A:B,2,FALSE))</f>
        <v/>
      </c>
      <c r="AI55" t="str">
        <f>IF('Employee List'!AJ63="","",TRIM('Employee List'!AJ63))</f>
        <v/>
      </c>
      <c r="AJ55" t="str">
        <f>IF(ISBLANK('Employee List'!AK63)," ",TRIM('Employee List'!AK63))</f>
        <v xml:space="preserve"> </v>
      </c>
    </row>
    <row r="56" spans="1:36">
      <c r="A56" t="str">
        <f>IF('Employee List'!B64="","",TRIM('Employee List'!B64))</f>
        <v/>
      </c>
      <c r="B56" t="str">
        <f>IF('Employee List'!C64="","",TRIM('Employee List'!C64))</f>
        <v/>
      </c>
      <c r="C56" t="str">
        <f>IF('Employee List'!D64="","",TRIM('Employee List'!D64))</f>
        <v/>
      </c>
      <c r="D56" t="str">
        <f>IF(ISBLANK('Employee List'!E64), "",VLOOKUP('Employee List'!E64,'other LOVs'!A:B,2,FALSE))</f>
        <v/>
      </c>
      <c r="E56" t="str">
        <f>IF('Employee List'!F64="","",TRIM('Employee List'!F64))</f>
        <v>,</v>
      </c>
      <c r="F56" s="2" t="str">
        <f>IF('Employee List'!H64="","",'Employee List'!H64)</f>
        <v/>
      </c>
      <c r="G56" s="2" t="str">
        <f>IF('Employee List'!I64="","",TRIM('Employee List'!I64))</f>
        <v/>
      </c>
      <c r="H56" t="str">
        <f>IFERROR(VLOOKUP('Employee List'!J64,Nationality_Table,2,FALSE),"")</f>
        <v/>
      </c>
      <c r="I56" t="str">
        <f>IFERROR(VLOOKUP('Employee List'!K64,Country_Table,2,FALSE),"")</f>
        <v/>
      </c>
      <c r="J56" t="str">
        <f>IFERROR(VLOOKUP('Employee List'!L64,Gender_Table,2,FALSE),"")</f>
        <v/>
      </c>
      <c r="K56" s="2" t="str">
        <f>IF('Employee List'!M64="","",TEXT('Employee List'!M64,"00000000000"))</f>
        <v/>
      </c>
      <c r="L56" s="2" t="str">
        <f>IF('Employee List'!N64="","",TRIM('Employee List'!N64))</f>
        <v/>
      </c>
      <c r="M56" s="2" t="str">
        <f>IF('Employee List'!O64="","",TRIM('Employee List'!O64))</f>
        <v/>
      </c>
      <c r="N56" s="2" t="str">
        <f>IF('Employee List'!P64="","",LEFT(TRIM('Employee List'!P64),60))</f>
        <v/>
      </c>
      <c r="O56" t="str">
        <f>IFERROR(IF(VLOOKUP('Employee List'!Q64,Country_Table,2,FALSE)="PH",VLOOKUP(UPPER(TRIM('Employee List'!R64)&amp;TRIM('Employee List'!S64)&amp;TRIM('Employee List'!T64)),City!$K:$M,3,FALSE),IF('Employee List'!T64="","",'Employee List'!T64)),"")</f>
        <v/>
      </c>
      <c r="P56" t="str">
        <f>IFERROR(IF(VLOOKUP('Employee List'!Q64,Country_Table,2,FALSE)="PH",VLOOKUP('Employee List'!R64,Region_Table,2,FALSE),IF('Employee List'!R64="","",'Employee List'!R64)),"")</f>
        <v/>
      </c>
      <c r="Q56" t="str">
        <f>IFERROR(IF(VLOOKUP('Employee List'!Q64,Country_Table,2,FALSE)="PH",VLOOKUP('Employee List'!S64,Province_Table,2,FALSE),IF('Employee List'!S64="","",'Employee List'!S64)),"")</f>
        <v/>
      </c>
      <c r="R56" t="str">
        <f>IFERROR(VLOOKUP('Employee List'!Q64,Country_Table,2,FALSE),"")</f>
        <v/>
      </c>
      <c r="S56" s="2" t="str">
        <f>IF('Employee List'!U64="","",TRIM('Employee List'!U64))</f>
        <v/>
      </c>
      <c r="T56" s="2" t="str">
        <f>IF('Employee List'!V64="","",TRIM('Employee List'!V64))</f>
        <v/>
      </c>
      <c r="U56" s="2" t="str">
        <f>IF('Employee List'!W64="","",LEFT(TRIM('Employee List'!W64),60))</f>
        <v/>
      </c>
      <c r="V56" t="str">
        <f>IFERROR(IF(VLOOKUP('Employee List'!X64,Country_Table,2,FALSE)="PH",VLOOKUP(UPPER(TRIM('Employee List'!Y64)&amp;TRIM('Employee List'!Z64)&amp;TRIM('Employee List'!AA64)),City!$K:$M,3,FALSE),IF('Employee List'!AA64="","",'Employee List'!AA64)),"")</f>
        <v/>
      </c>
      <c r="W56" t="str">
        <f>IFERROR(IF(VLOOKUP('Employee List'!X64,Country_Table,2,FALSE)="PH",VLOOKUP('Employee List'!Y64,Region_Table,2,FALSE),IF('Employee List'!Y64="","",'Employee List'!Y64)),"")</f>
        <v/>
      </c>
      <c r="X56" t="str">
        <f>IFERROR(IF(VLOOKUP('Employee List'!X64,Country_Table,2,FALSE)="PH",VLOOKUP('Employee List'!Z64,Province_Table,2,FALSE),IF('Employee List'!Z64="","",'Employee List'!Z64)),"")</f>
        <v/>
      </c>
      <c r="Y56" t="str">
        <f>IFERROR(VLOOKUP('Employee List'!X64,Country_Table,2,FALSE),"")</f>
        <v/>
      </c>
      <c r="Z56" s="2" t="str">
        <f>IF('Employee List'!AB64="","",TRIM('Employee List'!AB64))</f>
        <v/>
      </c>
      <c r="AA56" s="2" t="str">
        <f>IF('Employee List'!AC64="","",TRIM('Employee List'!AC64))</f>
        <v/>
      </c>
      <c r="AB56" s="2" t="str">
        <f>IF('Employee List'!AD64="","",TRIM('Employee List'!AD64))</f>
        <v/>
      </c>
      <c r="AC56" s="2" t="str">
        <f>IF('Employee List'!G64="","",TRIM('Employee List'!G64))</f>
        <v/>
      </c>
      <c r="AD56" t="str">
        <f>IFERROR(VLOOKUP('Employee List'!AE64,Civil_Status_Table,2,FALSE),"")</f>
        <v/>
      </c>
      <c r="AE56" s="2" t="str">
        <f>IF('Employee List'!AF64="","",TRIM('Employee List'!AF64))</f>
        <v/>
      </c>
      <c r="AF56" s="2" t="str">
        <f>IF('Employee List'!AG64="","",TRIM('Employee List'!AG64))</f>
        <v/>
      </c>
      <c r="AG56" s="2" t="str">
        <f>IF('Employee List'!AH64="","",TRIM('Employee List'!AH64))</f>
        <v/>
      </c>
      <c r="AH56" t="str">
        <f>IF(ISBLANK('Employee List'!AI64), "",VLOOKUP('Employee List'!AI64,'other LOVs'!A:B,2,FALSE))</f>
        <v/>
      </c>
      <c r="AI56" t="str">
        <f>IF('Employee List'!AJ64="","",TRIM('Employee List'!AJ64))</f>
        <v/>
      </c>
      <c r="AJ56" t="str">
        <f>IF(ISBLANK('Employee List'!AK64)," ",TRIM('Employee List'!AK64))</f>
        <v xml:space="preserve"> </v>
      </c>
    </row>
    <row r="57" spans="1:36">
      <c r="A57" t="str">
        <f>IF('Employee List'!B65="","",TRIM('Employee List'!B65))</f>
        <v/>
      </c>
      <c r="B57" t="str">
        <f>IF('Employee List'!C65="","",TRIM('Employee List'!C65))</f>
        <v/>
      </c>
      <c r="C57" t="str">
        <f>IF('Employee List'!D65="","",TRIM('Employee List'!D65))</f>
        <v/>
      </c>
      <c r="D57" t="str">
        <f>IF(ISBLANK('Employee List'!E65), "",VLOOKUP('Employee List'!E65,'other LOVs'!A:B,2,FALSE))</f>
        <v/>
      </c>
      <c r="E57" t="str">
        <f>IF('Employee List'!F65="","",TRIM('Employee List'!F65))</f>
        <v>,</v>
      </c>
      <c r="F57" s="2" t="str">
        <f>IF('Employee List'!H65="","",'Employee List'!H65)</f>
        <v/>
      </c>
      <c r="G57" s="2" t="str">
        <f>IF('Employee List'!I65="","",TRIM('Employee List'!I65))</f>
        <v/>
      </c>
      <c r="H57" t="str">
        <f>IFERROR(VLOOKUP('Employee List'!J65,Nationality_Table,2,FALSE),"")</f>
        <v/>
      </c>
      <c r="I57" t="str">
        <f>IFERROR(VLOOKUP('Employee List'!K65,Country_Table,2,FALSE),"")</f>
        <v/>
      </c>
      <c r="J57" t="str">
        <f>IFERROR(VLOOKUP('Employee List'!L65,Gender_Table,2,FALSE),"")</f>
        <v/>
      </c>
      <c r="K57" s="2" t="str">
        <f>IF('Employee List'!M65="","",TEXT('Employee List'!M65,"00000000000"))</f>
        <v/>
      </c>
      <c r="L57" s="2" t="str">
        <f>IF('Employee List'!N65="","",TRIM('Employee List'!N65))</f>
        <v/>
      </c>
      <c r="M57" s="2" t="str">
        <f>IF('Employee List'!O65="","",TRIM('Employee List'!O65))</f>
        <v/>
      </c>
      <c r="N57" s="2" t="str">
        <f>IF('Employee List'!P65="","",LEFT(TRIM('Employee List'!P65),60))</f>
        <v/>
      </c>
      <c r="O57" t="str">
        <f>IFERROR(IF(VLOOKUP('Employee List'!Q65,Country_Table,2,FALSE)="PH",VLOOKUP(UPPER(TRIM('Employee List'!R65)&amp;TRIM('Employee List'!S65)&amp;TRIM('Employee List'!T65)),City!$K:$M,3,FALSE),IF('Employee List'!T65="","",'Employee List'!T65)),"")</f>
        <v/>
      </c>
      <c r="P57" t="str">
        <f>IFERROR(IF(VLOOKUP('Employee List'!Q65,Country_Table,2,FALSE)="PH",VLOOKUP('Employee List'!R65,Region_Table,2,FALSE),IF('Employee List'!R65="","",'Employee List'!R65)),"")</f>
        <v/>
      </c>
      <c r="Q57" t="str">
        <f>IFERROR(IF(VLOOKUP('Employee List'!Q65,Country_Table,2,FALSE)="PH",VLOOKUP('Employee List'!S65,Province_Table,2,FALSE),IF('Employee List'!S65="","",'Employee List'!S65)),"")</f>
        <v/>
      </c>
      <c r="R57" t="str">
        <f>IFERROR(VLOOKUP('Employee List'!Q65,Country_Table,2,FALSE),"")</f>
        <v/>
      </c>
      <c r="S57" s="2" t="str">
        <f>IF('Employee List'!U65="","",TRIM('Employee List'!U65))</f>
        <v/>
      </c>
      <c r="T57" s="2" t="str">
        <f>IF('Employee List'!V65="","",TRIM('Employee List'!V65))</f>
        <v/>
      </c>
      <c r="U57" s="2" t="str">
        <f>IF('Employee List'!W65="","",LEFT(TRIM('Employee List'!W65),60))</f>
        <v/>
      </c>
      <c r="V57" t="str">
        <f>IFERROR(IF(VLOOKUP('Employee List'!X65,Country_Table,2,FALSE)="PH",VLOOKUP(UPPER(TRIM('Employee List'!Y65)&amp;TRIM('Employee List'!Z65)&amp;TRIM('Employee List'!AA65)),City!$K:$M,3,FALSE),IF('Employee List'!AA65="","",'Employee List'!AA65)),"")</f>
        <v/>
      </c>
      <c r="W57" t="str">
        <f>IFERROR(IF(VLOOKUP('Employee List'!X65,Country_Table,2,FALSE)="PH",VLOOKUP('Employee List'!Y65,Region_Table,2,FALSE),IF('Employee List'!Y65="","",'Employee List'!Y65)),"")</f>
        <v/>
      </c>
      <c r="X57" t="str">
        <f>IFERROR(IF(VLOOKUP('Employee List'!X65,Country_Table,2,FALSE)="PH",VLOOKUP('Employee List'!Z65,Province_Table,2,FALSE),IF('Employee List'!Z65="","",'Employee List'!Z65)),"")</f>
        <v/>
      </c>
      <c r="Y57" t="str">
        <f>IFERROR(VLOOKUP('Employee List'!X65,Country_Table,2,FALSE),"")</f>
        <v/>
      </c>
      <c r="Z57" s="2" t="str">
        <f>IF('Employee List'!AB65="","",TRIM('Employee List'!AB65))</f>
        <v/>
      </c>
      <c r="AA57" s="2" t="str">
        <f>IF('Employee List'!AC65="","",TRIM('Employee List'!AC65))</f>
        <v/>
      </c>
      <c r="AB57" s="2" t="str">
        <f>IF('Employee List'!AD65="","",TRIM('Employee List'!AD65))</f>
        <v/>
      </c>
      <c r="AC57" s="2" t="str">
        <f>IF('Employee List'!G65="","",TRIM('Employee List'!G65))</f>
        <v/>
      </c>
      <c r="AD57" t="str">
        <f>IFERROR(VLOOKUP('Employee List'!AE65,Civil_Status_Table,2,FALSE),"")</f>
        <v/>
      </c>
      <c r="AE57" s="2" t="str">
        <f>IF('Employee List'!AF65="","",TRIM('Employee List'!AF65))</f>
        <v/>
      </c>
      <c r="AF57" s="2" t="str">
        <f>IF('Employee List'!AG65="","",TRIM('Employee List'!AG65))</f>
        <v/>
      </c>
      <c r="AG57" s="2" t="str">
        <f>IF('Employee List'!AH65="","",TRIM('Employee List'!AH65))</f>
        <v/>
      </c>
      <c r="AH57" t="str">
        <f>IF(ISBLANK('Employee List'!AI65), "",VLOOKUP('Employee List'!AI65,'other LOVs'!A:B,2,FALSE))</f>
        <v/>
      </c>
      <c r="AI57" t="str">
        <f>IF('Employee List'!AJ65="","",TRIM('Employee List'!AJ65))</f>
        <v/>
      </c>
      <c r="AJ57" t="str">
        <f>IF(ISBLANK('Employee List'!AK65)," ",TRIM('Employee List'!AK65))</f>
        <v xml:space="preserve"> </v>
      </c>
    </row>
    <row r="58" spans="1:36">
      <c r="A58" t="str">
        <f>IF('Employee List'!B66="","",TRIM('Employee List'!B66))</f>
        <v/>
      </c>
      <c r="B58" t="str">
        <f>IF('Employee List'!C66="","",TRIM('Employee List'!C66))</f>
        <v/>
      </c>
      <c r="C58" t="str">
        <f>IF('Employee List'!D66="","",TRIM('Employee List'!D66))</f>
        <v/>
      </c>
      <c r="D58" t="str">
        <f>IF(ISBLANK('Employee List'!E66), "",VLOOKUP('Employee List'!E66,'other LOVs'!A:B,2,FALSE))</f>
        <v/>
      </c>
      <c r="E58" t="str">
        <f>IF('Employee List'!F66="","",TRIM('Employee List'!F66))</f>
        <v>,</v>
      </c>
      <c r="F58" s="2" t="str">
        <f>IF('Employee List'!H66="","",'Employee List'!H66)</f>
        <v/>
      </c>
      <c r="G58" s="2" t="str">
        <f>IF('Employee List'!I66="","",TRIM('Employee List'!I66))</f>
        <v/>
      </c>
      <c r="H58" t="str">
        <f>IFERROR(VLOOKUP('Employee List'!J66,Nationality_Table,2,FALSE),"")</f>
        <v/>
      </c>
      <c r="I58" t="str">
        <f>IFERROR(VLOOKUP('Employee List'!K66,Country_Table,2,FALSE),"")</f>
        <v/>
      </c>
      <c r="J58" t="str">
        <f>IFERROR(VLOOKUP('Employee List'!L66,Gender_Table,2,FALSE),"")</f>
        <v/>
      </c>
      <c r="K58" s="2" t="str">
        <f>IF('Employee List'!M66="","",TEXT('Employee List'!M66,"00000000000"))</f>
        <v/>
      </c>
      <c r="L58" s="2" t="str">
        <f>IF('Employee List'!N66="","",TRIM('Employee List'!N66))</f>
        <v/>
      </c>
      <c r="M58" s="2" t="str">
        <f>IF('Employee List'!O66="","",TRIM('Employee List'!O66))</f>
        <v/>
      </c>
      <c r="N58" s="2" t="str">
        <f>IF('Employee List'!P66="","",LEFT(TRIM('Employee List'!P66),60))</f>
        <v/>
      </c>
      <c r="O58" t="str">
        <f>IFERROR(IF(VLOOKUP('Employee List'!Q66,Country_Table,2,FALSE)="PH",VLOOKUP(UPPER(TRIM('Employee List'!R66)&amp;TRIM('Employee List'!S66)&amp;TRIM('Employee List'!T66)),City!$K:$M,3,FALSE),IF('Employee List'!T66="","",'Employee List'!T66)),"")</f>
        <v/>
      </c>
      <c r="P58" t="str">
        <f>IFERROR(IF(VLOOKUP('Employee List'!Q66,Country_Table,2,FALSE)="PH",VLOOKUP('Employee List'!R66,Region_Table,2,FALSE),IF('Employee List'!R66="","",'Employee List'!R66)),"")</f>
        <v/>
      </c>
      <c r="Q58" t="str">
        <f>IFERROR(IF(VLOOKUP('Employee List'!Q66,Country_Table,2,FALSE)="PH",VLOOKUP('Employee List'!S66,Province_Table,2,FALSE),IF('Employee List'!S66="","",'Employee List'!S66)),"")</f>
        <v/>
      </c>
      <c r="R58" t="str">
        <f>IFERROR(VLOOKUP('Employee List'!Q66,Country_Table,2,FALSE),"")</f>
        <v/>
      </c>
      <c r="S58" s="2" t="str">
        <f>IF('Employee List'!U66="","",TRIM('Employee List'!U66))</f>
        <v/>
      </c>
      <c r="T58" s="2" t="str">
        <f>IF('Employee List'!V66="","",TRIM('Employee List'!V66))</f>
        <v/>
      </c>
      <c r="U58" s="2" t="str">
        <f>IF('Employee List'!W66="","",LEFT(TRIM('Employee List'!W66),60))</f>
        <v/>
      </c>
      <c r="V58" t="str">
        <f>IFERROR(IF(VLOOKUP('Employee List'!X66,Country_Table,2,FALSE)="PH",VLOOKUP(UPPER(TRIM('Employee List'!Y66)&amp;TRIM('Employee List'!Z66)&amp;TRIM('Employee List'!AA66)),City!$K:$M,3,FALSE),IF('Employee List'!AA66="","",'Employee List'!AA66)),"")</f>
        <v/>
      </c>
      <c r="W58" t="str">
        <f>IFERROR(IF(VLOOKUP('Employee List'!X66,Country_Table,2,FALSE)="PH",VLOOKUP('Employee List'!Y66,Region_Table,2,FALSE),IF('Employee List'!Y66="","",'Employee List'!Y66)),"")</f>
        <v/>
      </c>
      <c r="X58" t="str">
        <f>IFERROR(IF(VLOOKUP('Employee List'!X66,Country_Table,2,FALSE)="PH",VLOOKUP('Employee List'!Z66,Province_Table,2,FALSE),IF('Employee List'!Z66="","",'Employee List'!Z66)),"")</f>
        <v/>
      </c>
      <c r="Y58" t="str">
        <f>IFERROR(VLOOKUP('Employee List'!X66,Country_Table,2,FALSE),"")</f>
        <v/>
      </c>
      <c r="Z58" s="2" t="str">
        <f>IF('Employee List'!AB66="","",TRIM('Employee List'!AB66))</f>
        <v/>
      </c>
      <c r="AA58" s="2" t="str">
        <f>IF('Employee List'!AC66="","",TRIM('Employee List'!AC66))</f>
        <v/>
      </c>
      <c r="AB58" s="2" t="str">
        <f>IF('Employee List'!AD66="","",TRIM('Employee List'!AD66))</f>
        <v/>
      </c>
      <c r="AC58" s="2" t="str">
        <f>IF('Employee List'!G66="","",TRIM('Employee List'!G66))</f>
        <v/>
      </c>
      <c r="AD58" t="str">
        <f>IFERROR(VLOOKUP('Employee List'!AE66,Civil_Status_Table,2,FALSE),"")</f>
        <v/>
      </c>
      <c r="AE58" s="2" t="str">
        <f>IF('Employee List'!AF66="","",TRIM('Employee List'!AF66))</f>
        <v/>
      </c>
      <c r="AF58" s="2" t="str">
        <f>IF('Employee List'!AG66="","",TRIM('Employee List'!AG66))</f>
        <v/>
      </c>
      <c r="AG58" s="2" t="str">
        <f>IF('Employee List'!AH66="","",TRIM('Employee List'!AH66))</f>
        <v/>
      </c>
      <c r="AH58" t="str">
        <f>IF(ISBLANK('Employee List'!AI66), "",VLOOKUP('Employee List'!AI66,'other LOVs'!A:B,2,FALSE))</f>
        <v/>
      </c>
      <c r="AI58" t="str">
        <f>IF('Employee List'!AJ66="","",TRIM('Employee List'!AJ66))</f>
        <v/>
      </c>
      <c r="AJ58" t="str">
        <f>IF(ISBLANK('Employee List'!AK66)," ",TRIM('Employee List'!AK66))</f>
        <v xml:space="preserve"> </v>
      </c>
    </row>
    <row r="59" spans="1:36">
      <c r="A59" t="str">
        <f>IF('Employee List'!B67="","",TRIM('Employee List'!B67))</f>
        <v/>
      </c>
      <c r="B59" t="str">
        <f>IF('Employee List'!C67="","",TRIM('Employee List'!C67))</f>
        <v/>
      </c>
      <c r="C59" t="str">
        <f>IF('Employee List'!D67="","",TRIM('Employee List'!D67))</f>
        <v/>
      </c>
      <c r="D59" t="str">
        <f>IF(ISBLANK('Employee List'!E67), "",VLOOKUP('Employee List'!E67,'other LOVs'!A:B,2,FALSE))</f>
        <v/>
      </c>
      <c r="E59" t="str">
        <f>IF('Employee List'!F67="","",TRIM('Employee List'!F67))</f>
        <v>,</v>
      </c>
      <c r="F59" s="2" t="str">
        <f>IF('Employee List'!H67="","",'Employee List'!H67)</f>
        <v/>
      </c>
      <c r="G59" s="2" t="str">
        <f>IF('Employee List'!I67="","",TRIM('Employee List'!I67))</f>
        <v/>
      </c>
      <c r="H59" t="str">
        <f>IFERROR(VLOOKUP('Employee List'!J67,Nationality_Table,2,FALSE),"")</f>
        <v/>
      </c>
      <c r="I59" t="str">
        <f>IFERROR(VLOOKUP('Employee List'!K67,Country_Table,2,FALSE),"")</f>
        <v/>
      </c>
      <c r="J59" t="str">
        <f>IFERROR(VLOOKUP('Employee List'!L67,Gender_Table,2,FALSE),"")</f>
        <v/>
      </c>
      <c r="K59" s="2" t="str">
        <f>IF('Employee List'!M67="","",TEXT('Employee List'!M67,"00000000000"))</f>
        <v/>
      </c>
      <c r="L59" s="2" t="str">
        <f>IF('Employee List'!N67="","",TRIM('Employee List'!N67))</f>
        <v/>
      </c>
      <c r="M59" s="2" t="str">
        <f>IF('Employee List'!O67="","",TRIM('Employee List'!O67))</f>
        <v/>
      </c>
      <c r="N59" s="2" t="str">
        <f>IF('Employee List'!P67="","",LEFT(TRIM('Employee List'!P67),60))</f>
        <v/>
      </c>
      <c r="O59" t="str">
        <f>IFERROR(IF(VLOOKUP('Employee List'!Q67,Country_Table,2,FALSE)="PH",VLOOKUP(UPPER(TRIM('Employee List'!R67)&amp;TRIM('Employee List'!S67)&amp;TRIM('Employee List'!T67)),City!$K:$M,3,FALSE),IF('Employee List'!T67="","",'Employee List'!T67)),"")</f>
        <v/>
      </c>
      <c r="P59" t="str">
        <f>IFERROR(IF(VLOOKUP('Employee List'!Q67,Country_Table,2,FALSE)="PH",VLOOKUP('Employee List'!R67,Region_Table,2,FALSE),IF('Employee List'!R67="","",'Employee List'!R67)),"")</f>
        <v/>
      </c>
      <c r="Q59" t="str">
        <f>IFERROR(IF(VLOOKUP('Employee List'!Q67,Country_Table,2,FALSE)="PH",VLOOKUP('Employee List'!S67,Province_Table,2,FALSE),IF('Employee List'!S67="","",'Employee List'!S67)),"")</f>
        <v/>
      </c>
      <c r="R59" t="str">
        <f>IFERROR(VLOOKUP('Employee List'!Q67,Country_Table,2,FALSE),"")</f>
        <v/>
      </c>
      <c r="S59" s="2" t="str">
        <f>IF('Employee List'!U67="","",TRIM('Employee List'!U67))</f>
        <v/>
      </c>
      <c r="T59" s="2" t="str">
        <f>IF('Employee List'!V67="","",TRIM('Employee List'!V67))</f>
        <v/>
      </c>
      <c r="U59" s="2" t="str">
        <f>IF('Employee List'!W67="","",LEFT(TRIM('Employee List'!W67),60))</f>
        <v/>
      </c>
      <c r="V59" t="str">
        <f>IFERROR(IF(VLOOKUP('Employee List'!X67,Country_Table,2,FALSE)="PH",VLOOKUP(UPPER(TRIM('Employee List'!Y67)&amp;TRIM('Employee List'!Z67)&amp;TRIM('Employee List'!AA67)),City!$K:$M,3,FALSE),IF('Employee List'!AA67="","",'Employee List'!AA67)),"")</f>
        <v/>
      </c>
      <c r="W59" t="str">
        <f>IFERROR(IF(VLOOKUP('Employee List'!X67,Country_Table,2,FALSE)="PH",VLOOKUP('Employee List'!Y67,Region_Table,2,FALSE),IF('Employee List'!Y67="","",'Employee List'!Y67)),"")</f>
        <v/>
      </c>
      <c r="X59" t="str">
        <f>IFERROR(IF(VLOOKUP('Employee List'!X67,Country_Table,2,FALSE)="PH",VLOOKUP('Employee List'!Z67,Province_Table,2,FALSE),IF('Employee List'!Z67="","",'Employee List'!Z67)),"")</f>
        <v/>
      </c>
      <c r="Y59" t="str">
        <f>IFERROR(VLOOKUP('Employee List'!X67,Country_Table,2,FALSE),"")</f>
        <v/>
      </c>
      <c r="Z59" s="2" t="str">
        <f>IF('Employee List'!AB67="","",TRIM('Employee List'!AB67))</f>
        <v/>
      </c>
      <c r="AA59" s="2" t="str">
        <f>IF('Employee List'!AC67="","",TRIM('Employee List'!AC67))</f>
        <v/>
      </c>
      <c r="AB59" s="2" t="str">
        <f>IF('Employee List'!AD67="","",TRIM('Employee List'!AD67))</f>
        <v/>
      </c>
      <c r="AC59" s="2" t="str">
        <f>IF('Employee List'!G67="","",TRIM('Employee List'!G67))</f>
        <v/>
      </c>
      <c r="AD59" t="str">
        <f>IFERROR(VLOOKUP('Employee List'!AE67,Civil_Status_Table,2,FALSE),"")</f>
        <v/>
      </c>
      <c r="AE59" s="2" t="str">
        <f>IF('Employee List'!AF67="","",TRIM('Employee List'!AF67))</f>
        <v/>
      </c>
      <c r="AF59" s="2" t="str">
        <f>IF('Employee List'!AG67="","",TRIM('Employee List'!AG67))</f>
        <v/>
      </c>
      <c r="AG59" s="2" t="str">
        <f>IF('Employee List'!AH67="","",TRIM('Employee List'!AH67))</f>
        <v/>
      </c>
      <c r="AH59" t="str">
        <f>IF(ISBLANK('Employee List'!AI67), "",VLOOKUP('Employee List'!AI67,'other LOVs'!A:B,2,FALSE))</f>
        <v/>
      </c>
      <c r="AI59" t="str">
        <f>IF('Employee List'!AJ67="","",TRIM('Employee List'!AJ67))</f>
        <v/>
      </c>
      <c r="AJ59" t="str">
        <f>IF(ISBLANK('Employee List'!AK67)," ",TRIM('Employee List'!AK67))</f>
        <v xml:space="preserve"> </v>
      </c>
    </row>
    <row r="60" spans="1:36">
      <c r="A60" t="str">
        <f>IF('Employee List'!B68="","",TRIM('Employee List'!B68))</f>
        <v/>
      </c>
      <c r="B60" t="str">
        <f>IF('Employee List'!C68="","",TRIM('Employee List'!C68))</f>
        <v/>
      </c>
      <c r="C60" t="str">
        <f>IF('Employee List'!D68="","",TRIM('Employee List'!D68))</f>
        <v/>
      </c>
      <c r="D60" t="str">
        <f>IF(ISBLANK('Employee List'!E68), "",VLOOKUP('Employee List'!E68,'other LOVs'!A:B,2,FALSE))</f>
        <v/>
      </c>
      <c r="E60" t="str">
        <f>IF('Employee List'!F68="","",TRIM('Employee List'!F68))</f>
        <v>,</v>
      </c>
      <c r="F60" s="2" t="str">
        <f>IF('Employee List'!H68="","",'Employee List'!H68)</f>
        <v/>
      </c>
      <c r="G60" s="2" t="str">
        <f>IF('Employee List'!I68="","",TRIM('Employee List'!I68))</f>
        <v/>
      </c>
      <c r="H60" t="str">
        <f>IFERROR(VLOOKUP('Employee List'!J68,Nationality_Table,2,FALSE),"")</f>
        <v/>
      </c>
      <c r="I60" t="str">
        <f>IFERROR(VLOOKUP('Employee List'!K68,Country_Table,2,FALSE),"")</f>
        <v/>
      </c>
      <c r="J60" t="str">
        <f>IFERROR(VLOOKUP('Employee List'!L68,Gender_Table,2,FALSE),"")</f>
        <v/>
      </c>
      <c r="K60" s="2" t="str">
        <f>IF('Employee List'!M68="","",TEXT('Employee List'!M68,"00000000000"))</f>
        <v/>
      </c>
      <c r="L60" s="2" t="str">
        <f>IF('Employee List'!N68="","",TRIM('Employee List'!N68))</f>
        <v/>
      </c>
      <c r="M60" s="2" t="str">
        <f>IF('Employee List'!O68="","",TRIM('Employee List'!O68))</f>
        <v/>
      </c>
      <c r="N60" s="2" t="str">
        <f>IF('Employee List'!P68="","",LEFT(TRIM('Employee List'!P68),60))</f>
        <v/>
      </c>
      <c r="O60" t="str">
        <f>IFERROR(IF(VLOOKUP('Employee List'!Q68,Country_Table,2,FALSE)="PH",VLOOKUP(UPPER(TRIM('Employee List'!R68)&amp;TRIM('Employee List'!S68)&amp;TRIM('Employee List'!T68)),City!$K:$M,3,FALSE),IF('Employee List'!T68="","",'Employee List'!T68)),"")</f>
        <v/>
      </c>
      <c r="P60" t="str">
        <f>IFERROR(IF(VLOOKUP('Employee List'!Q68,Country_Table,2,FALSE)="PH",VLOOKUP('Employee List'!R68,Region_Table,2,FALSE),IF('Employee List'!R68="","",'Employee List'!R68)),"")</f>
        <v/>
      </c>
      <c r="Q60" t="str">
        <f>IFERROR(IF(VLOOKUP('Employee List'!Q68,Country_Table,2,FALSE)="PH",VLOOKUP('Employee List'!S68,Province_Table,2,FALSE),IF('Employee List'!S68="","",'Employee List'!S68)),"")</f>
        <v/>
      </c>
      <c r="R60" t="str">
        <f>IFERROR(VLOOKUP('Employee List'!Q68,Country_Table,2,FALSE),"")</f>
        <v/>
      </c>
      <c r="S60" s="2" t="str">
        <f>IF('Employee List'!U68="","",TRIM('Employee List'!U68))</f>
        <v/>
      </c>
      <c r="T60" s="2" t="str">
        <f>IF('Employee List'!V68="","",TRIM('Employee List'!V68))</f>
        <v/>
      </c>
      <c r="U60" s="2" t="str">
        <f>IF('Employee List'!W68="","",LEFT(TRIM('Employee List'!W68),60))</f>
        <v/>
      </c>
      <c r="V60" t="str">
        <f>IFERROR(IF(VLOOKUP('Employee List'!X68,Country_Table,2,FALSE)="PH",VLOOKUP(UPPER(TRIM('Employee List'!Y68)&amp;TRIM('Employee List'!Z68)&amp;TRIM('Employee List'!AA68)),City!$K:$M,3,FALSE),IF('Employee List'!AA68="","",'Employee List'!AA68)),"")</f>
        <v/>
      </c>
      <c r="W60" t="str">
        <f>IFERROR(IF(VLOOKUP('Employee List'!X68,Country_Table,2,FALSE)="PH",VLOOKUP('Employee List'!Y68,Region_Table,2,FALSE),IF('Employee List'!Y68="","",'Employee List'!Y68)),"")</f>
        <v/>
      </c>
      <c r="X60" t="str">
        <f>IFERROR(IF(VLOOKUP('Employee List'!X68,Country_Table,2,FALSE)="PH",VLOOKUP('Employee List'!Z68,Province_Table,2,FALSE),IF('Employee List'!Z68="","",'Employee List'!Z68)),"")</f>
        <v/>
      </c>
      <c r="Y60" t="str">
        <f>IFERROR(VLOOKUP('Employee List'!X68,Country_Table,2,FALSE),"")</f>
        <v/>
      </c>
      <c r="Z60" s="2" t="str">
        <f>IF('Employee List'!AB68="","",TRIM('Employee List'!AB68))</f>
        <v/>
      </c>
      <c r="AA60" s="2" t="str">
        <f>IF('Employee List'!AC68="","",TRIM('Employee List'!AC68))</f>
        <v/>
      </c>
      <c r="AB60" s="2" t="str">
        <f>IF('Employee List'!AD68="","",TRIM('Employee List'!AD68))</f>
        <v/>
      </c>
      <c r="AC60" s="2" t="str">
        <f>IF('Employee List'!G68="","",TRIM('Employee List'!G68))</f>
        <v/>
      </c>
      <c r="AD60" t="str">
        <f>IFERROR(VLOOKUP('Employee List'!AE68,Civil_Status_Table,2,FALSE),"")</f>
        <v/>
      </c>
      <c r="AE60" s="2" t="str">
        <f>IF('Employee List'!AF68="","",TRIM('Employee List'!AF68))</f>
        <v/>
      </c>
      <c r="AF60" s="2" t="str">
        <f>IF('Employee List'!AG68="","",TRIM('Employee List'!AG68))</f>
        <v/>
      </c>
      <c r="AG60" s="2" t="str">
        <f>IF('Employee List'!AH68="","",TRIM('Employee List'!AH68))</f>
        <v/>
      </c>
      <c r="AH60" t="str">
        <f>IF(ISBLANK('Employee List'!AI68), "",VLOOKUP('Employee List'!AI68,'other LOVs'!A:B,2,FALSE))</f>
        <v/>
      </c>
      <c r="AI60" t="str">
        <f>IF('Employee List'!AJ68="","",TRIM('Employee List'!AJ68))</f>
        <v/>
      </c>
      <c r="AJ60" t="str">
        <f>IF(ISBLANK('Employee List'!AK68)," ",TRIM('Employee List'!AK68))</f>
        <v xml:space="preserve"> </v>
      </c>
    </row>
    <row r="61" spans="1:36">
      <c r="A61" t="str">
        <f>IF('Employee List'!B69="","",TRIM('Employee List'!B69))</f>
        <v/>
      </c>
      <c r="B61" t="str">
        <f>IF('Employee List'!C69="","",TRIM('Employee List'!C69))</f>
        <v/>
      </c>
      <c r="C61" t="str">
        <f>IF('Employee List'!D69="","",TRIM('Employee List'!D69))</f>
        <v/>
      </c>
      <c r="D61" t="str">
        <f>IF(ISBLANK('Employee List'!E69), "",VLOOKUP('Employee List'!E69,'other LOVs'!A:B,2,FALSE))</f>
        <v/>
      </c>
      <c r="E61" t="str">
        <f>IF('Employee List'!F69="","",TRIM('Employee List'!F69))</f>
        <v>,</v>
      </c>
      <c r="F61" s="2" t="str">
        <f>IF('Employee List'!H69="","",'Employee List'!H69)</f>
        <v/>
      </c>
      <c r="G61" s="2" t="str">
        <f>IF('Employee List'!I69="","",TRIM('Employee List'!I69))</f>
        <v/>
      </c>
      <c r="H61" t="str">
        <f>IFERROR(VLOOKUP('Employee List'!J69,Nationality_Table,2,FALSE),"")</f>
        <v/>
      </c>
      <c r="I61" t="str">
        <f>IFERROR(VLOOKUP('Employee List'!K69,Country_Table,2,FALSE),"")</f>
        <v/>
      </c>
      <c r="J61" t="str">
        <f>IFERROR(VLOOKUP('Employee List'!L69,Gender_Table,2,FALSE),"")</f>
        <v/>
      </c>
      <c r="K61" s="2" t="str">
        <f>IF('Employee List'!M69="","",TEXT('Employee List'!M69,"00000000000"))</f>
        <v/>
      </c>
      <c r="L61" s="2" t="str">
        <f>IF('Employee List'!N69="","",TRIM('Employee List'!N69))</f>
        <v/>
      </c>
      <c r="M61" s="2" t="str">
        <f>IF('Employee List'!O69="","",TRIM('Employee List'!O69))</f>
        <v/>
      </c>
      <c r="N61" s="2" t="str">
        <f>IF('Employee List'!P69="","",LEFT(TRIM('Employee List'!P69),60))</f>
        <v/>
      </c>
      <c r="O61" t="str">
        <f>IFERROR(IF(VLOOKUP('Employee List'!Q69,Country_Table,2,FALSE)="PH",VLOOKUP(UPPER(TRIM('Employee List'!R69)&amp;TRIM('Employee List'!S69)&amp;TRIM('Employee List'!T69)),City!$K:$M,3,FALSE),IF('Employee List'!T69="","",'Employee List'!T69)),"")</f>
        <v/>
      </c>
      <c r="P61" t="str">
        <f>IFERROR(IF(VLOOKUP('Employee List'!Q69,Country_Table,2,FALSE)="PH",VLOOKUP('Employee List'!R69,Region_Table,2,FALSE),IF('Employee List'!R69="","",'Employee List'!R69)),"")</f>
        <v/>
      </c>
      <c r="Q61" t="str">
        <f>IFERROR(IF(VLOOKUP('Employee List'!Q69,Country_Table,2,FALSE)="PH",VLOOKUP('Employee List'!S69,Province_Table,2,FALSE),IF('Employee List'!S69="","",'Employee List'!S69)),"")</f>
        <v/>
      </c>
      <c r="R61" t="str">
        <f>IFERROR(VLOOKUP('Employee List'!Q69,Country_Table,2,FALSE),"")</f>
        <v/>
      </c>
      <c r="S61" s="2" t="str">
        <f>IF('Employee List'!U69="","",TRIM('Employee List'!U69))</f>
        <v/>
      </c>
      <c r="T61" s="2" t="str">
        <f>IF('Employee List'!V69="","",TRIM('Employee List'!V69))</f>
        <v/>
      </c>
      <c r="U61" s="2" t="str">
        <f>IF('Employee List'!W69="","",LEFT(TRIM('Employee List'!W69),60))</f>
        <v/>
      </c>
      <c r="V61" t="str">
        <f>IFERROR(IF(VLOOKUP('Employee List'!X69,Country_Table,2,FALSE)="PH",VLOOKUP(UPPER(TRIM('Employee List'!Y69)&amp;TRIM('Employee List'!Z69)&amp;TRIM('Employee List'!AA69)),City!$K:$M,3,FALSE),IF('Employee List'!AA69="","",'Employee List'!AA69)),"")</f>
        <v/>
      </c>
      <c r="W61" t="str">
        <f>IFERROR(IF(VLOOKUP('Employee List'!X69,Country_Table,2,FALSE)="PH",VLOOKUP('Employee List'!Y69,Region_Table,2,FALSE),IF('Employee List'!Y69="","",'Employee List'!Y69)),"")</f>
        <v/>
      </c>
      <c r="X61" t="str">
        <f>IFERROR(IF(VLOOKUP('Employee List'!X69,Country_Table,2,FALSE)="PH",VLOOKUP('Employee List'!Z69,Province_Table,2,FALSE),IF('Employee List'!Z69="","",'Employee List'!Z69)),"")</f>
        <v/>
      </c>
      <c r="Y61" t="str">
        <f>IFERROR(VLOOKUP('Employee List'!X69,Country_Table,2,FALSE),"")</f>
        <v/>
      </c>
      <c r="Z61" s="2" t="str">
        <f>IF('Employee List'!AB69="","",TRIM('Employee List'!AB69))</f>
        <v/>
      </c>
      <c r="AA61" s="2" t="str">
        <f>IF('Employee List'!AC69="","",TRIM('Employee List'!AC69))</f>
        <v/>
      </c>
      <c r="AB61" s="2" t="str">
        <f>IF('Employee List'!AD69="","",TRIM('Employee List'!AD69))</f>
        <v/>
      </c>
      <c r="AC61" s="2" t="str">
        <f>IF('Employee List'!G69="","",TRIM('Employee List'!G69))</f>
        <v/>
      </c>
      <c r="AD61" t="str">
        <f>IFERROR(VLOOKUP('Employee List'!AE69,Civil_Status_Table,2,FALSE),"")</f>
        <v/>
      </c>
      <c r="AE61" s="2" t="str">
        <f>IF('Employee List'!AF69="","",TRIM('Employee List'!AF69))</f>
        <v/>
      </c>
      <c r="AF61" s="2" t="str">
        <f>IF('Employee List'!AG69="","",TRIM('Employee List'!AG69))</f>
        <v/>
      </c>
      <c r="AG61" s="2" t="str">
        <f>IF('Employee List'!AH69="","",TRIM('Employee List'!AH69))</f>
        <v/>
      </c>
      <c r="AH61" t="str">
        <f>IF(ISBLANK('Employee List'!AI69), "",VLOOKUP('Employee List'!AI69,'other LOVs'!A:B,2,FALSE))</f>
        <v/>
      </c>
      <c r="AI61" t="str">
        <f>IF('Employee List'!AJ69="","",TRIM('Employee List'!AJ69))</f>
        <v/>
      </c>
      <c r="AJ61" t="str">
        <f>IF(ISBLANK('Employee List'!AK69)," ",TRIM('Employee List'!AK69))</f>
        <v xml:space="preserve"> </v>
      </c>
    </row>
    <row r="62" spans="1:36">
      <c r="A62" t="str">
        <f>IF('Employee List'!B70="","",TRIM('Employee List'!B70))</f>
        <v/>
      </c>
      <c r="B62" t="str">
        <f>IF('Employee List'!C70="","",TRIM('Employee List'!C70))</f>
        <v/>
      </c>
      <c r="C62" t="str">
        <f>IF('Employee List'!D70="","",TRIM('Employee List'!D70))</f>
        <v/>
      </c>
      <c r="D62" t="str">
        <f>IF(ISBLANK('Employee List'!E70), "",VLOOKUP('Employee List'!E70,'other LOVs'!A:B,2,FALSE))</f>
        <v/>
      </c>
      <c r="E62" t="str">
        <f>IF('Employee List'!F70="","",TRIM('Employee List'!F70))</f>
        <v>,</v>
      </c>
      <c r="F62" s="2" t="str">
        <f>IF('Employee List'!H70="","",'Employee List'!H70)</f>
        <v/>
      </c>
      <c r="G62" s="2" t="str">
        <f>IF('Employee List'!I70="","",TRIM('Employee List'!I70))</f>
        <v/>
      </c>
      <c r="H62" t="str">
        <f>IFERROR(VLOOKUP('Employee List'!J70,Nationality_Table,2,FALSE),"")</f>
        <v/>
      </c>
      <c r="I62" t="str">
        <f>IFERROR(VLOOKUP('Employee List'!K70,Country_Table,2,FALSE),"")</f>
        <v/>
      </c>
      <c r="J62" t="str">
        <f>IFERROR(VLOOKUP('Employee List'!L70,Gender_Table,2,FALSE),"")</f>
        <v/>
      </c>
      <c r="K62" s="2" t="str">
        <f>IF('Employee List'!M70="","",TEXT('Employee List'!M70,"00000000000"))</f>
        <v/>
      </c>
      <c r="L62" s="2" t="str">
        <f>IF('Employee List'!N70="","",TRIM('Employee List'!N70))</f>
        <v/>
      </c>
      <c r="M62" s="2" t="str">
        <f>IF('Employee List'!O70="","",TRIM('Employee List'!O70))</f>
        <v/>
      </c>
      <c r="N62" s="2" t="str">
        <f>IF('Employee List'!P70="","",LEFT(TRIM('Employee List'!P70),60))</f>
        <v/>
      </c>
      <c r="O62" t="str">
        <f>IFERROR(IF(VLOOKUP('Employee List'!Q70,Country_Table,2,FALSE)="PH",VLOOKUP(UPPER(TRIM('Employee List'!R70)&amp;TRIM('Employee List'!S70)&amp;TRIM('Employee List'!T70)),City!$K:$M,3,FALSE),IF('Employee List'!T70="","",'Employee List'!T70)),"")</f>
        <v/>
      </c>
      <c r="P62" t="str">
        <f>IFERROR(IF(VLOOKUP('Employee List'!Q70,Country_Table,2,FALSE)="PH",VLOOKUP('Employee List'!R70,Region_Table,2,FALSE),IF('Employee List'!R70="","",'Employee List'!R70)),"")</f>
        <v/>
      </c>
      <c r="Q62" t="str">
        <f>IFERROR(IF(VLOOKUP('Employee List'!Q70,Country_Table,2,FALSE)="PH",VLOOKUP('Employee List'!S70,Province_Table,2,FALSE),IF('Employee List'!S70="","",'Employee List'!S70)),"")</f>
        <v/>
      </c>
      <c r="R62" t="str">
        <f>IFERROR(VLOOKUP('Employee List'!Q70,Country_Table,2,FALSE),"")</f>
        <v/>
      </c>
      <c r="S62" s="2" t="str">
        <f>IF('Employee List'!U70="","",TRIM('Employee List'!U70))</f>
        <v/>
      </c>
      <c r="T62" s="2" t="str">
        <f>IF('Employee List'!V70="","",TRIM('Employee List'!V70))</f>
        <v/>
      </c>
      <c r="U62" s="2" t="str">
        <f>IF('Employee List'!W70="","",LEFT(TRIM('Employee List'!W70),60))</f>
        <v/>
      </c>
      <c r="V62" t="str">
        <f>IFERROR(IF(VLOOKUP('Employee List'!X70,Country_Table,2,FALSE)="PH",VLOOKUP(UPPER(TRIM('Employee List'!Y70)&amp;TRIM('Employee List'!Z70)&amp;TRIM('Employee List'!AA70)),City!$K:$M,3,FALSE),IF('Employee List'!AA70="","",'Employee List'!AA70)),"")</f>
        <v/>
      </c>
      <c r="W62" t="str">
        <f>IFERROR(IF(VLOOKUP('Employee List'!X70,Country_Table,2,FALSE)="PH",VLOOKUP('Employee List'!Y70,Region_Table,2,FALSE),IF('Employee List'!Y70="","",'Employee List'!Y70)),"")</f>
        <v/>
      </c>
      <c r="X62" t="str">
        <f>IFERROR(IF(VLOOKUP('Employee List'!X70,Country_Table,2,FALSE)="PH",VLOOKUP('Employee List'!Z70,Province_Table,2,FALSE),IF('Employee List'!Z70="","",'Employee List'!Z70)),"")</f>
        <v/>
      </c>
      <c r="Y62" t="str">
        <f>IFERROR(VLOOKUP('Employee List'!X70,Country_Table,2,FALSE),"")</f>
        <v/>
      </c>
      <c r="Z62" s="2" t="str">
        <f>IF('Employee List'!AB70="","",TRIM('Employee List'!AB70))</f>
        <v/>
      </c>
      <c r="AA62" s="2" t="str">
        <f>IF('Employee List'!AC70="","",TRIM('Employee List'!AC70))</f>
        <v/>
      </c>
      <c r="AB62" s="2" t="str">
        <f>IF('Employee List'!AD70="","",TRIM('Employee List'!AD70))</f>
        <v/>
      </c>
      <c r="AC62" s="2" t="str">
        <f>IF('Employee List'!G70="","",TRIM('Employee List'!G70))</f>
        <v/>
      </c>
      <c r="AD62" t="str">
        <f>IFERROR(VLOOKUP('Employee List'!AE70,Civil_Status_Table,2,FALSE),"")</f>
        <v/>
      </c>
      <c r="AE62" s="2" t="str">
        <f>IF('Employee List'!AF70="","",TRIM('Employee List'!AF70))</f>
        <v/>
      </c>
      <c r="AF62" s="2" t="str">
        <f>IF('Employee List'!AG70="","",TRIM('Employee List'!AG70))</f>
        <v/>
      </c>
      <c r="AG62" s="2" t="str">
        <f>IF('Employee List'!AH70="","",TRIM('Employee List'!AH70))</f>
        <v/>
      </c>
      <c r="AH62" t="str">
        <f>IF(ISBLANK('Employee List'!AI70), "",VLOOKUP('Employee List'!AI70,'other LOVs'!A:B,2,FALSE))</f>
        <v/>
      </c>
      <c r="AI62" t="str">
        <f>IF('Employee List'!AJ70="","",TRIM('Employee List'!AJ70))</f>
        <v/>
      </c>
      <c r="AJ62" t="str">
        <f>IF(ISBLANK('Employee List'!AK70)," ",TRIM('Employee List'!AK70))</f>
        <v xml:space="preserve"> </v>
      </c>
    </row>
    <row r="63" spans="1:36">
      <c r="A63" t="str">
        <f>IF('Employee List'!B71="","",TRIM('Employee List'!B71))</f>
        <v/>
      </c>
      <c r="B63" t="str">
        <f>IF('Employee List'!C71="","",TRIM('Employee List'!C71))</f>
        <v/>
      </c>
      <c r="C63" t="str">
        <f>IF('Employee List'!D71="","",TRIM('Employee List'!D71))</f>
        <v/>
      </c>
      <c r="D63" t="str">
        <f>IF(ISBLANK('Employee List'!E71), "",VLOOKUP('Employee List'!E71,'other LOVs'!A:B,2,FALSE))</f>
        <v/>
      </c>
      <c r="E63" t="str">
        <f>IF('Employee List'!F71="","",TRIM('Employee List'!F71))</f>
        <v>,</v>
      </c>
      <c r="F63" s="2" t="str">
        <f>IF('Employee List'!H71="","",'Employee List'!H71)</f>
        <v/>
      </c>
      <c r="G63" s="2" t="str">
        <f>IF('Employee List'!I71="","",TRIM('Employee List'!I71))</f>
        <v/>
      </c>
      <c r="H63" t="str">
        <f>IFERROR(VLOOKUP('Employee List'!J71,Nationality_Table,2,FALSE),"")</f>
        <v/>
      </c>
      <c r="I63" t="str">
        <f>IFERROR(VLOOKUP('Employee List'!K71,Country_Table,2,FALSE),"")</f>
        <v/>
      </c>
      <c r="J63" t="str">
        <f>IFERROR(VLOOKUP('Employee List'!L71,Gender_Table,2,FALSE),"")</f>
        <v/>
      </c>
      <c r="K63" s="2" t="str">
        <f>IF('Employee List'!M71="","",TEXT('Employee List'!M71,"00000000000"))</f>
        <v/>
      </c>
      <c r="L63" s="2" t="str">
        <f>IF('Employee List'!N71="","",TRIM('Employee List'!N71))</f>
        <v/>
      </c>
      <c r="M63" s="2" t="str">
        <f>IF('Employee List'!O71="","",TRIM('Employee List'!O71))</f>
        <v/>
      </c>
      <c r="N63" s="2" t="str">
        <f>IF('Employee List'!P71="","",LEFT(TRIM('Employee List'!P71),60))</f>
        <v/>
      </c>
      <c r="O63" t="str">
        <f>IFERROR(IF(VLOOKUP('Employee List'!Q71,Country_Table,2,FALSE)="PH",VLOOKUP(UPPER(TRIM('Employee List'!R71)&amp;TRIM('Employee List'!S71)&amp;TRIM('Employee List'!T71)),City!$K:$M,3,FALSE),IF('Employee List'!T71="","",'Employee List'!T71)),"")</f>
        <v/>
      </c>
      <c r="P63" t="str">
        <f>IFERROR(IF(VLOOKUP('Employee List'!Q71,Country_Table,2,FALSE)="PH",VLOOKUP('Employee List'!R71,Region_Table,2,FALSE),IF('Employee List'!R71="","",'Employee List'!R71)),"")</f>
        <v/>
      </c>
      <c r="Q63" t="str">
        <f>IFERROR(IF(VLOOKUP('Employee List'!Q71,Country_Table,2,FALSE)="PH",VLOOKUP('Employee List'!S71,Province_Table,2,FALSE),IF('Employee List'!S71="","",'Employee List'!S71)),"")</f>
        <v/>
      </c>
      <c r="R63" t="str">
        <f>IFERROR(VLOOKUP('Employee List'!Q71,Country_Table,2,FALSE),"")</f>
        <v/>
      </c>
      <c r="S63" s="2" t="str">
        <f>IF('Employee List'!U71="","",TRIM('Employee List'!U71))</f>
        <v/>
      </c>
      <c r="T63" s="2" t="str">
        <f>IF('Employee List'!V71="","",TRIM('Employee List'!V71))</f>
        <v/>
      </c>
      <c r="U63" s="2" t="str">
        <f>IF('Employee List'!W71="","",LEFT(TRIM('Employee List'!W71),60))</f>
        <v/>
      </c>
      <c r="V63" t="str">
        <f>IFERROR(IF(VLOOKUP('Employee List'!X71,Country_Table,2,FALSE)="PH",VLOOKUP(UPPER(TRIM('Employee List'!Y71)&amp;TRIM('Employee List'!Z71)&amp;TRIM('Employee List'!AA71)),City!$K:$M,3,FALSE),IF('Employee List'!AA71="","",'Employee List'!AA71)),"")</f>
        <v/>
      </c>
      <c r="W63" t="str">
        <f>IFERROR(IF(VLOOKUP('Employee List'!X71,Country_Table,2,FALSE)="PH",VLOOKUP('Employee List'!Y71,Region_Table,2,FALSE),IF('Employee List'!Y71="","",'Employee List'!Y71)),"")</f>
        <v/>
      </c>
      <c r="X63" t="str">
        <f>IFERROR(IF(VLOOKUP('Employee List'!X71,Country_Table,2,FALSE)="PH",VLOOKUP('Employee List'!Z71,Province_Table,2,FALSE),IF('Employee List'!Z71="","",'Employee List'!Z71)),"")</f>
        <v/>
      </c>
      <c r="Y63" t="str">
        <f>IFERROR(VLOOKUP('Employee List'!X71,Country_Table,2,FALSE),"")</f>
        <v/>
      </c>
      <c r="Z63" s="2" t="str">
        <f>IF('Employee List'!AB71="","",TRIM('Employee List'!AB71))</f>
        <v/>
      </c>
      <c r="AA63" s="2" t="str">
        <f>IF('Employee List'!AC71="","",TRIM('Employee List'!AC71))</f>
        <v/>
      </c>
      <c r="AB63" s="2" t="str">
        <f>IF('Employee List'!AD71="","",TRIM('Employee List'!AD71))</f>
        <v/>
      </c>
      <c r="AC63" s="2" t="str">
        <f>IF('Employee List'!G71="","",TRIM('Employee List'!G71))</f>
        <v/>
      </c>
      <c r="AD63" t="str">
        <f>IFERROR(VLOOKUP('Employee List'!AE71,Civil_Status_Table,2,FALSE),"")</f>
        <v/>
      </c>
      <c r="AE63" s="2" t="str">
        <f>IF('Employee List'!AF71="","",TRIM('Employee List'!AF71))</f>
        <v/>
      </c>
      <c r="AF63" s="2" t="str">
        <f>IF('Employee List'!AG71="","",TRIM('Employee List'!AG71))</f>
        <v/>
      </c>
      <c r="AG63" s="2" t="str">
        <f>IF('Employee List'!AH71="","",TRIM('Employee List'!AH71))</f>
        <v/>
      </c>
      <c r="AH63" t="str">
        <f>IF(ISBLANK('Employee List'!AI71), "",VLOOKUP('Employee List'!AI71,'other LOVs'!A:B,2,FALSE))</f>
        <v/>
      </c>
      <c r="AI63" t="str">
        <f>IF('Employee List'!AJ71="","",TRIM('Employee List'!AJ71))</f>
        <v/>
      </c>
      <c r="AJ63" t="str">
        <f>IF(ISBLANK('Employee List'!AK71)," ",TRIM('Employee List'!AK71))</f>
        <v xml:space="preserve"> </v>
      </c>
    </row>
    <row r="64" spans="1:36">
      <c r="A64" t="str">
        <f>IF('Employee List'!B72="","",TRIM('Employee List'!B72))</f>
        <v/>
      </c>
      <c r="B64" t="str">
        <f>IF('Employee List'!C72="","",TRIM('Employee List'!C72))</f>
        <v/>
      </c>
      <c r="C64" t="str">
        <f>IF('Employee List'!D72="","",TRIM('Employee List'!D72))</f>
        <v/>
      </c>
      <c r="D64" t="str">
        <f>IF(ISBLANK('Employee List'!E72), "",VLOOKUP('Employee List'!E72,'other LOVs'!A:B,2,FALSE))</f>
        <v/>
      </c>
      <c r="E64" t="str">
        <f>IF('Employee List'!F72="","",TRIM('Employee List'!F72))</f>
        <v>,</v>
      </c>
      <c r="F64" s="2" t="str">
        <f>IF('Employee List'!H72="","",'Employee List'!H72)</f>
        <v/>
      </c>
      <c r="G64" s="2" t="str">
        <f>IF('Employee List'!I72="","",TRIM('Employee List'!I72))</f>
        <v/>
      </c>
      <c r="H64" t="str">
        <f>IFERROR(VLOOKUP('Employee List'!J72,Nationality_Table,2,FALSE),"")</f>
        <v/>
      </c>
      <c r="I64" t="str">
        <f>IFERROR(VLOOKUP('Employee List'!K72,Country_Table,2,FALSE),"")</f>
        <v/>
      </c>
      <c r="J64" t="str">
        <f>IFERROR(VLOOKUP('Employee List'!L72,Gender_Table,2,FALSE),"")</f>
        <v/>
      </c>
      <c r="K64" s="2" t="str">
        <f>IF('Employee List'!M72="","",TEXT('Employee List'!M72,"00000000000"))</f>
        <v/>
      </c>
      <c r="L64" s="2" t="str">
        <f>IF('Employee List'!N72="","",TRIM('Employee List'!N72))</f>
        <v/>
      </c>
      <c r="M64" s="2" t="str">
        <f>IF('Employee List'!O72="","",TRIM('Employee List'!O72))</f>
        <v/>
      </c>
      <c r="N64" s="2" t="str">
        <f>IF('Employee List'!P72="","",LEFT(TRIM('Employee List'!P72),60))</f>
        <v/>
      </c>
      <c r="O64" t="str">
        <f>IFERROR(IF(VLOOKUP('Employee List'!Q72,Country_Table,2,FALSE)="PH",VLOOKUP(UPPER(TRIM('Employee List'!R72)&amp;TRIM('Employee List'!S72)&amp;TRIM('Employee List'!T72)),City!$K:$M,3,FALSE),IF('Employee List'!T72="","",'Employee List'!T72)),"")</f>
        <v/>
      </c>
      <c r="P64" t="str">
        <f>IFERROR(IF(VLOOKUP('Employee List'!Q72,Country_Table,2,FALSE)="PH",VLOOKUP('Employee List'!R72,Region_Table,2,FALSE),IF('Employee List'!R72="","",'Employee List'!R72)),"")</f>
        <v/>
      </c>
      <c r="Q64" t="str">
        <f>IFERROR(IF(VLOOKUP('Employee List'!Q72,Country_Table,2,FALSE)="PH",VLOOKUP('Employee List'!S72,Province_Table,2,FALSE),IF('Employee List'!S72="","",'Employee List'!S72)),"")</f>
        <v/>
      </c>
      <c r="R64" t="str">
        <f>IFERROR(VLOOKUP('Employee List'!Q72,Country_Table,2,FALSE),"")</f>
        <v/>
      </c>
      <c r="S64" s="2" t="str">
        <f>IF('Employee List'!U72="","",TRIM('Employee List'!U72))</f>
        <v/>
      </c>
      <c r="T64" s="2" t="str">
        <f>IF('Employee List'!V72="","",TRIM('Employee List'!V72))</f>
        <v/>
      </c>
      <c r="U64" s="2" t="str">
        <f>IF('Employee List'!W72="","",LEFT(TRIM('Employee List'!W72),60))</f>
        <v/>
      </c>
      <c r="V64" t="str">
        <f>IFERROR(IF(VLOOKUP('Employee List'!X72,Country_Table,2,FALSE)="PH",VLOOKUP(UPPER(TRIM('Employee List'!Y72)&amp;TRIM('Employee List'!Z72)&amp;TRIM('Employee List'!AA72)),City!$K:$M,3,FALSE),IF('Employee List'!AA72="","",'Employee List'!AA72)),"")</f>
        <v/>
      </c>
      <c r="W64" t="str">
        <f>IFERROR(IF(VLOOKUP('Employee List'!X72,Country_Table,2,FALSE)="PH",VLOOKUP('Employee List'!Y72,Region_Table,2,FALSE),IF('Employee List'!Y72="","",'Employee List'!Y72)),"")</f>
        <v/>
      </c>
      <c r="X64" t="str">
        <f>IFERROR(IF(VLOOKUP('Employee List'!X72,Country_Table,2,FALSE)="PH",VLOOKUP('Employee List'!Z72,Province_Table,2,FALSE),IF('Employee List'!Z72="","",'Employee List'!Z72)),"")</f>
        <v/>
      </c>
      <c r="Y64" t="str">
        <f>IFERROR(VLOOKUP('Employee List'!X72,Country_Table,2,FALSE),"")</f>
        <v/>
      </c>
      <c r="Z64" s="2" t="str">
        <f>IF('Employee List'!AB72="","",TRIM('Employee List'!AB72))</f>
        <v/>
      </c>
      <c r="AA64" s="2" t="str">
        <f>IF('Employee List'!AC72="","",TRIM('Employee List'!AC72))</f>
        <v/>
      </c>
      <c r="AB64" s="2" t="str">
        <f>IF('Employee List'!AD72="","",TRIM('Employee List'!AD72))</f>
        <v/>
      </c>
      <c r="AC64" s="2" t="str">
        <f>IF('Employee List'!G72="","",TRIM('Employee List'!G72))</f>
        <v/>
      </c>
      <c r="AD64" t="str">
        <f>IFERROR(VLOOKUP('Employee List'!AE72,Civil_Status_Table,2,FALSE),"")</f>
        <v/>
      </c>
      <c r="AE64" s="2" t="str">
        <f>IF('Employee List'!AF72="","",TRIM('Employee List'!AF72))</f>
        <v/>
      </c>
      <c r="AF64" s="2" t="str">
        <f>IF('Employee List'!AG72="","",TRIM('Employee List'!AG72))</f>
        <v/>
      </c>
      <c r="AG64" s="2" t="str">
        <f>IF('Employee List'!AH72="","",TRIM('Employee List'!AH72))</f>
        <v/>
      </c>
      <c r="AH64" t="str">
        <f>IF(ISBLANK('Employee List'!AI72), "",VLOOKUP('Employee List'!AI72,'other LOVs'!A:B,2,FALSE))</f>
        <v/>
      </c>
      <c r="AI64" t="str">
        <f>IF('Employee List'!AJ72="","",TRIM('Employee List'!AJ72))</f>
        <v/>
      </c>
      <c r="AJ64" t="str">
        <f>IF(ISBLANK('Employee List'!AK72)," ",TRIM('Employee List'!AK72))</f>
        <v xml:space="preserve"> </v>
      </c>
    </row>
    <row r="65" spans="1:36">
      <c r="A65" t="str">
        <f>IF('Employee List'!B73="","",TRIM('Employee List'!B73))</f>
        <v/>
      </c>
      <c r="B65" t="str">
        <f>IF('Employee List'!C73="","",TRIM('Employee List'!C73))</f>
        <v/>
      </c>
      <c r="C65" t="str">
        <f>IF('Employee List'!D73="","",TRIM('Employee List'!D73))</f>
        <v/>
      </c>
      <c r="D65" t="str">
        <f>IF(ISBLANK('Employee List'!E73), "",VLOOKUP('Employee List'!E73,'other LOVs'!A:B,2,FALSE))</f>
        <v/>
      </c>
      <c r="E65" t="str">
        <f>IF('Employee List'!F73="","",TRIM('Employee List'!F73))</f>
        <v>,</v>
      </c>
      <c r="F65" s="2" t="str">
        <f>IF('Employee List'!H73="","",'Employee List'!H73)</f>
        <v/>
      </c>
      <c r="G65" s="2" t="str">
        <f>IF('Employee List'!I73="","",TRIM('Employee List'!I73))</f>
        <v/>
      </c>
      <c r="H65" t="str">
        <f>IFERROR(VLOOKUP('Employee List'!J73,Nationality_Table,2,FALSE),"")</f>
        <v/>
      </c>
      <c r="I65" t="str">
        <f>IFERROR(VLOOKUP('Employee List'!K73,Country_Table,2,FALSE),"")</f>
        <v/>
      </c>
      <c r="J65" t="str">
        <f>IFERROR(VLOOKUP('Employee List'!L73,Gender_Table,2,FALSE),"")</f>
        <v/>
      </c>
      <c r="K65" s="2" t="str">
        <f>IF('Employee List'!M73="","",TEXT('Employee List'!M73,"00000000000"))</f>
        <v/>
      </c>
      <c r="L65" s="2" t="str">
        <f>IF('Employee List'!N73="","",TRIM('Employee List'!N73))</f>
        <v/>
      </c>
      <c r="M65" s="2" t="str">
        <f>IF('Employee List'!O73="","",TRIM('Employee List'!O73))</f>
        <v/>
      </c>
      <c r="N65" s="2" t="str">
        <f>IF('Employee List'!P73="","",LEFT(TRIM('Employee List'!P73),60))</f>
        <v/>
      </c>
      <c r="O65" t="str">
        <f>IFERROR(IF(VLOOKUP('Employee List'!Q73,Country_Table,2,FALSE)="PH",VLOOKUP(UPPER(TRIM('Employee List'!R73)&amp;TRIM('Employee List'!S73)&amp;TRIM('Employee List'!T73)),City!$K:$M,3,FALSE),IF('Employee List'!T73="","",'Employee List'!T73)),"")</f>
        <v/>
      </c>
      <c r="P65" t="str">
        <f>IFERROR(IF(VLOOKUP('Employee List'!Q73,Country_Table,2,FALSE)="PH",VLOOKUP('Employee List'!R73,Region_Table,2,FALSE),IF('Employee List'!R73="","",'Employee List'!R73)),"")</f>
        <v/>
      </c>
      <c r="Q65" t="str">
        <f>IFERROR(IF(VLOOKUP('Employee List'!Q73,Country_Table,2,FALSE)="PH",VLOOKUP('Employee List'!S73,Province_Table,2,FALSE),IF('Employee List'!S73="","",'Employee List'!S73)),"")</f>
        <v/>
      </c>
      <c r="R65" t="str">
        <f>IFERROR(VLOOKUP('Employee List'!Q73,Country_Table,2,FALSE),"")</f>
        <v/>
      </c>
      <c r="S65" s="2" t="str">
        <f>IF('Employee List'!U73="","",TRIM('Employee List'!U73))</f>
        <v/>
      </c>
      <c r="T65" s="2" t="str">
        <f>IF('Employee List'!V73="","",TRIM('Employee List'!V73))</f>
        <v/>
      </c>
      <c r="U65" s="2" t="str">
        <f>IF('Employee List'!W73="","",LEFT(TRIM('Employee List'!W73),60))</f>
        <v/>
      </c>
      <c r="V65" t="str">
        <f>IFERROR(IF(VLOOKUP('Employee List'!X73,Country_Table,2,FALSE)="PH",VLOOKUP(UPPER(TRIM('Employee List'!Y73)&amp;TRIM('Employee List'!Z73)&amp;TRIM('Employee List'!AA73)),City!$K:$M,3,FALSE),IF('Employee List'!AA73="","",'Employee List'!AA73)),"")</f>
        <v/>
      </c>
      <c r="W65" t="str">
        <f>IFERROR(IF(VLOOKUP('Employee List'!X73,Country_Table,2,FALSE)="PH",VLOOKUP('Employee List'!Y73,Region_Table,2,FALSE),IF('Employee List'!Y73="","",'Employee List'!Y73)),"")</f>
        <v/>
      </c>
      <c r="X65" t="str">
        <f>IFERROR(IF(VLOOKUP('Employee List'!X73,Country_Table,2,FALSE)="PH",VLOOKUP('Employee List'!Z73,Province_Table,2,FALSE),IF('Employee List'!Z73="","",'Employee List'!Z73)),"")</f>
        <v/>
      </c>
      <c r="Y65" t="str">
        <f>IFERROR(VLOOKUP('Employee List'!X73,Country_Table,2,FALSE),"")</f>
        <v/>
      </c>
      <c r="Z65" s="2" t="str">
        <f>IF('Employee List'!AB73="","",TRIM('Employee List'!AB73))</f>
        <v/>
      </c>
      <c r="AA65" s="2" t="str">
        <f>IF('Employee List'!AC73="","",TRIM('Employee List'!AC73))</f>
        <v/>
      </c>
      <c r="AB65" s="2" t="str">
        <f>IF('Employee List'!AD73="","",TRIM('Employee List'!AD73))</f>
        <v/>
      </c>
      <c r="AC65" s="2" t="str">
        <f>IF('Employee List'!G73="","",TRIM('Employee List'!G73))</f>
        <v/>
      </c>
      <c r="AD65" t="str">
        <f>IFERROR(VLOOKUP('Employee List'!AE73,Civil_Status_Table,2,FALSE),"")</f>
        <v/>
      </c>
      <c r="AE65" s="2" t="str">
        <f>IF('Employee List'!AF73="","",TRIM('Employee List'!AF73))</f>
        <v/>
      </c>
      <c r="AF65" s="2" t="str">
        <f>IF('Employee List'!AG73="","",TRIM('Employee List'!AG73))</f>
        <v/>
      </c>
      <c r="AG65" s="2" t="str">
        <f>IF('Employee List'!AH73="","",TRIM('Employee List'!AH73))</f>
        <v/>
      </c>
      <c r="AH65" t="str">
        <f>IF(ISBLANK('Employee List'!AI73), "",VLOOKUP('Employee List'!AI73,'other LOVs'!A:B,2,FALSE))</f>
        <v/>
      </c>
      <c r="AI65" t="str">
        <f>IF('Employee List'!AJ73="","",TRIM('Employee List'!AJ73))</f>
        <v/>
      </c>
      <c r="AJ65" t="str">
        <f>IF(ISBLANK('Employee List'!AK73)," ",TRIM('Employee List'!AK73))</f>
        <v xml:space="preserve"> </v>
      </c>
    </row>
    <row r="66" spans="1:36">
      <c r="A66" t="str">
        <f>IF('Employee List'!B74="","",TRIM('Employee List'!B74))</f>
        <v/>
      </c>
      <c r="B66" t="str">
        <f>IF('Employee List'!C74="","",TRIM('Employee List'!C74))</f>
        <v/>
      </c>
      <c r="C66" t="str">
        <f>IF('Employee List'!D74="","",TRIM('Employee List'!D74))</f>
        <v/>
      </c>
      <c r="D66" t="str">
        <f>IF(ISBLANK('Employee List'!E74), "",VLOOKUP('Employee List'!E74,'other LOVs'!A:B,2,FALSE))</f>
        <v/>
      </c>
      <c r="E66" t="str">
        <f>IF('Employee List'!F74="","",TRIM('Employee List'!F74))</f>
        <v>,</v>
      </c>
      <c r="F66" s="2" t="str">
        <f>IF('Employee List'!H74="","",'Employee List'!H74)</f>
        <v/>
      </c>
      <c r="G66" s="2" t="str">
        <f>IF('Employee List'!I74="","",TRIM('Employee List'!I74))</f>
        <v/>
      </c>
      <c r="H66" t="str">
        <f>IFERROR(VLOOKUP('Employee List'!J74,Nationality_Table,2,FALSE),"")</f>
        <v/>
      </c>
      <c r="I66" t="str">
        <f>IFERROR(VLOOKUP('Employee List'!K74,Country_Table,2,FALSE),"")</f>
        <v/>
      </c>
      <c r="J66" t="str">
        <f>IFERROR(VLOOKUP('Employee List'!L74,Gender_Table,2,FALSE),"")</f>
        <v/>
      </c>
      <c r="K66" s="2" t="str">
        <f>IF('Employee List'!M74="","",TEXT('Employee List'!M74,"00000000000"))</f>
        <v/>
      </c>
      <c r="L66" s="2" t="str">
        <f>IF('Employee List'!N74="","",TRIM('Employee List'!N74))</f>
        <v/>
      </c>
      <c r="M66" s="2" t="str">
        <f>IF('Employee List'!O74="","",TRIM('Employee List'!O74))</f>
        <v/>
      </c>
      <c r="N66" s="2" t="str">
        <f>IF('Employee List'!P74="","",LEFT(TRIM('Employee List'!P74),60))</f>
        <v/>
      </c>
      <c r="O66" t="str">
        <f>IFERROR(IF(VLOOKUP('Employee List'!Q74,Country_Table,2,FALSE)="PH",VLOOKUP(UPPER(TRIM('Employee List'!R74)&amp;TRIM('Employee List'!S74)&amp;TRIM('Employee List'!T74)),City!$K:$M,3,FALSE),IF('Employee List'!T74="","",'Employee List'!T74)),"")</f>
        <v/>
      </c>
      <c r="P66" t="str">
        <f>IFERROR(IF(VLOOKUP('Employee List'!Q74,Country_Table,2,FALSE)="PH",VLOOKUP('Employee List'!R74,Region_Table,2,FALSE),IF('Employee List'!R74="","",'Employee List'!R74)),"")</f>
        <v/>
      </c>
      <c r="Q66" t="str">
        <f>IFERROR(IF(VLOOKUP('Employee List'!Q74,Country_Table,2,FALSE)="PH",VLOOKUP('Employee List'!S74,Province_Table,2,FALSE),IF('Employee List'!S74="","",'Employee List'!S74)),"")</f>
        <v/>
      </c>
      <c r="R66" t="str">
        <f>IFERROR(VLOOKUP('Employee List'!Q74,Country_Table,2,FALSE),"")</f>
        <v/>
      </c>
      <c r="S66" s="2" t="str">
        <f>IF('Employee List'!U74="","",TRIM('Employee List'!U74))</f>
        <v/>
      </c>
      <c r="T66" s="2" t="str">
        <f>IF('Employee List'!V74="","",TRIM('Employee List'!V74))</f>
        <v/>
      </c>
      <c r="U66" s="2" t="str">
        <f>IF('Employee List'!W74="","",LEFT(TRIM('Employee List'!W74),60))</f>
        <v/>
      </c>
      <c r="V66" t="str">
        <f>IFERROR(IF(VLOOKUP('Employee List'!X74,Country_Table,2,FALSE)="PH",VLOOKUP(UPPER(TRIM('Employee List'!Y74)&amp;TRIM('Employee List'!Z74)&amp;TRIM('Employee List'!AA74)),City!$K:$M,3,FALSE),IF('Employee List'!AA74="","",'Employee List'!AA74)),"")</f>
        <v/>
      </c>
      <c r="W66" t="str">
        <f>IFERROR(IF(VLOOKUP('Employee List'!X74,Country_Table,2,FALSE)="PH",VLOOKUP('Employee List'!Y74,Region_Table,2,FALSE),IF('Employee List'!Y74="","",'Employee List'!Y74)),"")</f>
        <v/>
      </c>
      <c r="X66" t="str">
        <f>IFERROR(IF(VLOOKUP('Employee List'!X74,Country_Table,2,FALSE)="PH",VLOOKUP('Employee List'!Z74,Province_Table,2,FALSE),IF('Employee List'!Z74="","",'Employee List'!Z74)),"")</f>
        <v/>
      </c>
      <c r="Y66" t="str">
        <f>IFERROR(VLOOKUP('Employee List'!X74,Country_Table,2,FALSE),"")</f>
        <v/>
      </c>
      <c r="Z66" s="2" t="str">
        <f>IF('Employee List'!AB74="","",TRIM('Employee List'!AB74))</f>
        <v/>
      </c>
      <c r="AA66" s="2" t="str">
        <f>IF('Employee List'!AC74="","",TRIM('Employee List'!AC74))</f>
        <v/>
      </c>
      <c r="AB66" s="2" t="str">
        <f>IF('Employee List'!AD74="","",TRIM('Employee List'!AD74))</f>
        <v/>
      </c>
      <c r="AC66" s="2" t="str">
        <f>IF('Employee List'!G74="","",TRIM('Employee List'!G74))</f>
        <v/>
      </c>
      <c r="AD66" t="str">
        <f>IFERROR(VLOOKUP('Employee List'!AE74,Civil_Status_Table,2,FALSE),"")</f>
        <v/>
      </c>
      <c r="AE66" s="2" t="str">
        <f>IF('Employee List'!AF74="","",TRIM('Employee List'!AF74))</f>
        <v/>
      </c>
      <c r="AF66" s="2" t="str">
        <f>IF('Employee List'!AG74="","",TRIM('Employee List'!AG74))</f>
        <v/>
      </c>
      <c r="AG66" s="2" t="str">
        <f>IF('Employee List'!AH74="","",TRIM('Employee List'!AH74))</f>
        <v/>
      </c>
      <c r="AH66" t="str">
        <f>IF(ISBLANK('Employee List'!AI74), "",VLOOKUP('Employee List'!AI74,'other LOVs'!A:B,2,FALSE))</f>
        <v/>
      </c>
      <c r="AI66" t="str">
        <f>IF('Employee List'!AJ74="","",TRIM('Employee List'!AJ74))</f>
        <v/>
      </c>
      <c r="AJ66" t="str">
        <f>IF(ISBLANK('Employee List'!AK74)," ",TRIM('Employee List'!AK74))</f>
        <v xml:space="preserve"> </v>
      </c>
    </row>
    <row r="67" spans="1:36">
      <c r="A67" t="str">
        <f>IF('Employee List'!B75="","",TRIM('Employee List'!B75))</f>
        <v/>
      </c>
      <c r="B67" t="str">
        <f>IF('Employee List'!C75="","",TRIM('Employee List'!C75))</f>
        <v/>
      </c>
      <c r="C67" t="str">
        <f>IF('Employee List'!D75="","",TRIM('Employee List'!D75))</f>
        <v/>
      </c>
      <c r="D67" t="str">
        <f>IF(ISBLANK('Employee List'!E75), "",VLOOKUP('Employee List'!E75,'other LOVs'!A:B,2,FALSE))</f>
        <v/>
      </c>
      <c r="E67" t="str">
        <f>IF('Employee List'!F75="","",TRIM('Employee List'!F75))</f>
        <v>,</v>
      </c>
      <c r="F67" s="2" t="str">
        <f>IF('Employee List'!H75="","",'Employee List'!H75)</f>
        <v/>
      </c>
      <c r="G67" s="2" t="str">
        <f>IF('Employee List'!I75="","",TRIM('Employee List'!I75))</f>
        <v/>
      </c>
      <c r="H67" t="str">
        <f>IFERROR(VLOOKUP('Employee List'!J75,Nationality_Table,2,FALSE),"")</f>
        <v/>
      </c>
      <c r="I67" t="str">
        <f>IFERROR(VLOOKUP('Employee List'!K75,Country_Table,2,FALSE),"")</f>
        <v/>
      </c>
      <c r="J67" t="str">
        <f>IFERROR(VLOOKUP('Employee List'!L75,Gender_Table,2,FALSE),"")</f>
        <v/>
      </c>
      <c r="K67" s="2" t="str">
        <f>IF('Employee List'!M75="","",TEXT('Employee List'!M75,"00000000000"))</f>
        <v/>
      </c>
      <c r="L67" s="2" t="str">
        <f>IF('Employee List'!N75="","",TRIM('Employee List'!N75))</f>
        <v/>
      </c>
      <c r="M67" s="2" t="str">
        <f>IF('Employee List'!O75="","",TRIM('Employee List'!O75))</f>
        <v/>
      </c>
      <c r="N67" s="2" t="str">
        <f>IF('Employee List'!P75="","",LEFT(TRIM('Employee List'!P75),60))</f>
        <v/>
      </c>
      <c r="O67" t="str">
        <f>IFERROR(IF(VLOOKUP('Employee List'!Q75,Country_Table,2,FALSE)="PH",VLOOKUP(UPPER(TRIM('Employee List'!R75)&amp;TRIM('Employee List'!S75)&amp;TRIM('Employee List'!T75)),City!$K:$M,3,FALSE),IF('Employee List'!T75="","",'Employee List'!T75)),"")</f>
        <v/>
      </c>
      <c r="P67" t="str">
        <f>IFERROR(IF(VLOOKUP('Employee List'!Q75,Country_Table,2,FALSE)="PH",VLOOKUP('Employee List'!R75,Region_Table,2,FALSE),IF('Employee List'!R75="","",'Employee List'!R75)),"")</f>
        <v/>
      </c>
      <c r="Q67" t="str">
        <f>IFERROR(IF(VLOOKUP('Employee List'!Q75,Country_Table,2,FALSE)="PH",VLOOKUP('Employee List'!S75,Province_Table,2,FALSE),IF('Employee List'!S75="","",'Employee List'!S75)),"")</f>
        <v/>
      </c>
      <c r="R67" t="str">
        <f>IFERROR(VLOOKUP('Employee List'!Q75,Country_Table,2,FALSE),"")</f>
        <v/>
      </c>
      <c r="S67" s="2" t="str">
        <f>IF('Employee List'!U75="","",TRIM('Employee List'!U75))</f>
        <v/>
      </c>
      <c r="T67" s="2" t="str">
        <f>IF('Employee List'!V75="","",TRIM('Employee List'!V75))</f>
        <v/>
      </c>
      <c r="U67" s="2" t="str">
        <f>IF('Employee List'!W75="","",LEFT(TRIM('Employee List'!W75),60))</f>
        <v/>
      </c>
      <c r="V67" t="str">
        <f>IFERROR(IF(VLOOKUP('Employee List'!X75,Country_Table,2,FALSE)="PH",VLOOKUP(UPPER(TRIM('Employee List'!Y75)&amp;TRIM('Employee List'!Z75)&amp;TRIM('Employee List'!AA75)),City!$K:$M,3,FALSE),IF('Employee List'!AA75="","",'Employee List'!AA75)),"")</f>
        <v/>
      </c>
      <c r="W67" t="str">
        <f>IFERROR(IF(VLOOKUP('Employee List'!X75,Country_Table,2,FALSE)="PH",VLOOKUP('Employee List'!Y75,Region_Table,2,FALSE),IF('Employee List'!Y75="","",'Employee List'!Y75)),"")</f>
        <v/>
      </c>
      <c r="X67" t="str">
        <f>IFERROR(IF(VLOOKUP('Employee List'!X75,Country_Table,2,FALSE)="PH",VLOOKUP('Employee List'!Z75,Province_Table,2,FALSE),IF('Employee List'!Z75="","",'Employee List'!Z75)),"")</f>
        <v/>
      </c>
      <c r="Y67" t="str">
        <f>IFERROR(VLOOKUP('Employee List'!X75,Country_Table,2,FALSE),"")</f>
        <v/>
      </c>
      <c r="Z67" s="2" t="str">
        <f>IF('Employee List'!AB75="","",TRIM('Employee List'!AB75))</f>
        <v/>
      </c>
      <c r="AA67" s="2" t="str">
        <f>IF('Employee List'!AC75="","",TRIM('Employee List'!AC75))</f>
        <v/>
      </c>
      <c r="AB67" s="2" t="str">
        <f>IF('Employee List'!AD75="","",TRIM('Employee List'!AD75))</f>
        <v/>
      </c>
      <c r="AC67" s="2" t="str">
        <f>IF('Employee List'!G75="","",TRIM('Employee List'!G75))</f>
        <v/>
      </c>
      <c r="AD67" t="str">
        <f>IFERROR(VLOOKUP('Employee List'!AE75,Civil_Status_Table,2,FALSE),"")</f>
        <v/>
      </c>
      <c r="AE67" s="2" t="str">
        <f>IF('Employee List'!AF75="","",TRIM('Employee List'!AF75))</f>
        <v/>
      </c>
      <c r="AF67" s="2" t="str">
        <f>IF('Employee List'!AG75="","",TRIM('Employee List'!AG75))</f>
        <v/>
      </c>
      <c r="AG67" s="2" t="str">
        <f>IF('Employee List'!AH75="","",TRIM('Employee List'!AH75))</f>
        <v/>
      </c>
      <c r="AH67" t="str">
        <f>IF(ISBLANK('Employee List'!AI75), "",VLOOKUP('Employee List'!AI75,'other LOVs'!A:B,2,FALSE))</f>
        <v/>
      </c>
      <c r="AI67" t="str">
        <f>IF('Employee List'!AJ75="","",TRIM('Employee List'!AJ75))</f>
        <v/>
      </c>
      <c r="AJ67" t="str">
        <f>IF(ISBLANK('Employee List'!AK75)," ",TRIM('Employee List'!AK75))</f>
        <v xml:space="preserve"> </v>
      </c>
    </row>
    <row r="68" spans="1:36">
      <c r="A68" t="str">
        <f>IF('Employee List'!B76="","",TRIM('Employee List'!B76))</f>
        <v/>
      </c>
      <c r="B68" t="str">
        <f>IF('Employee List'!C76="","",TRIM('Employee List'!C76))</f>
        <v/>
      </c>
      <c r="C68" t="str">
        <f>IF('Employee List'!D76="","",TRIM('Employee List'!D76))</f>
        <v/>
      </c>
      <c r="D68" t="str">
        <f>IF(ISBLANK('Employee List'!E76), "",VLOOKUP('Employee List'!E76,'other LOVs'!A:B,2,FALSE))</f>
        <v/>
      </c>
      <c r="E68" t="str">
        <f>IF('Employee List'!F76="","",TRIM('Employee List'!F76))</f>
        <v>,</v>
      </c>
      <c r="F68" s="2" t="str">
        <f>IF('Employee List'!H76="","",'Employee List'!H76)</f>
        <v/>
      </c>
      <c r="G68" s="2" t="str">
        <f>IF('Employee List'!I76="","",TRIM('Employee List'!I76))</f>
        <v/>
      </c>
      <c r="H68" t="str">
        <f>IFERROR(VLOOKUP('Employee List'!J76,Nationality_Table,2,FALSE),"")</f>
        <v/>
      </c>
      <c r="I68" t="str">
        <f>IFERROR(VLOOKUP('Employee List'!K76,Country_Table,2,FALSE),"")</f>
        <v/>
      </c>
      <c r="J68" t="str">
        <f>IFERROR(VLOOKUP('Employee List'!L76,Gender_Table,2,FALSE),"")</f>
        <v/>
      </c>
      <c r="K68" s="2" t="str">
        <f>IF('Employee List'!M76="","",TEXT('Employee List'!M76,"00000000000"))</f>
        <v/>
      </c>
      <c r="L68" s="2" t="str">
        <f>IF('Employee List'!N76="","",TRIM('Employee List'!N76))</f>
        <v/>
      </c>
      <c r="M68" s="2" t="str">
        <f>IF('Employee List'!O76="","",TRIM('Employee List'!O76))</f>
        <v/>
      </c>
      <c r="N68" s="2" t="str">
        <f>IF('Employee List'!P76="","",LEFT(TRIM('Employee List'!P76),60))</f>
        <v/>
      </c>
      <c r="O68" t="str">
        <f>IFERROR(IF(VLOOKUP('Employee List'!Q76,Country_Table,2,FALSE)="PH",VLOOKUP(UPPER(TRIM('Employee List'!R76)&amp;TRIM('Employee List'!S76)&amp;TRIM('Employee List'!T76)),City!$K:$M,3,FALSE),IF('Employee List'!T76="","",'Employee List'!T76)),"")</f>
        <v/>
      </c>
      <c r="P68" t="str">
        <f>IFERROR(IF(VLOOKUP('Employee List'!Q76,Country_Table,2,FALSE)="PH",VLOOKUP('Employee List'!R76,Region_Table,2,FALSE),IF('Employee List'!R76="","",'Employee List'!R76)),"")</f>
        <v/>
      </c>
      <c r="Q68" t="str">
        <f>IFERROR(IF(VLOOKUP('Employee List'!Q76,Country_Table,2,FALSE)="PH",VLOOKUP('Employee List'!S76,Province_Table,2,FALSE),IF('Employee List'!S76="","",'Employee List'!S76)),"")</f>
        <v/>
      </c>
      <c r="R68" t="str">
        <f>IFERROR(VLOOKUP('Employee List'!Q76,Country_Table,2,FALSE),"")</f>
        <v/>
      </c>
      <c r="S68" s="2" t="str">
        <f>IF('Employee List'!U76="","",TRIM('Employee List'!U76))</f>
        <v/>
      </c>
      <c r="T68" s="2" t="str">
        <f>IF('Employee List'!V76="","",TRIM('Employee List'!V76))</f>
        <v/>
      </c>
      <c r="U68" s="2" t="str">
        <f>IF('Employee List'!W76="","",LEFT(TRIM('Employee List'!W76),60))</f>
        <v/>
      </c>
      <c r="V68" t="str">
        <f>IFERROR(IF(VLOOKUP('Employee List'!X76,Country_Table,2,FALSE)="PH",VLOOKUP(UPPER(TRIM('Employee List'!Y76)&amp;TRIM('Employee List'!Z76)&amp;TRIM('Employee List'!AA76)),City!$K:$M,3,FALSE),IF('Employee List'!AA76="","",'Employee List'!AA76)),"")</f>
        <v/>
      </c>
      <c r="W68" t="str">
        <f>IFERROR(IF(VLOOKUP('Employee List'!X76,Country_Table,2,FALSE)="PH",VLOOKUP('Employee List'!Y76,Region_Table,2,FALSE),IF('Employee List'!Y76="","",'Employee List'!Y76)),"")</f>
        <v/>
      </c>
      <c r="X68" t="str">
        <f>IFERROR(IF(VLOOKUP('Employee List'!X76,Country_Table,2,FALSE)="PH",VLOOKUP('Employee List'!Z76,Province_Table,2,FALSE),IF('Employee List'!Z76="","",'Employee List'!Z76)),"")</f>
        <v/>
      </c>
      <c r="Y68" t="str">
        <f>IFERROR(VLOOKUP('Employee List'!X76,Country_Table,2,FALSE),"")</f>
        <v/>
      </c>
      <c r="Z68" s="2" t="str">
        <f>IF('Employee List'!AB76="","",TRIM('Employee List'!AB76))</f>
        <v/>
      </c>
      <c r="AA68" s="2" t="str">
        <f>IF('Employee List'!AC76="","",TRIM('Employee List'!AC76))</f>
        <v/>
      </c>
      <c r="AB68" s="2" t="str">
        <f>IF('Employee List'!AD76="","",TRIM('Employee List'!AD76))</f>
        <v/>
      </c>
      <c r="AC68" s="2" t="str">
        <f>IF('Employee List'!G76="","",TRIM('Employee List'!G76))</f>
        <v/>
      </c>
      <c r="AD68" t="str">
        <f>IFERROR(VLOOKUP('Employee List'!AE76,Civil_Status_Table,2,FALSE),"")</f>
        <v/>
      </c>
      <c r="AE68" s="2" t="str">
        <f>IF('Employee List'!AF76="","",TRIM('Employee List'!AF76))</f>
        <v/>
      </c>
      <c r="AF68" s="2" t="str">
        <f>IF('Employee List'!AG76="","",TRIM('Employee List'!AG76))</f>
        <v/>
      </c>
      <c r="AG68" s="2" t="str">
        <f>IF('Employee List'!AH76="","",TRIM('Employee List'!AH76))</f>
        <v/>
      </c>
      <c r="AH68" t="str">
        <f>IF(ISBLANK('Employee List'!AI76), "",VLOOKUP('Employee List'!AI76,'other LOVs'!A:B,2,FALSE))</f>
        <v/>
      </c>
      <c r="AI68" t="str">
        <f>IF('Employee List'!AJ76="","",TRIM('Employee List'!AJ76))</f>
        <v/>
      </c>
      <c r="AJ68" t="str">
        <f>IF(ISBLANK('Employee List'!AK76)," ",TRIM('Employee List'!AK76))</f>
        <v xml:space="preserve"> </v>
      </c>
    </row>
    <row r="69" spans="1:36">
      <c r="A69" t="str">
        <f>IF('Employee List'!B77="","",TRIM('Employee List'!B77))</f>
        <v/>
      </c>
      <c r="B69" t="str">
        <f>IF('Employee List'!C77="","",TRIM('Employee List'!C77))</f>
        <v/>
      </c>
      <c r="C69" t="str">
        <f>IF('Employee List'!D77="","",TRIM('Employee List'!D77))</f>
        <v/>
      </c>
      <c r="D69" t="str">
        <f>IF(ISBLANK('Employee List'!E77), "",VLOOKUP('Employee List'!E77,'other LOVs'!A:B,2,FALSE))</f>
        <v/>
      </c>
      <c r="E69" t="str">
        <f>IF('Employee List'!F77="","",TRIM('Employee List'!F77))</f>
        <v>,</v>
      </c>
      <c r="F69" s="2" t="str">
        <f>IF('Employee List'!H77="","",'Employee List'!H77)</f>
        <v/>
      </c>
      <c r="G69" s="2" t="str">
        <f>IF('Employee List'!I77="","",TRIM('Employee List'!I77))</f>
        <v/>
      </c>
      <c r="H69" t="str">
        <f>IFERROR(VLOOKUP('Employee List'!J77,Nationality_Table,2,FALSE),"")</f>
        <v/>
      </c>
      <c r="I69" t="str">
        <f>IFERROR(VLOOKUP('Employee List'!K77,Country_Table,2,FALSE),"")</f>
        <v/>
      </c>
      <c r="J69" t="str">
        <f>IFERROR(VLOOKUP('Employee List'!L77,Gender_Table,2,FALSE),"")</f>
        <v/>
      </c>
      <c r="K69" s="2" t="str">
        <f>IF('Employee List'!M77="","",TEXT('Employee List'!M77,"00000000000"))</f>
        <v/>
      </c>
      <c r="L69" s="2" t="str">
        <f>IF('Employee List'!N77="","",TRIM('Employee List'!N77))</f>
        <v/>
      </c>
      <c r="M69" s="2" t="str">
        <f>IF('Employee List'!O77="","",TRIM('Employee List'!O77))</f>
        <v/>
      </c>
      <c r="N69" s="2" t="str">
        <f>IF('Employee List'!P77="","",LEFT(TRIM('Employee List'!P77),60))</f>
        <v/>
      </c>
      <c r="O69" t="str">
        <f>IFERROR(IF(VLOOKUP('Employee List'!Q77,Country_Table,2,FALSE)="PH",VLOOKUP(UPPER(TRIM('Employee List'!R77)&amp;TRIM('Employee List'!S77)&amp;TRIM('Employee List'!T77)),City!$K:$M,3,FALSE),IF('Employee List'!T77="","",'Employee List'!T77)),"")</f>
        <v/>
      </c>
      <c r="P69" t="str">
        <f>IFERROR(IF(VLOOKUP('Employee List'!Q77,Country_Table,2,FALSE)="PH",VLOOKUP('Employee List'!R77,Region_Table,2,FALSE),IF('Employee List'!R77="","",'Employee List'!R77)),"")</f>
        <v/>
      </c>
      <c r="Q69" t="str">
        <f>IFERROR(IF(VLOOKUP('Employee List'!Q77,Country_Table,2,FALSE)="PH",VLOOKUP('Employee List'!S77,Province_Table,2,FALSE),IF('Employee List'!S77="","",'Employee List'!S77)),"")</f>
        <v/>
      </c>
      <c r="R69" t="str">
        <f>IFERROR(VLOOKUP('Employee List'!Q77,Country_Table,2,FALSE),"")</f>
        <v/>
      </c>
      <c r="S69" s="2" t="str">
        <f>IF('Employee List'!U77="","",TRIM('Employee List'!U77))</f>
        <v/>
      </c>
      <c r="T69" s="2" t="str">
        <f>IF('Employee List'!V77="","",TRIM('Employee List'!V77))</f>
        <v/>
      </c>
      <c r="U69" s="2" t="str">
        <f>IF('Employee List'!W77="","",LEFT(TRIM('Employee List'!W77),60))</f>
        <v/>
      </c>
      <c r="V69" t="str">
        <f>IFERROR(IF(VLOOKUP('Employee List'!X77,Country_Table,2,FALSE)="PH",VLOOKUP(UPPER(TRIM('Employee List'!Y77)&amp;TRIM('Employee List'!Z77)&amp;TRIM('Employee List'!AA77)),City!$K:$M,3,FALSE),IF('Employee List'!AA77="","",'Employee List'!AA77)),"")</f>
        <v/>
      </c>
      <c r="W69" t="str">
        <f>IFERROR(IF(VLOOKUP('Employee List'!X77,Country_Table,2,FALSE)="PH",VLOOKUP('Employee List'!Y77,Region_Table,2,FALSE),IF('Employee List'!Y77="","",'Employee List'!Y77)),"")</f>
        <v/>
      </c>
      <c r="X69" t="str">
        <f>IFERROR(IF(VLOOKUP('Employee List'!X77,Country_Table,2,FALSE)="PH",VLOOKUP('Employee List'!Z77,Province_Table,2,FALSE),IF('Employee List'!Z77="","",'Employee List'!Z77)),"")</f>
        <v/>
      </c>
      <c r="Y69" t="str">
        <f>IFERROR(VLOOKUP('Employee List'!X77,Country_Table,2,FALSE),"")</f>
        <v/>
      </c>
      <c r="Z69" s="2" t="str">
        <f>IF('Employee List'!AB77="","",TRIM('Employee List'!AB77))</f>
        <v/>
      </c>
      <c r="AA69" s="2" t="str">
        <f>IF('Employee List'!AC77="","",TRIM('Employee List'!AC77))</f>
        <v/>
      </c>
      <c r="AB69" s="2" t="str">
        <f>IF('Employee List'!AD77="","",TRIM('Employee List'!AD77))</f>
        <v/>
      </c>
      <c r="AC69" s="2" t="str">
        <f>IF('Employee List'!G77="","",TRIM('Employee List'!G77))</f>
        <v/>
      </c>
      <c r="AD69" t="str">
        <f>IFERROR(VLOOKUP('Employee List'!AE77,Civil_Status_Table,2,FALSE),"")</f>
        <v/>
      </c>
      <c r="AE69" s="2" t="str">
        <f>IF('Employee List'!AF77="","",TRIM('Employee List'!AF77))</f>
        <v/>
      </c>
      <c r="AF69" s="2" t="str">
        <f>IF('Employee List'!AG77="","",TRIM('Employee List'!AG77))</f>
        <v/>
      </c>
      <c r="AG69" s="2" t="str">
        <f>IF('Employee List'!AH77="","",TRIM('Employee List'!AH77))</f>
        <v/>
      </c>
      <c r="AH69" t="str">
        <f>IF(ISBLANK('Employee List'!AI77), "",VLOOKUP('Employee List'!AI77,'other LOVs'!A:B,2,FALSE))</f>
        <v/>
      </c>
      <c r="AI69" t="str">
        <f>IF('Employee List'!AJ77="","",TRIM('Employee List'!AJ77))</f>
        <v/>
      </c>
      <c r="AJ69" t="str">
        <f>IF(ISBLANK('Employee List'!AK77)," ",TRIM('Employee List'!AK77))</f>
        <v xml:space="preserve"> </v>
      </c>
    </row>
    <row r="70" spans="1:36">
      <c r="A70" t="str">
        <f>IF('Employee List'!B78="","",TRIM('Employee List'!B78))</f>
        <v/>
      </c>
      <c r="B70" t="str">
        <f>IF('Employee List'!C78="","",TRIM('Employee List'!C78))</f>
        <v/>
      </c>
      <c r="C70" t="str">
        <f>IF('Employee List'!D78="","",TRIM('Employee List'!D78))</f>
        <v/>
      </c>
      <c r="D70" t="str">
        <f>IF(ISBLANK('Employee List'!E78), "",VLOOKUP('Employee List'!E78,'other LOVs'!A:B,2,FALSE))</f>
        <v/>
      </c>
      <c r="E70" t="str">
        <f>IF('Employee List'!F78="","",TRIM('Employee List'!F78))</f>
        <v>,</v>
      </c>
      <c r="F70" s="2" t="str">
        <f>IF('Employee List'!H78="","",'Employee List'!H78)</f>
        <v/>
      </c>
      <c r="G70" s="2" t="str">
        <f>IF('Employee List'!I78="","",TRIM('Employee List'!I78))</f>
        <v/>
      </c>
      <c r="H70" t="str">
        <f>IFERROR(VLOOKUP('Employee List'!J78,Nationality_Table,2,FALSE),"")</f>
        <v/>
      </c>
      <c r="I70" t="str">
        <f>IFERROR(VLOOKUP('Employee List'!K78,Country_Table,2,FALSE),"")</f>
        <v/>
      </c>
      <c r="J70" t="str">
        <f>IFERROR(VLOOKUP('Employee List'!L78,Gender_Table,2,FALSE),"")</f>
        <v/>
      </c>
      <c r="K70" s="2" t="str">
        <f>IF('Employee List'!M78="","",TEXT('Employee List'!M78,"00000000000"))</f>
        <v/>
      </c>
      <c r="L70" s="2" t="str">
        <f>IF('Employee List'!N78="","",TRIM('Employee List'!N78))</f>
        <v/>
      </c>
      <c r="M70" s="2" t="str">
        <f>IF('Employee List'!O78="","",TRIM('Employee List'!O78))</f>
        <v/>
      </c>
      <c r="N70" s="2" t="str">
        <f>IF('Employee List'!P78="","",LEFT(TRIM('Employee List'!P78),60))</f>
        <v/>
      </c>
      <c r="O70" t="str">
        <f>IFERROR(IF(VLOOKUP('Employee List'!Q78,Country_Table,2,FALSE)="PH",VLOOKUP(UPPER(TRIM('Employee List'!R78)&amp;TRIM('Employee List'!S78)&amp;TRIM('Employee List'!T78)),City!$K:$M,3,FALSE),IF('Employee List'!T78="","",'Employee List'!T78)),"")</f>
        <v/>
      </c>
      <c r="P70" t="str">
        <f>IFERROR(IF(VLOOKUP('Employee List'!Q78,Country_Table,2,FALSE)="PH",VLOOKUP('Employee List'!R78,Region_Table,2,FALSE),IF('Employee List'!R78="","",'Employee List'!R78)),"")</f>
        <v/>
      </c>
      <c r="Q70" t="str">
        <f>IFERROR(IF(VLOOKUP('Employee List'!Q78,Country_Table,2,FALSE)="PH",VLOOKUP('Employee List'!S78,Province_Table,2,FALSE),IF('Employee List'!S78="","",'Employee List'!S78)),"")</f>
        <v/>
      </c>
      <c r="R70" t="str">
        <f>IFERROR(VLOOKUP('Employee List'!Q78,Country_Table,2,FALSE),"")</f>
        <v/>
      </c>
      <c r="S70" s="2" t="str">
        <f>IF('Employee List'!U78="","",TRIM('Employee List'!U78))</f>
        <v/>
      </c>
      <c r="T70" s="2" t="str">
        <f>IF('Employee List'!V78="","",TRIM('Employee List'!V78))</f>
        <v/>
      </c>
      <c r="U70" s="2" t="str">
        <f>IF('Employee List'!W78="","",LEFT(TRIM('Employee List'!W78),60))</f>
        <v/>
      </c>
      <c r="V70" t="str">
        <f>IFERROR(IF(VLOOKUP('Employee List'!X78,Country_Table,2,FALSE)="PH",VLOOKUP(UPPER(TRIM('Employee List'!Y78)&amp;TRIM('Employee List'!Z78)&amp;TRIM('Employee List'!AA78)),City!$K:$M,3,FALSE),IF('Employee List'!AA78="","",'Employee List'!AA78)),"")</f>
        <v/>
      </c>
      <c r="W70" t="str">
        <f>IFERROR(IF(VLOOKUP('Employee List'!X78,Country_Table,2,FALSE)="PH",VLOOKUP('Employee List'!Y78,Region_Table,2,FALSE),IF('Employee List'!Y78="","",'Employee List'!Y78)),"")</f>
        <v/>
      </c>
      <c r="X70" t="str">
        <f>IFERROR(IF(VLOOKUP('Employee List'!X78,Country_Table,2,FALSE)="PH",VLOOKUP('Employee List'!Z78,Province_Table,2,FALSE),IF('Employee List'!Z78="","",'Employee List'!Z78)),"")</f>
        <v/>
      </c>
      <c r="Y70" t="str">
        <f>IFERROR(VLOOKUP('Employee List'!X78,Country_Table,2,FALSE),"")</f>
        <v/>
      </c>
      <c r="Z70" s="2" t="str">
        <f>IF('Employee List'!AB78="","",TRIM('Employee List'!AB78))</f>
        <v/>
      </c>
      <c r="AA70" s="2" t="str">
        <f>IF('Employee List'!AC78="","",TRIM('Employee List'!AC78))</f>
        <v/>
      </c>
      <c r="AB70" s="2" t="str">
        <f>IF('Employee List'!AD78="","",TRIM('Employee List'!AD78))</f>
        <v/>
      </c>
      <c r="AC70" s="2" t="str">
        <f>IF('Employee List'!G78="","",TRIM('Employee List'!G78))</f>
        <v/>
      </c>
      <c r="AD70" t="str">
        <f>IFERROR(VLOOKUP('Employee List'!AE78,Civil_Status_Table,2,FALSE),"")</f>
        <v/>
      </c>
      <c r="AE70" s="2" t="str">
        <f>IF('Employee List'!AF78="","",TRIM('Employee List'!AF78))</f>
        <v/>
      </c>
      <c r="AF70" s="2" t="str">
        <f>IF('Employee List'!AG78="","",TRIM('Employee List'!AG78))</f>
        <v/>
      </c>
      <c r="AG70" s="2" t="str">
        <f>IF('Employee List'!AH78="","",TRIM('Employee List'!AH78))</f>
        <v/>
      </c>
      <c r="AH70" t="str">
        <f>IF(ISBLANK('Employee List'!AI78), "",VLOOKUP('Employee List'!AI78,'other LOVs'!A:B,2,FALSE))</f>
        <v/>
      </c>
      <c r="AI70" t="str">
        <f>IF('Employee List'!AJ78="","",TRIM('Employee List'!AJ78))</f>
        <v/>
      </c>
      <c r="AJ70" t="str">
        <f>IF(ISBLANK('Employee List'!AK78)," ",TRIM('Employee List'!AK78))</f>
        <v xml:space="preserve"> </v>
      </c>
    </row>
    <row r="71" spans="1:36">
      <c r="A71" t="str">
        <f>IF('Employee List'!B79="","",TRIM('Employee List'!B79))</f>
        <v/>
      </c>
      <c r="B71" t="str">
        <f>IF('Employee List'!C79="","",TRIM('Employee List'!C79))</f>
        <v/>
      </c>
      <c r="C71" t="str">
        <f>IF('Employee List'!D79="","",TRIM('Employee List'!D79))</f>
        <v/>
      </c>
      <c r="D71" t="str">
        <f>IF(ISBLANK('Employee List'!E79), "",VLOOKUP('Employee List'!E79,'other LOVs'!A:B,2,FALSE))</f>
        <v/>
      </c>
      <c r="E71" t="str">
        <f>IF('Employee List'!F79="","",TRIM('Employee List'!F79))</f>
        <v>,</v>
      </c>
      <c r="F71" s="2" t="str">
        <f>IF('Employee List'!H79="","",'Employee List'!H79)</f>
        <v/>
      </c>
      <c r="G71" s="2" t="str">
        <f>IF('Employee List'!I79="","",TRIM('Employee List'!I79))</f>
        <v/>
      </c>
      <c r="H71" t="str">
        <f>IFERROR(VLOOKUP('Employee List'!J79,Nationality_Table,2,FALSE),"")</f>
        <v/>
      </c>
      <c r="I71" t="str">
        <f>IFERROR(VLOOKUP('Employee List'!K79,Country_Table,2,FALSE),"")</f>
        <v/>
      </c>
      <c r="J71" t="str">
        <f>IFERROR(VLOOKUP('Employee List'!L79,Gender_Table,2,FALSE),"")</f>
        <v/>
      </c>
      <c r="K71" s="2" t="str">
        <f>IF('Employee List'!M79="","",TEXT('Employee List'!M79,"00000000000"))</f>
        <v/>
      </c>
      <c r="L71" s="2" t="str">
        <f>IF('Employee List'!N79="","",TRIM('Employee List'!N79))</f>
        <v/>
      </c>
      <c r="M71" s="2" t="str">
        <f>IF('Employee List'!O79="","",TRIM('Employee List'!O79))</f>
        <v/>
      </c>
      <c r="N71" s="2" t="str">
        <f>IF('Employee List'!P79="","",LEFT(TRIM('Employee List'!P79),60))</f>
        <v/>
      </c>
      <c r="O71" t="str">
        <f>IFERROR(IF(VLOOKUP('Employee List'!Q79,Country_Table,2,FALSE)="PH",VLOOKUP(UPPER(TRIM('Employee List'!R79)&amp;TRIM('Employee List'!S79)&amp;TRIM('Employee List'!T79)),City!$K:$M,3,FALSE),IF('Employee List'!T79="","",'Employee List'!T79)),"")</f>
        <v/>
      </c>
      <c r="P71" t="str">
        <f>IFERROR(IF(VLOOKUP('Employee List'!Q79,Country_Table,2,FALSE)="PH",VLOOKUP('Employee List'!R79,Region_Table,2,FALSE),IF('Employee List'!R79="","",'Employee List'!R79)),"")</f>
        <v/>
      </c>
      <c r="Q71" t="str">
        <f>IFERROR(IF(VLOOKUP('Employee List'!Q79,Country_Table,2,FALSE)="PH",VLOOKUP('Employee List'!S79,Province_Table,2,FALSE),IF('Employee List'!S79="","",'Employee List'!S79)),"")</f>
        <v/>
      </c>
      <c r="R71" t="str">
        <f>IFERROR(VLOOKUP('Employee List'!Q79,Country_Table,2,FALSE),"")</f>
        <v/>
      </c>
      <c r="S71" s="2" t="str">
        <f>IF('Employee List'!U79="","",TRIM('Employee List'!U79))</f>
        <v/>
      </c>
      <c r="T71" s="2" t="str">
        <f>IF('Employee List'!V79="","",TRIM('Employee List'!V79))</f>
        <v/>
      </c>
      <c r="U71" s="2" t="str">
        <f>IF('Employee List'!W79="","",LEFT(TRIM('Employee List'!W79),60))</f>
        <v/>
      </c>
      <c r="V71" t="str">
        <f>IFERROR(IF(VLOOKUP('Employee List'!X79,Country_Table,2,FALSE)="PH",VLOOKUP(UPPER(TRIM('Employee List'!Y79)&amp;TRIM('Employee List'!Z79)&amp;TRIM('Employee List'!AA79)),City!$K:$M,3,FALSE),IF('Employee List'!AA79="","",'Employee List'!AA79)),"")</f>
        <v/>
      </c>
      <c r="W71" t="str">
        <f>IFERROR(IF(VLOOKUP('Employee List'!X79,Country_Table,2,FALSE)="PH",VLOOKUP('Employee List'!Y79,Region_Table,2,FALSE),IF('Employee List'!Y79="","",'Employee List'!Y79)),"")</f>
        <v/>
      </c>
      <c r="X71" t="str">
        <f>IFERROR(IF(VLOOKUP('Employee List'!X79,Country_Table,2,FALSE)="PH",VLOOKUP('Employee List'!Z79,Province_Table,2,FALSE),IF('Employee List'!Z79="","",'Employee List'!Z79)),"")</f>
        <v/>
      </c>
      <c r="Y71" t="str">
        <f>IFERROR(VLOOKUP('Employee List'!X79,Country_Table,2,FALSE),"")</f>
        <v/>
      </c>
      <c r="Z71" s="2" t="str">
        <f>IF('Employee List'!AB79="","",TRIM('Employee List'!AB79))</f>
        <v/>
      </c>
      <c r="AA71" s="2" t="str">
        <f>IF('Employee List'!AC79="","",TRIM('Employee List'!AC79))</f>
        <v/>
      </c>
      <c r="AB71" s="2" t="str">
        <f>IF('Employee List'!AD79="","",TRIM('Employee List'!AD79))</f>
        <v/>
      </c>
      <c r="AC71" s="2" t="str">
        <f>IF('Employee List'!G79="","",TRIM('Employee List'!G79))</f>
        <v/>
      </c>
      <c r="AD71" t="str">
        <f>IFERROR(VLOOKUP('Employee List'!AE79,Civil_Status_Table,2,FALSE),"")</f>
        <v/>
      </c>
      <c r="AE71" s="2" t="str">
        <f>IF('Employee List'!AF79="","",TRIM('Employee List'!AF79))</f>
        <v/>
      </c>
      <c r="AF71" s="2" t="str">
        <f>IF('Employee List'!AG79="","",TRIM('Employee List'!AG79))</f>
        <v/>
      </c>
      <c r="AG71" s="2" t="str">
        <f>IF('Employee List'!AH79="","",TRIM('Employee List'!AH79))</f>
        <v/>
      </c>
      <c r="AH71" t="str">
        <f>IF(ISBLANK('Employee List'!AI79), "",VLOOKUP('Employee List'!AI79,'other LOVs'!A:B,2,FALSE))</f>
        <v/>
      </c>
      <c r="AI71" t="str">
        <f>IF('Employee List'!AJ79="","",TRIM('Employee List'!AJ79))</f>
        <v/>
      </c>
      <c r="AJ71" t="str">
        <f>IF(ISBLANK('Employee List'!AK79)," ",TRIM('Employee List'!AK79))</f>
        <v xml:space="preserve"> </v>
      </c>
    </row>
    <row r="72" spans="1:36">
      <c r="A72" t="str">
        <f>IF('Employee List'!B80="","",TRIM('Employee List'!B80))</f>
        <v/>
      </c>
      <c r="B72" t="str">
        <f>IF('Employee List'!C80="","",TRIM('Employee List'!C80))</f>
        <v/>
      </c>
      <c r="C72" t="str">
        <f>IF('Employee List'!D80="","",TRIM('Employee List'!D80))</f>
        <v/>
      </c>
      <c r="D72" t="str">
        <f>IF(ISBLANK('Employee List'!E80), "",VLOOKUP('Employee List'!E80,'other LOVs'!A:B,2,FALSE))</f>
        <v/>
      </c>
      <c r="E72" t="str">
        <f>IF('Employee List'!F80="","",TRIM('Employee List'!F80))</f>
        <v>,</v>
      </c>
      <c r="F72" s="2" t="str">
        <f>IF('Employee List'!H80="","",'Employee List'!H80)</f>
        <v/>
      </c>
      <c r="G72" s="2" t="str">
        <f>IF('Employee List'!I80="","",TRIM('Employee List'!I80))</f>
        <v/>
      </c>
      <c r="H72" t="str">
        <f>IFERROR(VLOOKUP('Employee List'!J80,Nationality_Table,2,FALSE),"")</f>
        <v/>
      </c>
      <c r="I72" t="str">
        <f>IFERROR(VLOOKUP('Employee List'!K80,Country_Table,2,FALSE),"")</f>
        <v/>
      </c>
      <c r="J72" t="str">
        <f>IFERROR(VLOOKUP('Employee List'!L80,Gender_Table,2,FALSE),"")</f>
        <v/>
      </c>
      <c r="K72" s="2" t="str">
        <f>IF('Employee List'!M80="","",TEXT('Employee List'!M80,"00000000000"))</f>
        <v/>
      </c>
      <c r="L72" s="2" t="str">
        <f>IF('Employee List'!N80="","",TRIM('Employee List'!N80))</f>
        <v/>
      </c>
      <c r="M72" s="2" t="str">
        <f>IF('Employee List'!O80="","",TRIM('Employee List'!O80))</f>
        <v/>
      </c>
      <c r="N72" s="2" t="str">
        <f>IF('Employee List'!P80="","",LEFT(TRIM('Employee List'!P80),60))</f>
        <v/>
      </c>
      <c r="O72" t="str">
        <f>IFERROR(IF(VLOOKUP('Employee List'!Q80,Country_Table,2,FALSE)="PH",VLOOKUP(UPPER(TRIM('Employee List'!R80)&amp;TRIM('Employee List'!S80)&amp;TRIM('Employee List'!T80)),City!$K:$M,3,FALSE),IF('Employee List'!T80="","",'Employee List'!T80)),"")</f>
        <v/>
      </c>
      <c r="P72" t="str">
        <f>IFERROR(IF(VLOOKUP('Employee List'!Q80,Country_Table,2,FALSE)="PH",VLOOKUP('Employee List'!R80,Region_Table,2,FALSE),IF('Employee List'!R80="","",'Employee List'!R80)),"")</f>
        <v/>
      </c>
      <c r="Q72" t="str">
        <f>IFERROR(IF(VLOOKUP('Employee List'!Q80,Country_Table,2,FALSE)="PH",VLOOKUP('Employee List'!S80,Province_Table,2,FALSE),IF('Employee List'!S80="","",'Employee List'!S80)),"")</f>
        <v/>
      </c>
      <c r="R72" t="str">
        <f>IFERROR(VLOOKUP('Employee List'!Q80,Country_Table,2,FALSE),"")</f>
        <v/>
      </c>
      <c r="S72" s="2" t="str">
        <f>IF('Employee List'!U80="","",TRIM('Employee List'!U80))</f>
        <v/>
      </c>
      <c r="T72" s="2" t="str">
        <f>IF('Employee List'!V80="","",TRIM('Employee List'!V80))</f>
        <v/>
      </c>
      <c r="U72" s="2" t="str">
        <f>IF('Employee List'!W80="","",LEFT(TRIM('Employee List'!W80),60))</f>
        <v/>
      </c>
      <c r="V72" t="str">
        <f>IFERROR(IF(VLOOKUP('Employee List'!X80,Country_Table,2,FALSE)="PH",VLOOKUP(UPPER(TRIM('Employee List'!Y80)&amp;TRIM('Employee List'!Z80)&amp;TRIM('Employee List'!AA80)),City!$K:$M,3,FALSE),IF('Employee List'!AA80="","",'Employee List'!AA80)),"")</f>
        <v/>
      </c>
      <c r="W72" t="str">
        <f>IFERROR(IF(VLOOKUP('Employee List'!X80,Country_Table,2,FALSE)="PH",VLOOKUP('Employee List'!Y80,Region_Table,2,FALSE),IF('Employee List'!Y80="","",'Employee List'!Y80)),"")</f>
        <v/>
      </c>
      <c r="X72" t="str">
        <f>IFERROR(IF(VLOOKUP('Employee List'!X80,Country_Table,2,FALSE)="PH",VLOOKUP('Employee List'!Z80,Province_Table,2,FALSE),IF('Employee List'!Z80="","",'Employee List'!Z80)),"")</f>
        <v/>
      </c>
      <c r="Y72" t="str">
        <f>IFERROR(VLOOKUP('Employee List'!X80,Country_Table,2,FALSE),"")</f>
        <v/>
      </c>
      <c r="Z72" s="2" t="str">
        <f>IF('Employee List'!AB80="","",TRIM('Employee List'!AB80))</f>
        <v/>
      </c>
      <c r="AA72" s="2" t="str">
        <f>IF('Employee List'!AC80="","",TRIM('Employee List'!AC80))</f>
        <v/>
      </c>
      <c r="AB72" s="2" t="str">
        <f>IF('Employee List'!AD80="","",TRIM('Employee List'!AD80))</f>
        <v/>
      </c>
      <c r="AC72" s="2" t="str">
        <f>IF('Employee List'!G80="","",TRIM('Employee List'!G80))</f>
        <v/>
      </c>
      <c r="AD72" t="str">
        <f>IFERROR(VLOOKUP('Employee List'!AE80,Civil_Status_Table,2,FALSE),"")</f>
        <v/>
      </c>
      <c r="AE72" s="2" t="str">
        <f>IF('Employee List'!AF80="","",TRIM('Employee List'!AF80))</f>
        <v/>
      </c>
      <c r="AF72" s="2" t="str">
        <f>IF('Employee List'!AG80="","",TRIM('Employee List'!AG80))</f>
        <v/>
      </c>
      <c r="AG72" s="2" t="str">
        <f>IF('Employee List'!AH80="","",TRIM('Employee List'!AH80))</f>
        <v/>
      </c>
      <c r="AH72" t="str">
        <f>IF(ISBLANK('Employee List'!AI80), "",VLOOKUP('Employee List'!AI80,'other LOVs'!A:B,2,FALSE))</f>
        <v/>
      </c>
      <c r="AI72" t="str">
        <f>IF('Employee List'!AJ80="","",TRIM('Employee List'!AJ80))</f>
        <v/>
      </c>
      <c r="AJ72" t="str">
        <f>IF(ISBLANK('Employee List'!AK80)," ",TRIM('Employee List'!AK80))</f>
        <v xml:space="preserve"> </v>
      </c>
    </row>
    <row r="73" spans="1:36">
      <c r="A73" t="str">
        <f>IF('Employee List'!B81="","",TRIM('Employee List'!B81))</f>
        <v/>
      </c>
      <c r="B73" t="str">
        <f>IF('Employee List'!C81="","",TRIM('Employee List'!C81))</f>
        <v/>
      </c>
      <c r="C73" t="str">
        <f>IF('Employee List'!D81="","",TRIM('Employee List'!D81))</f>
        <v/>
      </c>
      <c r="D73" t="str">
        <f>IF(ISBLANK('Employee List'!E81), "",VLOOKUP('Employee List'!E81,'other LOVs'!A:B,2,FALSE))</f>
        <v/>
      </c>
      <c r="E73" t="str">
        <f>IF('Employee List'!F81="","",TRIM('Employee List'!F81))</f>
        <v>,</v>
      </c>
      <c r="F73" s="2" t="str">
        <f>IF('Employee List'!H81="","",'Employee List'!H81)</f>
        <v/>
      </c>
      <c r="G73" s="2" t="str">
        <f>IF('Employee List'!I81="","",TRIM('Employee List'!I81))</f>
        <v/>
      </c>
      <c r="H73" t="str">
        <f>IFERROR(VLOOKUP('Employee List'!J81,Nationality_Table,2,FALSE),"")</f>
        <v/>
      </c>
      <c r="I73" t="str">
        <f>IFERROR(VLOOKUP('Employee List'!K81,Country_Table,2,FALSE),"")</f>
        <v/>
      </c>
      <c r="J73" t="str">
        <f>IFERROR(VLOOKUP('Employee List'!L81,Gender_Table,2,FALSE),"")</f>
        <v/>
      </c>
      <c r="K73" s="2" t="str">
        <f>IF('Employee List'!M81="","",TEXT('Employee List'!M81,"00000000000"))</f>
        <v/>
      </c>
      <c r="L73" s="2" t="str">
        <f>IF('Employee List'!N81="","",TRIM('Employee List'!N81))</f>
        <v/>
      </c>
      <c r="M73" s="2" t="str">
        <f>IF('Employee List'!O81="","",TRIM('Employee List'!O81))</f>
        <v/>
      </c>
      <c r="N73" s="2" t="str">
        <f>IF('Employee List'!P81="","",LEFT(TRIM('Employee List'!P81),60))</f>
        <v/>
      </c>
      <c r="O73" t="str">
        <f>IFERROR(IF(VLOOKUP('Employee List'!Q81,Country_Table,2,FALSE)="PH",VLOOKUP(UPPER(TRIM('Employee List'!R81)&amp;TRIM('Employee List'!S81)&amp;TRIM('Employee List'!T81)),City!$K:$M,3,FALSE),IF('Employee List'!T81="","",'Employee List'!T81)),"")</f>
        <v/>
      </c>
      <c r="P73" t="str">
        <f>IFERROR(IF(VLOOKUP('Employee List'!Q81,Country_Table,2,FALSE)="PH",VLOOKUP('Employee List'!R81,Region_Table,2,FALSE),IF('Employee List'!R81="","",'Employee List'!R81)),"")</f>
        <v/>
      </c>
      <c r="Q73" t="str">
        <f>IFERROR(IF(VLOOKUP('Employee List'!Q81,Country_Table,2,FALSE)="PH",VLOOKUP('Employee List'!S81,Province_Table,2,FALSE),IF('Employee List'!S81="","",'Employee List'!S81)),"")</f>
        <v/>
      </c>
      <c r="R73" t="str">
        <f>IFERROR(VLOOKUP('Employee List'!Q81,Country_Table,2,FALSE),"")</f>
        <v/>
      </c>
      <c r="S73" s="2" t="str">
        <f>IF('Employee List'!U81="","",TRIM('Employee List'!U81))</f>
        <v/>
      </c>
      <c r="T73" s="2" t="str">
        <f>IF('Employee List'!V81="","",TRIM('Employee List'!V81))</f>
        <v/>
      </c>
      <c r="U73" s="2" t="str">
        <f>IF('Employee List'!W81="","",LEFT(TRIM('Employee List'!W81),60))</f>
        <v/>
      </c>
      <c r="V73" t="str">
        <f>IFERROR(IF(VLOOKUP('Employee List'!X81,Country_Table,2,FALSE)="PH",VLOOKUP(UPPER(TRIM('Employee List'!Y81)&amp;TRIM('Employee List'!Z81)&amp;TRIM('Employee List'!AA81)),City!$K:$M,3,FALSE),IF('Employee List'!AA81="","",'Employee List'!AA81)),"")</f>
        <v/>
      </c>
      <c r="W73" t="str">
        <f>IFERROR(IF(VLOOKUP('Employee List'!X81,Country_Table,2,FALSE)="PH",VLOOKUP('Employee List'!Y81,Region_Table,2,FALSE),IF('Employee List'!Y81="","",'Employee List'!Y81)),"")</f>
        <v/>
      </c>
      <c r="X73" t="str">
        <f>IFERROR(IF(VLOOKUP('Employee List'!X81,Country_Table,2,FALSE)="PH",VLOOKUP('Employee List'!Z81,Province_Table,2,FALSE),IF('Employee List'!Z81="","",'Employee List'!Z81)),"")</f>
        <v/>
      </c>
      <c r="Y73" t="str">
        <f>IFERROR(VLOOKUP('Employee List'!X81,Country_Table,2,FALSE),"")</f>
        <v/>
      </c>
      <c r="Z73" s="2" t="str">
        <f>IF('Employee List'!AB81="","",TRIM('Employee List'!AB81))</f>
        <v/>
      </c>
      <c r="AA73" s="2" t="str">
        <f>IF('Employee List'!AC81="","",TRIM('Employee List'!AC81))</f>
        <v/>
      </c>
      <c r="AB73" s="2" t="str">
        <f>IF('Employee List'!AD81="","",TRIM('Employee List'!AD81))</f>
        <v/>
      </c>
      <c r="AC73" s="2" t="str">
        <f>IF('Employee List'!G81="","",TRIM('Employee List'!G81))</f>
        <v/>
      </c>
      <c r="AD73" t="str">
        <f>IFERROR(VLOOKUP('Employee List'!AE81,Civil_Status_Table,2,FALSE),"")</f>
        <v/>
      </c>
      <c r="AE73" s="2" t="str">
        <f>IF('Employee List'!AF81="","",TRIM('Employee List'!AF81))</f>
        <v/>
      </c>
      <c r="AF73" s="2" t="str">
        <f>IF('Employee List'!AG81="","",TRIM('Employee List'!AG81))</f>
        <v/>
      </c>
      <c r="AG73" s="2" t="str">
        <f>IF('Employee List'!AH81="","",TRIM('Employee List'!AH81))</f>
        <v/>
      </c>
      <c r="AH73" t="str">
        <f>IF(ISBLANK('Employee List'!AI81), "",VLOOKUP('Employee List'!AI81,'other LOVs'!A:B,2,FALSE))</f>
        <v/>
      </c>
      <c r="AI73" t="str">
        <f>IF('Employee List'!AJ81="","",TRIM('Employee List'!AJ81))</f>
        <v/>
      </c>
      <c r="AJ73" t="str">
        <f>IF(ISBLANK('Employee List'!AK81)," ",TRIM('Employee List'!AK81))</f>
        <v xml:space="preserve"> </v>
      </c>
    </row>
    <row r="74" spans="1:36">
      <c r="A74" t="str">
        <f>IF('Employee List'!B82="","",TRIM('Employee List'!B82))</f>
        <v/>
      </c>
      <c r="B74" t="str">
        <f>IF('Employee List'!C82="","",TRIM('Employee List'!C82))</f>
        <v/>
      </c>
      <c r="C74" t="str">
        <f>IF('Employee List'!D82="","",TRIM('Employee List'!D82))</f>
        <v/>
      </c>
      <c r="D74" t="str">
        <f>IF(ISBLANK('Employee List'!E82), "",VLOOKUP('Employee List'!E82,'other LOVs'!A:B,2,FALSE))</f>
        <v/>
      </c>
      <c r="E74" t="str">
        <f>IF('Employee List'!F82="","",TRIM('Employee List'!F82))</f>
        <v>,</v>
      </c>
      <c r="F74" s="2" t="str">
        <f>IF('Employee List'!H82="","",'Employee List'!H82)</f>
        <v/>
      </c>
      <c r="G74" s="2" t="str">
        <f>IF('Employee List'!I82="","",TRIM('Employee List'!I82))</f>
        <v/>
      </c>
      <c r="H74" t="str">
        <f>IFERROR(VLOOKUP('Employee List'!J82,Nationality_Table,2,FALSE),"")</f>
        <v/>
      </c>
      <c r="I74" t="str">
        <f>IFERROR(VLOOKUP('Employee List'!K82,Country_Table,2,FALSE),"")</f>
        <v/>
      </c>
      <c r="J74" t="str">
        <f>IFERROR(VLOOKUP('Employee List'!L82,Gender_Table,2,FALSE),"")</f>
        <v/>
      </c>
      <c r="K74" s="2" t="str">
        <f>IF('Employee List'!M82="","",TEXT('Employee List'!M82,"00000000000"))</f>
        <v/>
      </c>
      <c r="L74" s="2" t="str">
        <f>IF('Employee List'!N82="","",TRIM('Employee List'!N82))</f>
        <v/>
      </c>
      <c r="M74" s="2" t="str">
        <f>IF('Employee List'!O82="","",TRIM('Employee List'!O82))</f>
        <v/>
      </c>
      <c r="N74" s="2" t="str">
        <f>IF('Employee List'!P82="","",LEFT(TRIM('Employee List'!P82),60))</f>
        <v/>
      </c>
      <c r="O74" t="str">
        <f>IFERROR(IF(VLOOKUP('Employee List'!Q82,Country_Table,2,FALSE)="PH",VLOOKUP(UPPER(TRIM('Employee List'!R82)&amp;TRIM('Employee List'!S82)&amp;TRIM('Employee List'!T82)),City!$K:$M,3,FALSE),IF('Employee List'!T82="","",'Employee List'!T82)),"")</f>
        <v/>
      </c>
      <c r="P74" t="str">
        <f>IFERROR(IF(VLOOKUP('Employee List'!Q82,Country_Table,2,FALSE)="PH",VLOOKUP('Employee List'!R82,Region_Table,2,FALSE),IF('Employee List'!R82="","",'Employee List'!R82)),"")</f>
        <v/>
      </c>
      <c r="Q74" t="str">
        <f>IFERROR(IF(VLOOKUP('Employee List'!Q82,Country_Table,2,FALSE)="PH",VLOOKUP('Employee List'!S82,Province_Table,2,FALSE),IF('Employee List'!S82="","",'Employee List'!S82)),"")</f>
        <v/>
      </c>
      <c r="R74" t="str">
        <f>IFERROR(VLOOKUP('Employee List'!Q82,Country_Table,2,FALSE),"")</f>
        <v/>
      </c>
      <c r="S74" s="2" t="str">
        <f>IF('Employee List'!U82="","",TRIM('Employee List'!U82))</f>
        <v/>
      </c>
      <c r="T74" s="2" t="str">
        <f>IF('Employee List'!V82="","",TRIM('Employee List'!V82))</f>
        <v/>
      </c>
      <c r="U74" s="2" t="str">
        <f>IF('Employee List'!W82="","",LEFT(TRIM('Employee List'!W82),60))</f>
        <v/>
      </c>
      <c r="V74" t="str">
        <f>IFERROR(IF(VLOOKUP('Employee List'!X82,Country_Table,2,FALSE)="PH",VLOOKUP(UPPER(TRIM('Employee List'!Y82)&amp;TRIM('Employee List'!Z82)&amp;TRIM('Employee List'!AA82)),City!$K:$M,3,FALSE),IF('Employee List'!AA82="","",'Employee List'!AA82)),"")</f>
        <v/>
      </c>
      <c r="W74" t="str">
        <f>IFERROR(IF(VLOOKUP('Employee List'!X82,Country_Table,2,FALSE)="PH",VLOOKUP('Employee List'!Y82,Region_Table,2,FALSE),IF('Employee List'!Y82="","",'Employee List'!Y82)),"")</f>
        <v/>
      </c>
      <c r="X74" t="str">
        <f>IFERROR(IF(VLOOKUP('Employee List'!X82,Country_Table,2,FALSE)="PH",VLOOKUP('Employee List'!Z82,Province_Table,2,FALSE),IF('Employee List'!Z82="","",'Employee List'!Z82)),"")</f>
        <v/>
      </c>
      <c r="Y74" t="str">
        <f>IFERROR(VLOOKUP('Employee List'!X82,Country_Table,2,FALSE),"")</f>
        <v/>
      </c>
      <c r="Z74" s="2" t="str">
        <f>IF('Employee List'!AB82="","",TRIM('Employee List'!AB82))</f>
        <v/>
      </c>
      <c r="AA74" s="2" t="str">
        <f>IF('Employee List'!AC82="","",TRIM('Employee List'!AC82))</f>
        <v/>
      </c>
      <c r="AB74" s="2" t="str">
        <f>IF('Employee List'!AD82="","",TRIM('Employee List'!AD82))</f>
        <v/>
      </c>
      <c r="AC74" s="2" t="str">
        <f>IF('Employee List'!G82="","",TRIM('Employee List'!G82))</f>
        <v/>
      </c>
      <c r="AD74" t="str">
        <f>IFERROR(VLOOKUP('Employee List'!AE82,Civil_Status_Table,2,FALSE),"")</f>
        <v/>
      </c>
      <c r="AE74" s="2" t="str">
        <f>IF('Employee List'!AF82="","",TRIM('Employee List'!AF82))</f>
        <v/>
      </c>
      <c r="AF74" s="2" t="str">
        <f>IF('Employee List'!AG82="","",TRIM('Employee List'!AG82))</f>
        <v/>
      </c>
      <c r="AG74" s="2" t="str">
        <f>IF('Employee List'!AH82="","",TRIM('Employee List'!AH82))</f>
        <v/>
      </c>
      <c r="AH74" t="str">
        <f>IF(ISBLANK('Employee List'!AI82), "",VLOOKUP('Employee List'!AI82,'other LOVs'!A:B,2,FALSE))</f>
        <v/>
      </c>
      <c r="AI74" t="str">
        <f>IF('Employee List'!AJ82="","",TRIM('Employee List'!AJ82))</f>
        <v/>
      </c>
      <c r="AJ74" t="str">
        <f>IF(ISBLANK('Employee List'!AK82)," ",TRIM('Employee List'!AK82))</f>
        <v xml:space="preserve"> </v>
      </c>
    </row>
    <row r="75" spans="1:36">
      <c r="A75" t="str">
        <f>IF('Employee List'!B83="","",TRIM('Employee List'!B83))</f>
        <v/>
      </c>
      <c r="B75" t="str">
        <f>IF('Employee List'!C83="","",TRIM('Employee List'!C83))</f>
        <v/>
      </c>
      <c r="C75" t="str">
        <f>IF('Employee List'!D83="","",TRIM('Employee List'!D83))</f>
        <v/>
      </c>
      <c r="D75" t="str">
        <f>IF(ISBLANK('Employee List'!E83), "",VLOOKUP('Employee List'!E83,'other LOVs'!A:B,2,FALSE))</f>
        <v/>
      </c>
      <c r="E75" t="str">
        <f>IF('Employee List'!F83="","",TRIM('Employee List'!F83))</f>
        <v>,</v>
      </c>
      <c r="F75" s="2" t="str">
        <f>IF('Employee List'!H83="","",'Employee List'!H83)</f>
        <v/>
      </c>
      <c r="G75" s="2" t="str">
        <f>IF('Employee List'!I83="","",TRIM('Employee List'!I83))</f>
        <v/>
      </c>
      <c r="H75" t="str">
        <f>IFERROR(VLOOKUP('Employee List'!J83,Nationality_Table,2,FALSE),"")</f>
        <v/>
      </c>
      <c r="I75" t="str">
        <f>IFERROR(VLOOKUP('Employee List'!K83,Country_Table,2,FALSE),"")</f>
        <v/>
      </c>
      <c r="J75" t="str">
        <f>IFERROR(VLOOKUP('Employee List'!L83,Gender_Table,2,FALSE),"")</f>
        <v/>
      </c>
      <c r="K75" s="2" t="str">
        <f>IF('Employee List'!M83="","",TEXT('Employee List'!M83,"00000000000"))</f>
        <v/>
      </c>
      <c r="L75" s="2" t="str">
        <f>IF('Employee List'!N83="","",TRIM('Employee List'!N83))</f>
        <v/>
      </c>
      <c r="M75" s="2" t="str">
        <f>IF('Employee List'!O83="","",TRIM('Employee List'!O83))</f>
        <v/>
      </c>
      <c r="N75" s="2" t="str">
        <f>IF('Employee List'!P83="","",LEFT(TRIM('Employee List'!P83),60))</f>
        <v/>
      </c>
      <c r="O75" t="str">
        <f>IFERROR(IF(VLOOKUP('Employee List'!Q83,Country_Table,2,FALSE)="PH",VLOOKUP(UPPER(TRIM('Employee List'!R83)&amp;TRIM('Employee List'!S83)&amp;TRIM('Employee List'!T83)),City!$K:$M,3,FALSE),IF('Employee List'!T83="","",'Employee List'!T83)),"")</f>
        <v/>
      </c>
      <c r="P75" t="str">
        <f>IFERROR(IF(VLOOKUP('Employee List'!Q83,Country_Table,2,FALSE)="PH",VLOOKUP('Employee List'!R83,Region_Table,2,FALSE),IF('Employee List'!R83="","",'Employee List'!R83)),"")</f>
        <v/>
      </c>
      <c r="Q75" t="str">
        <f>IFERROR(IF(VLOOKUP('Employee List'!Q83,Country_Table,2,FALSE)="PH",VLOOKUP('Employee List'!S83,Province_Table,2,FALSE),IF('Employee List'!S83="","",'Employee List'!S83)),"")</f>
        <v/>
      </c>
      <c r="R75" t="str">
        <f>IFERROR(VLOOKUP('Employee List'!Q83,Country_Table,2,FALSE),"")</f>
        <v/>
      </c>
      <c r="S75" s="2" t="str">
        <f>IF('Employee List'!U83="","",TRIM('Employee List'!U83))</f>
        <v/>
      </c>
      <c r="T75" s="2" t="str">
        <f>IF('Employee List'!V83="","",TRIM('Employee List'!V83))</f>
        <v/>
      </c>
      <c r="U75" s="2" t="str">
        <f>IF('Employee List'!W83="","",LEFT(TRIM('Employee List'!W83),60))</f>
        <v/>
      </c>
      <c r="V75" t="str">
        <f>IFERROR(IF(VLOOKUP('Employee List'!X83,Country_Table,2,FALSE)="PH",VLOOKUP(UPPER(TRIM('Employee List'!Y83)&amp;TRIM('Employee List'!Z83)&amp;TRIM('Employee List'!AA83)),City!$K:$M,3,FALSE),IF('Employee List'!AA83="","",'Employee List'!AA83)),"")</f>
        <v/>
      </c>
      <c r="W75" t="str">
        <f>IFERROR(IF(VLOOKUP('Employee List'!X83,Country_Table,2,FALSE)="PH",VLOOKUP('Employee List'!Y83,Region_Table,2,FALSE),IF('Employee List'!Y83="","",'Employee List'!Y83)),"")</f>
        <v/>
      </c>
      <c r="X75" t="str">
        <f>IFERROR(IF(VLOOKUP('Employee List'!X83,Country_Table,2,FALSE)="PH",VLOOKUP('Employee List'!Z83,Province_Table,2,FALSE),IF('Employee List'!Z83="","",'Employee List'!Z83)),"")</f>
        <v/>
      </c>
      <c r="Y75" t="str">
        <f>IFERROR(VLOOKUP('Employee List'!X83,Country_Table,2,FALSE),"")</f>
        <v/>
      </c>
      <c r="Z75" s="2" t="str">
        <f>IF('Employee List'!AB83="","",TRIM('Employee List'!AB83))</f>
        <v/>
      </c>
      <c r="AA75" s="2" t="str">
        <f>IF('Employee List'!AC83="","",TRIM('Employee List'!AC83))</f>
        <v/>
      </c>
      <c r="AB75" s="2" t="str">
        <f>IF('Employee List'!AD83="","",TRIM('Employee List'!AD83))</f>
        <v/>
      </c>
      <c r="AC75" s="2" t="str">
        <f>IF('Employee List'!G83="","",TRIM('Employee List'!G83))</f>
        <v/>
      </c>
      <c r="AD75" t="str">
        <f>IFERROR(VLOOKUP('Employee List'!AE83,Civil_Status_Table,2,FALSE),"")</f>
        <v/>
      </c>
      <c r="AE75" s="2" t="str">
        <f>IF('Employee List'!AF83="","",TRIM('Employee List'!AF83))</f>
        <v/>
      </c>
      <c r="AF75" s="2" t="str">
        <f>IF('Employee List'!AG83="","",TRIM('Employee List'!AG83))</f>
        <v/>
      </c>
      <c r="AG75" s="2" t="str">
        <f>IF('Employee List'!AH83="","",TRIM('Employee List'!AH83))</f>
        <v/>
      </c>
      <c r="AH75" t="str">
        <f>IF(ISBLANK('Employee List'!AI83), "",VLOOKUP('Employee List'!AI83,'other LOVs'!A:B,2,FALSE))</f>
        <v/>
      </c>
      <c r="AI75" t="str">
        <f>IF('Employee List'!AJ83="","",TRIM('Employee List'!AJ83))</f>
        <v/>
      </c>
      <c r="AJ75" t="str">
        <f>IF(ISBLANK('Employee List'!AK83)," ",TRIM('Employee List'!AK83))</f>
        <v xml:space="preserve"> </v>
      </c>
    </row>
    <row r="76" spans="1:36">
      <c r="A76" t="str">
        <f>IF('Employee List'!B84="","",TRIM('Employee List'!B84))</f>
        <v/>
      </c>
      <c r="B76" t="str">
        <f>IF('Employee List'!C84="","",TRIM('Employee List'!C84))</f>
        <v/>
      </c>
      <c r="C76" t="str">
        <f>IF('Employee List'!D84="","",TRIM('Employee List'!D84))</f>
        <v/>
      </c>
      <c r="D76" t="str">
        <f>IF(ISBLANK('Employee List'!E84), "",VLOOKUP('Employee List'!E84,'other LOVs'!A:B,2,FALSE))</f>
        <v/>
      </c>
      <c r="E76" t="str">
        <f>IF('Employee List'!F84="","",TRIM('Employee List'!F84))</f>
        <v>,</v>
      </c>
      <c r="F76" s="2" t="str">
        <f>IF('Employee List'!H84="","",'Employee List'!H84)</f>
        <v/>
      </c>
      <c r="G76" s="2" t="str">
        <f>IF('Employee List'!I84="","",TRIM('Employee List'!I84))</f>
        <v/>
      </c>
      <c r="H76" t="str">
        <f>IFERROR(VLOOKUP('Employee List'!J84,Nationality_Table,2,FALSE),"")</f>
        <v/>
      </c>
      <c r="I76" t="str">
        <f>IFERROR(VLOOKUP('Employee List'!K84,Country_Table,2,FALSE),"")</f>
        <v/>
      </c>
      <c r="J76" t="str">
        <f>IFERROR(VLOOKUP('Employee List'!L84,Gender_Table,2,FALSE),"")</f>
        <v/>
      </c>
      <c r="K76" s="2" t="str">
        <f>IF('Employee List'!M84="","",TEXT('Employee List'!M84,"00000000000"))</f>
        <v/>
      </c>
      <c r="L76" s="2" t="str">
        <f>IF('Employee List'!N84="","",TRIM('Employee List'!N84))</f>
        <v/>
      </c>
      <c r="M76" s="2" t="str">
        <f>IF('Employee List'!O84="","",TRIM('Employee List'!O84))</f>
        <v/>
      </c>
      <c r="N76" s="2" t="str">
        <f>IF('Employee List'!P84="","",LEFT(TRIM('Employee List'!P84),60))</f>
        <v/>
      </c>
      <c r="O76" t="str">
        <f>IFERROR(IF(VLOOKUP('Employee List'!Q84,Country_Table,2,FALSE)="PH",VLOOKUP(UPPER(TRIM('Employee List'!R84)&amp;TRIM('Employee List'!S84)&amp;TRIM('Employee List'!T84)),City!$K:$M,3,FALSE),IF('Employee List'!T84="","",'Employee List'!T84)),"")</f>
        <v/>
      </c>
      <c r="P76" t="str">
        <f>IFERROR(IF(VLOOKUP('Employee List'!Q84,Country_Table,2,FALSE)="PH",VLOOKUP('Employee List'!R84,Region_Table,2,FALSE),IF('Employee List'!R84="","",'Employee List'!R84)),"")</f>
        <v/>
      </c>
      <c r="Q76" t="str">
        <f>IFERROR(IF(VLOOKUP('Employee List'!Q84,Country_Table,2,FALSE)="PH",VLOOKUP('Employee List'!S84,Province_Table,2,FALSE),IF('Employee List'!S84="","",'Employee List'!S84)),"")</f>
        <v/>
      </c>
      <c r="R76" t="str">
        <f>IFERROR(VLOOKUP('Employee List'!Q84,Country_Table,2,FALSE),"")</f>
        <v/>
      </c>
      <c r="S76" s="2" t="str">
        <f>IF('Employee List'!U84="","",TRIM('Employee List'!U84))</f>
        <v/>
      </c>
      <c r="T76" s="2" t="str">
        <f>IF('Employee List'!V84="","",TRIM('Employee List'!V84))</f>
        <v/>
      </c>
      <c r="U76" s="2" t="str">
        <f>IF('Employee List'!W84="","",LEFT(TRIM('Employee List'!W84),60))</f>
        <v/>
      </c>
      <c r="V76" t="str">
        <f>IFERROR(IF(VLOOKUP('Employee List'!X84,Country_Table,2,FALSE)="PH",VLOOKUP(UPPER(TRIM('Employee List'!Y84)&amp;TRIM('Employee List'!Z84)&amp;TRIM('Employee List'!AA84)),City!$K:$M,3,FALSE),IF('Employee List'!AA84="","",'Employee List'!AA84)),"")</f>
        <v/>
      </c>
      <c r="W76" t="str">
        <f>IFERROR(IF(VLOOKUP('Employee List'!X84,Country_Table,2,FALSE)="PH",VLOOKUP('Employee List'!Y84,Region_Table,2,FALSE),IF('Employee List'!Y84="","",'Employee List'!Y84)),"")</f>
        <v/>
      </c>
      <c r="X76" t="str">
        <f>IFERROR(IF(VLOOKUP('Employee List'!X84,Country_Table,2,FALSE)="PH",VLOOKUP('Employee List'!Z84,Province_Table,2,FALSE),IF('Employee List'!Z84="","",'Employee List'!Z84)),"")</f>
        <v/>
      </c>
      <c r="Y76" t="str">
        <f>IFERROR(VLOOKUP('Employee List'!X84,Country_Table,2,FALSE),"")</f>
        <v/>
      </c>
      <c r="Z76" s="2" t="str">
        <f>IF('Employee List'!AB84="","",TRIM('Employee List'!AB84))</f>
        <v/>
      </c>
      <c r="AA76" s="2" t="str">
        <f>IF('Employee List'!AC84="","",TRIM('Employee List'!AC84))</f>
        <v/>
      </c>
      <c r="AB76" s="2" t="str">
        <f>IF('Employee List'!AD84="","",TRIM('Employee List'!AD84))</f>
        <v/>
      </c>
      <c r="AC76" s="2" t="str">
        <f>IF('Employee List'!G84="","",TRIM('Employee List'!G84))</f>
        <v/>
      </c>
      <c r="AD76" t="str">
        <f>IFERROR(VLOOKUP('Employee List'!AE84,Civil_Status_Table,2,FALSE),"")</f>
        <v/>
      </c>
      <c r="AE76" s="2" t="str">
        <f>IF('Employee List'!AF84="","",TRIM('Employee List'!AF84))</f>
        <v/>
      </c>
      <c r="AF76" s="2" t="str">
        <f>IF('Employee List'!AG84="","",TRIM('Employee List'!AG84))</f>
        <v/>
      </c>
      <c r="AG76" s="2" t="str">
        <f>IF('Employee List'!AH84="","",TRIM('Employee List'!AH84))</f>
        <v/>
      </c>
      <c r="AH76" t="str">
        <f>IF(ISBLANK('Employee List'!AI84), "",VLOOKUP('Employee List'!AI84,'other LOVs'!A:B,2,FALSE))</f>
        <v/>
      </c>
      <c r="AI76" t="str">
        <f>IF('Employee List'!AJ84="","",TRIM('Employee List'!AJ84))</f>
        <v/>
      </c>
      <c r="AJ76" t="str">
        <f>IF(ISBLANK('Employee List'!AK84)," ",TRIM('Employee List'!AK84))</f>
        <v xml:space="preserve"> </v>
      </c>
    </row>
    <row r="77" spans="1:36">
      <c r="A77" t="str">
        <f>IF('Employee List'!B85="","",TRIM('Employee List'!B85))</f>
        <v/>
      </c>
      <c r="B77" t="str">
        <f>IF('Employee List'!C85="","",TRIM('Employee List'!C85))</f>
        <v/>
      </c>
      <c r="C77" t="str">
        <f>IF('Employee List'!D85="","",TRIM('Employee List'!D85))</f>
        <v/>
      </c>
      <c r="D77" t="str">
        <f>IF(ISBLANK('Employee List'!E85), "",VLOOKUP('Employee List'!E85,'other LOVs'!A:B,2,FALSE))</f>
        <v/>
      </c>
      <c r="E77" t="str">
        <f>IF('Employee List'!F85="","",TRIM('Employee List'!F85))</f>
        <v>,</v>
      </c>
      <c r="F77" s="2" t="str">
        <f>IF('Employee List'!H85="","",'Employee List'!H85)</f>
        <v/>
      </c>
      <c r="G77" s="2" t="str">
        <f>IF('Employee List'!I85="","",TRIM('Employee List'!I85))</f>
        <v/>
      </c>
      <c r="H77" t="str">
        <f>IFERROR(VLOOKUP('Employee List'!J85,Nationality_Table,2,FALSE),"")</f>
        <v/>
      </c>
      <c r="I77" t="str">
        <f>IFERROR(VLOOKUP('Employee List'!K85,Country_Table,2,FALSE),"")</f>
        <v/>
      </c>
      <c r="J77" t="str">
        <f>IFERROR(VLOOKUP('Employee List'!L85,Gender_Table,2,FALSE),"")</f>
        <v/>
      </c>
      <c r="K77" s="2" t="str">
        <f>IF('Employee List'!M85="","",TEXT('Employee List'!M85,"00000000000"))</f>
        <v/>
      </c>
      <c r="L77" s="2" t="str">
        <f>IF('Employee List'!N85="","",TRIM('Employee List'!N85))</f>
        <v/>
      </c>
      <c r="M77" s="2" t="str">
        <f>IF('Employee List'!O85="","",TRIM('Employee List'!O85))</f>
        <v/>
      </c>
      <c r="N77" s="2" t="str">
        <f>IF('Employee List'!P85="","",LEFT(TRIM('Employee List'!P85),60))</f>
        <v/>
      </c>
      <c r="O77" t="str">
        <f>IFERROR(IF(VLOOKUP('Employee List'!Q85,Country_Table,2,FALSE)="PH",VLOOKUP(UPPER(TRIM('Employee List'!R85)&amp;TRIM('Employee List'!S85)&amp;TRIM('Employee List'!T85)),City!$K:$M,3,FALSE),IF('Employee List'!T85="","",'Employee List'!T85)),"")</f>
        <v/>
      </c>
      <c r="P77" t="str">
        <f>IFERROR(IF(VLOOKUP('Employee List'!Q85,Country_Table,2,FALSE)="PH",VLOOKUP('Employee List'!R85,Region_Table,2,FALSE),IF('Employee List'!R85="","",'Employee List'!R85)),"")</f>
        <v/>
      </c>
      <c r="Q77" t="str">
        <f>IFERROR(IF(VLOOKUP('Employee List'!Q85,Country_Table,2,FALSE)="PH",VLOOKUP('Employee List'!S85,Province_Table,2,FALSE),IF('Employee List'!S85="","",'Employee List'!S85)),"")</f>
        <v/>
      </c>
      <c r="R77" t="str">
        <f>IFERROR(VLOOKUP('Employee List'!Q85,Country_Table,2,FALSE),"")</f>
        <v/>
      </c>
      <c r="S77" s="2" t="str">
        <f>IF('Employee List'!U85="","",TRIM('Employee List'!U85))</f>
        <v/>
      </c>
      <c r="T77" s="2" t="str">
        <f>IF('Employee List'!V85="","",TRIM('Employee List'!V85))</f>
        <v/>
      </c>
      <c r="U77" s="2" t="str">
        <f>IF('Employee List'!W85="","",LEFT(TRIM('Employee List'!W85),60))</f>
        <v/>
      </c>
      <c r="V77" t="str">
        <f>IFERROR(IF(VLOOKUP('Employee List'!X85,Country_Table,2,FALSE)="PH",VLOOKUP(UPPER(TRIM('Employee List'!Y85)&amp;TRIM('Employee List'!Z85)&amp;TRIM('Employee List'!AA85)),City!$K:$M,3,FALSE),IF('Employee List'!AA85="","",'Employee List'!AA85)),"")</f>
        <v/>
      </c>
      <c r="W77" t="str">
        <f>IFERROR(IF(VLOOKUP('Employee List'!X85,Country_Table,2,FALSE)="PH",VLOOKUP('Employee List'!Y85,Region_Table,2,FALSE),IF('Employee List'!Y85="","",'Employee List'!Y85)),"")</f>
        <v/>
      </c>
      <c r="X77" t="str">
        <f>IFERROR(IF(VLOOKUP('Employee List'!X85,Country_Table,2,FALSE)="PH",VLOOKUP('Employee List'!Z85,Province_Table,2,FALSE),IF('Employee List'!Z85="","",'Employee List'!Z85)),"")</f>
        <v/>
      </c>
      <c r="Y77" t="str">
        <f>IFERROR(VLOOKUP('Employee List'!X85,Country_Table,2,FALSE),"")</f>
        <v/>
      </c>
      <c r="Z77" s="2" t="str">
        <f>IF('Employee List'!AB85="","",TRIM('Employee List'!AB85))</f>
        <v/>
      </c>
      <c r="AA77" s="2" t="str">
        <f>IF('Employee List'!AC85="","",TRIM('Employee List'!AC85))</f>
        <v/>
      </c>
      <c r="AB77" s="2" t="str">
        <f>IF('Employee List'!AD85="","",TRIM('Employee List'!AD85))</f>
        <v/>
      </c>
      <c r="AC77" s="2" t="str">
        <f>IF('Employee List'!G85="","",TRIM('Employee List'!G85))</f>
        <v/>
      </c>
      <c r="AD77" t="str">
        <f>IFERROR(VLOOKUP('Employee List'!AE85,Civil_Status_Table,2,FALSE),"")</f>
        <v/>
      </c>
      <c r="AE77" s="2" t="str">
        <f>IF('Employee List'!AF85="","",TRIM('Employee List'!AF85))</f>
        <v/>
      </c>
      <c r="AF77" s="2" t="str">
        <f>IF('Employee List'!AG85="","",TRIM('Employee List'!AG85))</f>
        <v/>
      </c>
      <c r="AG77" s="2" t="str">
        <f>IF('Employee List'!AH85="","",TRIM('Employee List'!AH85))</f>
        <v/>
      </c>
      <c r="AH77" t="str">
        <f>IF(ISBLANK('Employee List'!AI85), "",VLOOKUP('Employee List'!AI85,'other LOVs'!A:B,2,FALSE))</f>
        <v/>
      </c>
      <c r="AI77" t="str">
        <f>IF('Employee List'!AJ85="","",TRIM('Employee List'!AJ85))</f>
        <v/>
      </c>
      <c r="AJ77" t="str">
        <f>IF(ISBLANK('Employee List'!AK85)," ",TRIM('Employee List'!AK85))</f>
        <v xml:space="preserve"> </v>
      </c>
    </row>
    <row r="78" spans="1:36">
      <c r="A78" t="str">
        <f>IF('Employee List'!B86="","",TRIM('Employee List'!B86))</f>
        <v/>
      </c>
      <c r="B78" t="str">
        <f>IF('Employee List'!C86="","",TRIM('Employee List'!C86))</f>
        <v/>
      </c>
      <c r="C78" t="str">
        <f>IF('Employee List'!D86="","",TRIM('Employee List'!D86))</f>
        <v/>
      </c>
      <c r="D78" t="str">
        <f>IF(ISBLANK('Employee List'!E86), "",VLOOKUP('Employee List'!E86,'other LOVs'!A:B,2,FALSE))</f>
        <v/>
      </c>
      <c r="E78" t="str">
        <f>IF('Employee List'!F86="","",TRIM('Employee List'!F86))</f>
        <v>,</v>
      </c>
      <c r="F78" s="2" t="str">
        <f>IF('Employee List'!H86="","",'Employee List'!H86)</f>
        <v/>
      </c>
      <c r="G78" s="2" t="str">
        <f>IF('Employee List'!I86="","",TRIM('Employee List'!I86))</f>
        <v/>
      </c>
      <c r="H78" t="str">
        <f>IFERROR(VLOOKUP('Employee List'!J86,Nationality_Table,2,FALSE),"")</f>
        <v/>
      </c>
      <c r="I78" t="str">
        <f>IFERROR(VLOOKUP('Employee List'!K86,Country_Table,2,FALSE),"")</f>
        <v/>
      </c>
      <c r="J78" t="str">
        <f>IFERROR(VLOOKUP('Employee List'!L86,Gender_Table,2,FALSE),"")</f>
        <v/>
      </c>
      <c r="K78" s="2" t="str">
        <f>IF('Employee List'!M86="","",TEXT('Employee List'!M86,"00000000000"))</f>
        <v/>
      </c>
      <c r="L78" s="2" t="str">
        <f>IF('Employee List'!N86="","",TRIM('Employee List'!N86))</f>
        <v/>
      </c>
      <c r="M78" s="2" t="str">
        <f>IF('Employee List'!O86="","",TRIM('Employee List'!O86))</f>
        <v/>
      </c>
      <c r="N78" s="2" t="str">
        <f>IF('Employee List'!P86="","",LEFT(TRIM('Employee List'!P86),60))</f>
        <v/>
      </c>
      <c r="O78" t="str">
        <f>IFERROR(IF(VLOOKUP('Employee List'!Q86,Country_Table,2,FALSE)="PH",VLOOKUP(UPPER(TRIM('Employee List'!R86)&amp;TRIM('Employee List'!S86)&amp;TRIM('Employee List'!T86)),City!$K:$M,3,FALSE),IF('Employee List'!T86="","",'Employee List'!T86)),"")</f>
        <v/>
      </c>
      <c r="P78" t="str">
        <f>IFERROR(IF(VLOOKUP('Employee List'!Q86,Country_Table,2,FALSE)="PH",VLOOKUP('Employee List'!R86,Region_Table,2,FALSE),IF('Employee List'!R86="","",'Employee List'!R86)),"")</f>
        <v/>
      </c>
      <c r="Q78" t="str">
        <f>IFERROR(IF(VLOOKUP('Employee List'!Q86,Country_Table,2,FALSE)="PH",VLOOKUP('Employee List'!S86,Province_Table,2,FALSE),IF('Employee List'!S86="","",'Employee List'!S86)),"")</f>
        <v/>
      </c>
      <c r="R78" t="str">
        <f>IFERROR(VLOOKUP('Employee List'!Q86,Country_Table,2,FALSE),"")</f>
        <v/>
      </c>
      <c r="S78" s="2" t="str">
        <f>IF('Employee List'!U86="","",TRIM('Employee List'!U86))</f>
        <v/>
      </c>
      <c r="T78" s="2" t="str">
        <f>IF('Employee List'!V86="","",TRIM('Employee List'!V86))</f>
        <v/>
      </c>
      <c r="U78" s="2" t="str">
        <f>IF('Employee List'!W86="","",LEFT(TRIM('Employee List'!W86),60))</f>
        <v/>
      </c>
      <c r="V78" t="str">
        <f>IFERROR(IF(VLOOKUP('Employee List'!X86,Country_Table,2,FALSE)="PH",VLOOKUP(UPPER(TRIM('Employee List'!Y86)&amp;TRIM('Employee List'!Z86)&amp;TRIM('Employee List'!AA86)),City!$K:$M,3,FALSE),IF('Employee List'!AA86="","",'Employee List'!AA86)),"")</f>
        <v/>
      </c>
      <c r="W78" t="str">
        <f>IFERROR(IF(VLOOKUP('Employee List'!X86,Country_Table,2,FALSE)="PH",VLOOKUP('Employee List'!Y86,Region_Table,2,FALSE),IF('Employee List'!Y86="","",'Employee List'!Y86)),"")</f>
        <v/>
      </c>
      <c r="X78" t="str">
        <f>IFERROR(IF(VLOOKUP('Employee List'!X86,Country_Table,2,FALSE)="PH",VLOOKUP('Employee List'!Z86,Province_Table,2,FALSE),IF('Employee List'!Z86="","",'Employee List'!Z86)),"")</f>
        <v/>
      </c>
      <c r="Y78" t="str">
        <f>IFERROR(VLOOKUP('Employee List'!X86,Country_Table,2,FALSE),"")</f>
        <v/>
      </c>
      <c r="Z78" s="2" t="str">
        <f>IF('Employee List'!AB86="","",TRIM('Employee List'!AB86))</f>
        <v/>
      </c>
      <c r="AA78" s="2" t="str">
        <f>IF('Employee List'!AC86="","",TRIM('Employee List'!AC86))</f>
        <v/>
      </c>
      <c r="AB78" s="2" t="str">
        <f>IF('Employee List'!AD86="","",TRIM('Employee List'!AD86))</f>
        <v/>
      </c>
      <c r="AC78" s="2" t="str">
        <f>IF('Employee List'!G86="","",TRIM('Employee List'!G86))</f>
        <v/>
      </c>
      <c r="AD78" t="str">
        <f>IFERROR(VLOOKUP('Employee List'!AE86,Civil_Status_Table,2,FALSE),"")</f>
        <v/>
      </c>
      <c r="AE78" s="2" t="str">
        <f>IF('Employee List'!AF86="","",TRIM('Employee List'!AF86))</f>
        <v/>
      </c>
      <c r="AF78" s="2" t="str">
        <f>IF('Employee List'!AG86="","",TRIM('Employee List'!AG86))</f>
        <v/>
      </c>
      <c r="AG78" s="2" t="str">
        <f>IF('Employee List'!AH86="","",TRIM('Employee List'!AH86))</f>
        <v/>
      </c>
      <c r="AH78" t="str">
        <f>IF(ISBLANK('Employee List'!AI86), "",VLOOKUP('Employee List'!AI86,'other LOVs'!A:B,2,FALSE))</f>
        <v/>
      </c>
      <c r="AI78" t="str">
        <f>IF('Employee List'!AJ86="","",TRIM('Employee List'!AJ86))</f>
        <v/>
      </c>
      <c r="AJ78" t="str">
        <f>IF(ISBLANK('Employee List'!AK86)," ",TRIM('Employee List'!AK86))</f>
        <v xml:space="preserve"> </v>
      </c>
    </row>
    <row r="79" spans="1:36">
      <c r="A79" t="str">
        <f>IF('Employee List'!B87="","",TRIM('Employee List'!B87))</f>
        <v/>
      </c>
      <c r="B79" t="str">
        <f>IF('Employee List'!C87="","",TRIM('Employee List'!C87))</f>
        <v/>
      </c>
      <c r="C79" t="str">
        <f>IF('Employee List'!D87="","",TRIM('Employee List'!D87))</f>
        <v/>
      </c>
      <c r="D79" t="str">
        <f>IF(ISBLANK('Employee List'!E87), "",VLOOKUP('Employee List'!E87,'other LOVs'!A:B,2,FALSE))</f>
        <v/>
      </c>
      <c r="E79" t="str">
        <f>IF('Employee List'!F87="","",TRIM('Employee List'!F87))</f>
        <v>,</v>
      </c>
      <c r="F79" s="2" t="str">
        <f>IF('Employee List'!H87="","",'Employee List'!H87)</f>
        <v/>
      </c>
      <c r="G79" s="2" t="str">
        <f>IF('Employee List'!I87="","",TRIM('Employee List'!I87))</f>
        <v/>
      </c>
      <c r="H79" t="str">
        <f>IFERROR(VLOOKUP('Employee List'!J87,Nationality_Table,2,FALSE),"")</f>
        <v/>
      </c>
      <c r="I79" t="str">
        <f>IFERROR(VLOOKUP('Employee List'!K87,Country_Table,2,FALSE),"")</f>
        <v/>
      </c>
      <c r="J79" t="str">
        <f>IFERROR(VLOOKUP('Employee List'!L87,Gender_Table,2,FALSE),"")</f>
        <v/>
      </c>
      <c r="K79" s="2" t="str">
        <f>IF('Employee List'!M87="","",TEXT('Employee List'!M87,"00000000000"))</f>
        <v/>
      </c>
      <c r="L79" s="2" t="str">
        <f>IF('Employee List'!N87="","",TRIM('Employee List'!N87))</f>
        <v/>
      </c>
      <c r="M79" s="2" t="str">
        <f>IF('Employee List'!O87="","",TRIM('Employee List'!O87))</f>
        <v/>
      </c>
      <c r="N79" s="2" t="str">
        <f>IF('Employee List'!P87="","",LEFT(TRIM('Employee List'!P87),60))</f>
        <v/>
      </c>
      <c r="O79" t="str">
        <f>IFERROR(IF(VLOOKUP('Employee List'!Q87,Country_Table,2,FALSE)="PH",VLOOKUP(UPPER(TRIM('Employee List'!R87)&amp;TRIM('Employee List'!S87)&amp;TRIM('Employee List'!T87)),City!$K:$M,3,FALSE),IF('Employee List'!T87="","",'Employee List'!T87)),"")</f>
        <v/>
      </c>
      <c r="P79" t="str">
        <f>IFERROR(IF(VLOOKUP('Employee List'!Q87,Country_Table,2,FALSE)="PH",VLOOKUP('Employee List'!R87,Region_Table,2,FALSE),IF('Employee List'!R87="","",'Employee List'!R87)),"")</f>
        <v/>
      </c>
      <c r="Q79" t="str">
        <f>IFERROR(IF(VLOOKUP('Employee List'!Q87,Country_Table,2,FALSE)="PH",VLOOKUP('Employee List'!S87,Province_Table,2,FALSE),IF('Employee List'!S87="","",'Employee List'!S87)),"")</f>
        <v/>
      </c>
      <c r="R79" t="str">
        <f>IFERROR(VLOOKUP('Employee List'!Q87,Country_Table,2,FALSE),"")</f>
        <v/>
      </c>
      <c r="S79" s="2" t="str">
        <f>IF('Employee List'!U87="","",TRIM('Employee List'!U87))</f>
        <v/>
      </c>
      <c r="T79" s="2" t="str">
        <f>IF('Employee List'!V87="","",TRIM('Employee List'!V87))</f>
        <v/>
      </c>
      <c r="U79" s="2" t="str">
        <f>IF('Employee List'!W87="","",LEFT(TRIM('Employee List'!W87),60))</f>
        <v/>
      </c>
      <c r="V79" t="str">
        <f>IFERROR(IF(VLOOKUP('Employee List'!X87,Country_Table,2,FALSE)="PH",VLOOKUP(UPPER(TRIM('Employee List'!Y87)&amp;TRIM('Employee List'!Z87)&amp;TRIM('Employee List'!AA87)),City!$K:$M,3,FALSE),IF('Employee List'!AA87="","",'Employee List'!AA87)),"")</f>
        <v/>
      </c>
      <c r="W79" t="str">
        <f>IFERROR(IF(VLOOKUP('Employee List'!X87,Country_Table,2,FALSE)="PH",VLOOKUP('Employee List'!Y87,Region_Table,2,FALSE),IF('Employee List'!Y87="","",'Employee List'!Y87)),"")</f>
        <v/>
      </c>
      <c r="X79" t="str">
        <f>IFERROR(IF(VLOOKUP('Employee List'!X87,Country_Table,2,FALSE)="PH",VLOOKUP('Employee List'!Z87,Province_Table,2,FALSE),IF('Employee List'!Z87="","",'Employee List'!Z87)),"")</f>
        <v/>
      </c>
      <c r="Y79" t="str">
        <f>IFERROR(VLOOKUP('Employee List'!X87,Country_Table,2,FALSE),"")</f>
        <v/>
      </c>
      <c r="Z79" s="2" t="str">
        <f>IF('Employee List'!AB87="","",TRIM('Employee List'!AB87))</f>
        <v/>
      </c>
      <c r="AA79" s="2" t="str">
        <f>IF('Employee List'!AC87="","",TRIM('Employee List'!AC87))</f>
        <v/>
      </c>
      <c r="AB79" s="2" t="str">
        <f>IF('Employee List'!AD87="","",TRIM('Employee List'!AD87))</f>
        <v/>
      </c>
      <c r="AC79" s="2" t="str">
        <f>IF('Employee List'!G87="","",TRIM('Employee List'!G87))</f>
        <v/>
      </c>
      <c r="AD79" t="str">
        <f>IFERROR(VLOOKUP('Employee List'!AE87,Civil_Status_Table,2,FALSE),"")</f>
        <v/>
      </c>
      <c r="AE79" s="2" t="str">
        <f>IF('Employee List'!AF87="","",TRIM('Employee List'!AF87))</f>
        <v/>
      </c>
      <c r="AF79" s="2" t="str">
        <f>IF('Employee List'!AG87="","",TRIM('Employee List'!AG87))</f>
        <v/>
      </c>
      <c r="AG79" s="2" t="str">
        <f>IF('Employee List'!AH87="","",TRIM('Employee List'!AH87))</f>
        <v/>
      </c>
      <c r="AH79" t="str">
        <f>IF(ISBLANK('Employee List'!AI87), "",VLOOKUP('Employee List'!AI87,'other LOVs'!A:B,2,FALSE))</f>
        <v/>
      </c>
      <c r="AI79" t="str">
        <f>IF('Employee List'!AJ87="","",TRIM('Employee List'!AJ87))</f>
        <v/>
      </c>
      <c r="AJ79" t="str">
        <f>IF(ISBLANK('Employee List'!AK87)," ",TRIM('Employee List'!AK87))</f>
        <v xml:space="preserve"> </v>
      </c>
    </row>
    <row r="80" spans="1:36">
      <c r="A80" t="str">
        <f>IF('Employee List'!B88="","",TRIM('Employee List'!B88))</f>
        <v/>
      </c>
      <c r="B80" t="str">
        <f>IF('Employee List'!C88="","",TRIM('Employee List'!C88))</f>
        <v/>
      </c>
      <c r="C80" t="str">
        <f>IF('Employee List'!D88="","",TRIM('Employee List'!D88))</f>
        <v/>
      </c>
      <c r="D80" t="str">
        <f>IF(ISBLANK('Employee List'!E88), "",VLOOKUP('Employee List'!E88,'other LOVs'!A:B,2,FALSE))</f>
        <v/>
      </c>
      <c r="E80" t="str">
        <f>IF('Employee List'!F88="","",TRIM('Employee List'!F88))</f>
        <v>,</v>
      </c>
      <c r="F80" s="2" t="str">
        <f>IF('Employee List'!H88="","",'Employee List'!H88)</f>
        <v/>
      </c>
      <c r="G80" s="2" t="str">
        <f>IF('Employee List'!I88="","",TRIM('Employee List'!I88))</f>
        <v/>
      </c>
      <c r="H80" t="str">
        <f>IFERROR(VLOOKUP('Employee List'!J88,Nationality_Table,2,FALSE),"")</f>
        <v/>
      </c>
      <c r="I80" t="str">
        <f>IFERROR(VLOOKUP('Employee List'!K88,Country_Table,2,FALSE),"")</f>
        <v/>
      </c>
      <c r="J80" t="str">
        <f>IFERROR(VLOOKUP('Employee List'!L88,Gender_Table,2,FALSE),"")</f>
        <v/>
      </c>
      <c r="K80" s="2" t="str">
        <f>IF('Employee List'!M88="","",TEXT('Employee List'!M88,"00000000000"))</f>
        <v/>
      </c>
      <c r="L80" s="2" t="str">
        <f>IF('Employee List'!N88="","",TRIM('Employee List'!N88))</f>
        <v/>
      </c>
      <c r="M80" s="2" t="str">
        <f>IF('Employee List'!O88="","",TRIM('Employee List'!O88))</f>
        <v/>
      </c>
      <c r="N80" s="2" t="str">
        <f>IF('Employee List'!P88="","",LEFT(TRIM('Employee List'!P88),60))</f>
        <v/>
      </c>
      <c r="O80" t="str">
        <f>IFERROR(IF(VLOOKUP('Employee List'!Q88,Country_Table,2,FALSE)="PH",VLOOKUP(UPPER(TRIM('Employee List'!R88)&amp;TRIM('Employee List'!S88)&amp;TRIM('Employee List'!T88)),City!$K:$M,3,FALSE),IF('Employee List'!T88="","",'Employee List'!T88)),"")</f>
        <v/>
      </c>
      <c r="P80" t="str">
        <f>IFERROR(IF(VLOOKUP('Employee List'!Q88,Country_Table,2,FALSE)="PH",VLOOKUP('Employee List'!R88,Region_Table,2,FALSE),IF('Employee List'!R88="","",'Employee List'!R88)),"")</f>
        <v/>
      </c>
      <c r="Q80" t="str">
        <f>IFERROR(IF(VLOOKUP('Employee List'!Q88,Country_Table,2,FALSE)="PH",VLOOKUP('Employee List'!S88,Province_Table,2,FALSE),IF('Employee List'!S88="","",'Employee List'!S88)),"")</f>
        <v/>
      </c>
      <c r="R80" t="str">
        <f>IFERROR(VLOOKUP('Employee List'!Q88,Country_Table,2,FALSE),"")</f>
        <v/>
      </c>
      <c r="S80" s="2" t="str">
        <f>IF('Employee List'!U88="","",TRIM('Employee List'!U88))</f>
        <v/>
      </c>
      <c r="T80" s="2" t="str">
        <f>IF('Employee List'!V88="","",TRIM('Employee List'!V88))</f>
        <v/>
      </c>
      <c r="U80" s="2" t="str">
        <f>IF('Employee List'!W88="","",LEFT(TRIM('Employee List'!W88),60))</f>
        <v/>
      </c>
      <c r="V80" t="str">
        <f>IFERROR(IF(VLOOKUP('Employee List'!X88,Country_Table,2,FALSE)="PH",VLOOKUP(UPPER(TRIM('Employee List'!Y88)&amp;TRIM('Employee List'!Z88)&amp;TRIM('Employee List'!AA88)),City!$K:$M,3,FALSE),IF('Employee List'!AA88="","",'Employee List'!AA88)),"")</f>
        <v/>
      </c>
      <c r="W80" t="str">
        <f>IFERROR(IF(VLOOKUP('Employee List'!X88,Country_Table,2,FALSE)="PH",VLOOKUP('Employee List'!Y88,Region_Table,2,FALSE),IF('Employee List'!Y88="","",'Employee List'!Y88)),"")</f>
        <v/>
      </c>
      <c r="X80" t="str">
        <f>IFERROR(IF(VLOOKUP('Employee List'!X88,Country_Table,2,FALSE)="PH",VLOOKUP('Employee List'!Z88,Province_Table,2,FALSE),IF('Employee List'!Z88="","",'Employee List'!Z88)),"")</f>
        <v/>
      </c>
      <c r="Y80" t="str">
        <f>IFERROR(VLOOKUP('Employee List'!X88,Country_Table,2,FALSE),"")</f>
        <v/>
      </c>
      <c r="Z80" s="2" t="str">
        <f>IF('Employee List'!AB88="","",TRIM('Employee List'!AB88))</f>
        <v/>
      </c>
      <c r="AA80" s="2" t="str">
        <f>IF('Employee List'!AC88="","",TRIM('Employee List'!AC88))</f>
        <v/>
      </c>
      <c r="AB80" s="2" t="str">
        <f>IF('Employee List'!AD88="","",TRIM('Employee List'!AD88))</f>
        <v/>
      </c>
      <c r="AC80" s="2" t="str">
        <f>IF('Employee List'!G88="","",TRIM('Employee List'!G88))</f>
        <v/>
      </c>
      <c r="AD80" t="str">
        <f>IFERROR(VLOOKUP('Employee List'!AE88,Civil_Status_Table,2,FALSE),"")</f>
        <v/>
      </c>
      <c r="AE80" s="2" t="str">
        <f>IF('Employee List'!AF88="","",TRIM('Employee List'!AF88))</f>
        <v/>
      </c>
      <c r="AF80" s="2" t="str">
        <f>IF('Employee List'!AG88="","",TRIM('Employee List'!AG88))</f>
        <v/>
      </c>
      <c r="AG80" s="2" t="str">
        <f>IF('Employee List'!AH88="","",TRIM('Employee List'!AH88))</f>
        <v/>
      </c>
      <c r="AH80" t="str">
        <f>IF(ISBLANK('Employee List'!AI88), "",VLOOKUP('Employee List'!AI88,'other LOVs'!A:B,2,FALSE))</f>
        <v/>
      </c>
      <c r="AI80" t="str">
        <f>IF('Employee List'!AJ88="","",TRIM('Employee List'!AJ88))</f>
        <v/>
      </c>
      <c r="AJ80" t="str">
        <f>IF(ISBLANK('Employee List'!AK88)," ",TRIM('Employee List'!AK88))</f>
        <v xml:space="preserve"> </v>
      </c>
    </row>
    <row r="81" spans="1:36">
      <c r="A81" t="str">
        <f>IF('Employee List'!B89="","",TRIM('Employee List'!B89))</f>
        <v/>
      </c>
      <c r="B81" t="str">
        <f>IF('Employee List'!C89="","",TRIM('Employee List'!C89))</f>
        <v/>
      </c>
      <c r="C81" t="str">
        <f>IF('Employee List'!D89="","",TRIM('Employee List'!D89))</f>
        <v/>
      </c>
      <c r="D81" t="str">
        <f>IF(ISBLANK('Employee List'!E89), "",VLOOKUP('Employee List'!E89,'other LOVs'!A:B,2,FALSE))</f>
        <v/>
      </c>
      <c r="E81" t="str">
        <f>IF('Employee List'!F89="","",TRIM('Employee List'!F89))</f>
        <v>,</v>
      </c>
      <c r="F81" s="2" t="str">
        <f>IF('Employee List'!H89="","",'Employee List'!H89)</f>
        <v/>
      </c>
      <c r="G81" s="2" t="str">
        <f>IF('Employee List'!I89="","",TRIM('Employee List'!I89))</f>
        <v/>
      </c>
      <c r="H81" t="str">
        <f>IFERROR(VLOOKUP('Employee List'!J89,Nationality_Table,2,FALSE),"")</f>
        <v/>
      </c>
      <c r="I81" t="str">
        <f>IFERROR(VLOOKUP('Employee List'!K89,Country_Table,2,FALSE),"")</f>
        <v/>
      </c>
      <c r="J81" t="str">
        <f>IFERROR(VLOOKUP('Employee List'!L89,Gender_Table,2,FALSE),"")</f>
        <v/>
      </c>
      <c r="K81" s="2" t="str">
        <f>IF('Employee List'!M89="","",TEXT('Employee List'!M89,"00000000000"))</f>
        <v/>
      </c>
      <c r="L81" s="2" t="str">
        <f>IF('Employee List'!N89="","",TRIM('Employee List'!N89))</f>
        <v/>
      </c>
      <c r="M81" s="2" t="str">
        <f>IF('Employee List'!O89="","",TRIM('Employee List'!O89))</f>
        <v/>
      </c>
      <c r="N81" s="2" t="str">
        <f>IF('Employee List'!P89="","",LEFT(TRIM('Employee List'!P89),60))</f>
        <v/>
      </c>
      <c r="O81" t="str">
        <f>IFERROR(IF(VLOOKUP('Employee List'!Q89,Country_Table,2,FALSE)="PH",VLOOKUP(UPPER(TRIM('Employee List'!R89)&amp;TRIM('Employee List'!S89)&amp;TRIM('Employee List'!T89)),City!$K:$M,3,FALSE),IF('Employee List'!T89="","",'Employee List'!T89)),"")</f>
        <v/>
      </c>
      <c r="P81" t="str">
        <f>IFERROR(IF(VLOOKUP('Employee List'!Q89,Country_Table,2,FALSE)="PH",VLOOKUP('Employee List'!R89,Region_Table,2,FALSE),IF('Employee List'!R89="","",'Employee List'!R89)),"")</f>
        <v/>
      </c>
      <c r="Q81" t="str">
        <f>IFERROR(IF(VLOOKUP('Employee List'!Q89,Country_Table,2,FALSE)="PH",VLOOKUP('Employee List'!S89,Province_Table,2,FALSE),IF('Employee List'!S89="","",'Employee List'!S89)),"")</f>
        <v/>
      </c>
      <c r="R81" t="str">
        <f>IFERROR(VLOOKUP('Employee List'!Q89,Country_Table,2,FALSE),"")</f>
        <v/>
      </c>
      <c r="S81" s="2" t="str">
        <f>IF('Employee List'!U89="","",TRIM('Employee List'!U89))</f>
        <v/>
      </c>
      <c r="T81" s="2" t="str">
        <f>IF('Employee List'!V89="","",TRIM('Employee List'!V89))</f>
        <v/>
      </c>
      <c r="U81" s="2" t="str">
        <f>IF('Employee List'!W89="","",LEFT(TRIM('Employee List'!W89),60))</f>
        <v/>
      </c>
      <c r="V81" t="str">
        <f>IFERROR(IF(VLOOKUP('Employee List'!X89,Country_Table,2,FALSE)="PH",VLOOKUP(UPPER(TRIM('Employee List'!Y89)&amp;TRIM('Employee List'!Z89)&amp;TRIM('Employee List'!AA89)),City!$K:$M,3,FALSE),IF('Employee List'!AA89="","",'Employee List'!AA89)),"")</f>
        <v/>
      </c>
      <c r="W81" t="str">
        <f>IFERROR(IF(VLOOKUP('Employee List'!X89,Country_Table,2,FALSE)="PH",VLOOKUP('Employee List'!Y89,Region_Table,2,FALSE),IF('Employee List'!Y89="","",'Employee List'!Y89)),"")</f>
        <v/>
      </c>
      <c r="X81" t="str">
        <f>IFERROR(IF(VLOOKUP('Employee List'!X89,Country_Table,2,FALSE)="PH",VLOOKUP('Employee List'!Z89,Province_Table,2,FALSE),IF('Employee List'!Z89="","",'Employee List'!Z89)),"")</f>
        <v/>
      </c>
      <c r="Y81" t="str">
        <f>IFERROR(VLOOKUP('Employee List'!X89,Country_Table,2,FALSE),"")</f>
        <v/>
      </c>
      <c r="Z81" s="2" t="str">
        <f>IF('Employee List'!AB89="","",TRIM('Employee List'!AB89))</f>
        <v/>
      </c>
      <c r="AA81" s="2" t="str">
        <f>IF('Employee List'!AC89="","",TRIM('Employee List'!AC89))</f>
        <v/>
      </c>
      <c r="AB81" s="2" t="str">
        <f>IF('Employee List'!AD89="","",TRIM('Employee List'!AD89))</f>
        <v/>
      </c>
      <c r="AC81" s="2" t="str">
        <f>IF('Employee List'!G89="","",TRIM('Employee List'!G89))</f>
        <v/>
      </c>
      <c r="AD81" t="str">
        <f>IFERROR(VLOOKUP('Employee List'!AE89,Civil_Status_Table,2,FALSE),"")</f>
        <v/>
      </c>
      <c r="AE81" s="2" t="str">
        <f>IF('Employee List'!AF89="","",TRIM('Employee List'!AF89))</f>
        <v/>
      </c>
      <c r="AF81" s="2" t="str">
        <f>IF('Employee List'!AG89="","",TRIM('Employee List'!AG89))</f>
        <v/>
      </c>
      <c r="AG81" s="2" t="str">
        <f>IF('Employee List'!AH89="","",TRIM('Employee List'!AH89))</f>
        <v/>
      </c>
      <c r="AH81" t="str">
        <f>IF(ISBLANK('Employee List'!AI89), "",VLOOKUP('Employee List'!AI89,'other LOVs'!A:B,2,FALSE))</f>
        <v/>
      </c>
      <c r="AI81" t="str">
        <f>IF('Employee List'!AJ89="","",TRIM('Employee List'!AJ89))</f>
        <v/>
      </c>
      <c r="AJ81" t="str">
        <f>IF(ISBLANK('Employee List'!AK89)," ",TRIM('Employee List'!AK89))</f>
        <v xml:space="preserve"> </v>
      </c>
    </row>
    <row r="82" spans="1:36">
      <c r="A82" t="str">
        <f>IF('Employee List'!B90="","",TRIM('Employee List'!B90))</f>
        <v/>
      </c>
      <c r="B82" t="str">
        <f>IF('Employee List'!C90="","",TRIM('Employee List'!C90))</f>
        <v/>
      </c>
      <c r="C82" t="str">
        <f>IF('Employee List'!D90="","",TRIM('Employee List'!D90))</f>
        <v/>
      </c>
      <c r="D82" t="str">
        <f>IF(ISBLANK('Employee List'!E90), "",VLOOKUP('Employee List'!E90,'other LOVs'!A:B,2,FALSE))</f>
        <v/>
      </c>
      <c r="E82" t="str">
        <f>IF('Employee List'!F90="","",TRIM('Employee List'!F90))</f>
        <v>,</v>
      </c>
      <c r="F82" s="2" t="str">
        <f>IF('Employee List'!H90="","",'Employee List'!H90)</f>
        <v/>
      </c>
      <c r="G82" s="2" t="str">
        <f>IF('Employee List'!I90="","",TRIM('Employee List'!I90))</f>
        <v/>
      </c>
      <c r="H82" t="str">
        <f>IFERROR(VLOOKUP('Employee List'!J90,Nationality_Table,2,FALSE),"")</f>
        <v/>
      </c>
      <c r="I82" t="str">
        <f>IFERROR(VLOOKUP('Employee List'!K90,Country_Table,2,FALSE),"")</f>
        <v/>
      </c>
      <c r="J82" t="str">
        <f>IFERROR(VLOOKUP('Employee List'!L90,Gender_Table,2,FALSE),"")</f>
        <v/>
      </c>
      <c r="K82" s="2" t="str">
        <f>IF('Employee List'!M90="","",TEXT('Employee List'!M90,"00000000000"))</f>
        <v/>
      </c>
      <c r="L82" s="2" t="str">
        <f>IF('Employee List'!N90="","",TRIM('Employee List'!N90))</f>
        <v/>
      </c>
      <c r="M82" s="2" t="str">
        <f>IF('Employee List'!O90="","",TRIM('Employee List'!O90))</f>
        <v/>
      </c>
      <c r="N82" s="2" t="str">
        <f>IF('Employee List'!P90="","",LEFT(TRIM('Employee List'!P90),60))</f>
        <v/>
      </c>
      <c r="O82" t="str">
        <f>IFERROR(IF(VLOOKUP('Employee List'!Q90,Country_Table,2,FALSE)="PH",VLOOKUP(UPPER(TRIM('Employee List'!R90)&amp;TRIM('Employee List'!S90)&amp;TRIM('Employee List'!T90)),City!$K:$M,3,FALSE),IF('Employee List'!T90="","",'Employee List'!T90)),"")</f>
        <v/>
      </c>
      <c r="P82" t="str">
        <f>IFERROR(IF(VLOOKUP('Employee List'!Q90,Country_Table,2,FALSE)="PH",VLOOKUP('Employee List'!R90,Region_Table,2,FALSE),IF('Employee List'!R90="","",'Employee List'!R90)),"")</f>
        <v/>
      </c>
      <c r="Q82" t="str">
        <f>IFERROR(IF(VLOOKUP('Employee List'!Q90,Country_Table,2,FALSE)="PH",VLOOKUP('Employee List'!S90,Province_Table,2,FALSE),IF('Employee List'!S90="","",'Employee List'!S90)),"")</f>
        <v/>
      </c>
      <c r="R82" t="str">
        <f>IFERROR(VLOOKUP('Employee List'!Q90,Country_Table,2,FALSE),"")</f>
        <v/>
      </c>
      <c r="S82" s="2" t="str">
        <f>IF('Employee List'!U90="","",TRIM('Employee List'!U90))</f>
        <v/>
      </c>
      <c r="T82" s="2" t="str">
        <f>IF('Employee List'!V90="","",TRIM('Employee List'!V90))</f>
        <v/>
      </c>
      <c r="U82" s="2" t="str">
        <f>IF('Employee List'!W90="","",LEFT(TRIM('Employee List'!W90),60))</f>
        <v/>
      </c>
      <c r="V82" t="str">
        <f>IFERROR(IF(VLOOKUP('Employee List'!X90,Country_Table,2,FALSE)="PH",VLOOKUP(UPPER(TRIM('Employee List'!Y90)&amp;TRIM('Employee List'!Z90)&amp;TRIM('Employee List'!AA90)),City!$K:$M,3,FALSE),IF('Employee List'!AA90="","",'Employee List'!AA90)),"")</f>
        <v/>
      </c>
      <c r="W82" t="str">
        <f>IFERROR(IF(VLOOKUP('Employee List'!X90,Country_Table,2,FALSE)="PH",VLOOKUP('Employee List'!Y90,Region_Table,2,FALSE),IF('Employee List'!Y90="","",'Employee List'!Y90)),"")</f>
        <v/>
      </c>
      <c r="X82" t="str">
        <f>IFERROR(IF(VLOOKUP('Employee List'!X90,Country_Table,2,FALSE)="PH",VLOOKUP('Employee List'!Z90,Province_Table,2,FALSE),IF('Employee List'!Z90="","",'Employee List'!Z90)),"")</f>
        <v/>
      </c>
      <c r="Y82" t="str">
        <f>IFERROR(VLOOKUP('Employee List'!X90,Country_Table,2,FALSE),"")</f>
        <v/>
      </c>
      <c r="Z82" s="2" t="str">
        <f>IF('Employee List'!AB90="","",TRIM('Employee List'!AB90))</f>
        <v/>
      </c>
      <c r="AA82" s="2" t="str">
        <f>IF('Employee List'!AC90="","",TRIM('Employee List'!AC90))</f>
        <v/>
      </c>
      <c r="AB82" s="2" t="str">
        <f>IF('Employee List'!AD90="","",TRIM('Employee List'!AD90))</f>
        <v/>
      </c>
      <c r="AC82" s="2" t="str">
        <f>IF('Employee List'!G90="","",TRIM('Employee List'!G90))</f>
        <v/>
      </c>
      <c r="AD82" t="str">
        <f>IFERROR(VLOOKUP('Employee List'!AE90,Civil_Status_Table,2,FALSE),"")</f>
        <v/>
      </c>
      <c r="AE82" s="2" t="str">
        <f>IF('Employee List'!AF90="","",TRIM('Employee List'!AF90))</f>
        <v/>
      </c>
      <c r="AF82" s="2" t="str">
        <f>IF('Employee List'!AG90="","",TRIM('Employee List'!AG90))</f>
        <v/>
      </c>
      <c r="AG82" s="2" t="str">
        <f>IF('Employee List'!AH90="","",TRIM('Employee List'!AH90))</f>
        <v/>
      </c>
      <c r="AH82" t="str">
        <f>IF(ISBLANK('Employee List'!AI90), "",VLOOKUP('Employee List'!AI90,'other LOVs'!A:B,2,FALSE))</f>
        <v/>
      </c>
      <c r="AI82" t="str">
        <f>IF('Employee List'!AJ90="","",TRIM('Employee List'!AJ90))</f>
        <v/>
      </c>
      <c r="AJ82" t="str">
        <f>IF(ISBLANK('Employee List'!AK90)," ",TRIM('Employee List'!AK90))</f>
        <v xml:space="preserve"> </v>
      </c>
    </row>
    <row r="83" spans="1:36">
      <c r="A83" t="str">
        <f>IF('Employee List'!B91="","",TRIM('Employee List'!B91))</f>
        <v/>
      </c>
      <c r="B83" t="str">
        <f>IF('Employee List'!C91="","",TRIM('Employee List'!C91))</f>
        <v/>
      </c>
      <c r="C83" t="str">
        <f>IF('Employee List'!D91="","",TRIM('Employee List'!D91))</f>
        <v/>
      </c>
      <c r="D83" t="str">
        <f>IF(ISBLANK('Employee List'!E91), "",VLOOKUP('Employee List'!E91,'other LOVs'!A:B,2,FALSE))</f>
        <v/>
      </c>
      <c r="E83" t="str">
        <f>IF('Employee List'!F91="","",TRIM('Employee List'!F91))</f>
        <v>,</v>
      </c>
      <c r="F83" s="2" t="str">
        <f>IF('Employee List'!H91="","",'Employee List'!H91)</f>
        <v/>
      </c>
      <c r="G83" s="2" t="str">
        <f>IF('Employee List'!I91="","",TRIM('Employee List'!I91))</f>
        <v/>
      </c>
      <c r="H83" t="str">
        <f>IFERROR(VLOOKUP('Employee List'!J91,Nationality_Table,2,FALSE),"")</f>
        <v/>
      </c>
      <c r="I83" t="str">
        <f>IFERROR(VLOOKUP('Employee List'!K91,Country_Table,2,FALSE),"")</f>
        <v/>
      </c>
      <c r="J83" t="str">
        <f>IFERROR(VLOOKUP('Employee List'!L91,Gender_Table,2,FALSE),"")</f>
        <v/>
      </c>
      <c r="K83" s="2" t="str">
        <f>IF('Employee List'!M91="","",TEXT('Employee List'!M91,"00000000000"))</f>
        <v/>
      </c>
      <c r="L83" s="2" t="str">
        <f>IF('Employee List'!N91="","",TRIM('Employee List'!N91))</f>
        <v/>
      </c>
      <c r="M83" s="2" t="str">
        <f>IF('Employee List'!O91="","",TRIM('Employee List'!O91))</f>
        <v/>
      </c>
      <c r="N83" s="2" t="str">
        <f>IF('Employee List'!P91="","",LEFT(TRIM('Employee List'!P91),60))</f>
        <v/>
      </c>
      <c r="O83" t="str">
        <f>IFERROR(IF(VLOOKUP('Employee List'!Q91,Country_Table,2,FALSE)="PH",VLOOKUP(UPPER(TRIM('Employee List'!R91)&amp;TRIM('Employee List'!S91)&amp;TRIM('Employee List'!T91)),City!$K:$M,3,FALSE),IF('Employee List'!T91="","",'Employee List'!T91)),"")</f>
        <v/>
      </c>
      <c r="P83" t="str">
        <f>IFERROR(IF(VLOOKUP('Employee List'!Q91,Country_Table,2,FALSE)="PH",VLOOKUP('Employee List'!R91,Region_Table,2,FALSE),IF('Employee List'!R91="","",'Employee List'!R91)),"")</f>
        <v/>
      </c>
      <c r="Q83" t="str">
        <f>IFERROR(IF(VLOOKUP('Employee List'!Q91,Country_Table,2,FALSE)="PH",VLOOKUP('Employee List'!S91,Province_Table,2,FALSE),IF('Employee List'!S91="","",'Employee List'!S91)),"")</f>
        <v/>
      </c>
      <c r="R83" t="str">
        <f>IFERROR(VLOOKUP('Employee List'!Q91,Country_Table,2,FALSE),"")</f>
        <v/>
      </c>
      <c r="S83" s="2" t="str">
        <f>IF('Employee List'!U91="","",TRIM('Employee List'!U91))</f>
        <v/>
      </c>
      <c r="T83" s="2" t="str">
        <f>IF('Employee List'!V91="","",TRIM('Employee List'!V91))</f>
        <v/>
      </c>
      <c r="U83" s="2" t="str">
        <f>IF('Employee List'!W91="","",LEFT(TRIM('Employee List'!W91),60))</f>
        <v/>
      </c>
      <c r="V83" t="str">
        <f>IFERROR(IF(VLOOKUP('Employee List'!X91,Country_Table,2,FALSE)="PH",VLOOKUP(UPPER(TRIM('Employee List'!Y91)&amp;TRIM('Employee List'!Z91)&amp;TRIM('Employee List'!AA91)),City!$K:$M,3,FALSE),IF('Employee List'!AA91="","",'Employee List'!AA91)),"")</f>
        <v/>
      </c>
      <c r="W83" t="str">
        <f>IFERROR(IF(VLOOKUP('Employee List'!X91,Country_Table,2,FALSE)="PH",VLOOKUP('Employee List'!Y91,Region_Table,2,FALSE),IF('Employee List'!Y91="","",'Employee List'!Y91)),"")</f>
        <v/>
      </c>
      <c r="X83" t="str">
        <f>IFERROR(IF(VLOOKUP('Employee List'!X91,Country_Table,2,FALSE)="PH",VLOOKUP('Employee List'!Z91,Province_Table,2,FALSE),IF('Employee List'!Z91="","",'Employee List'!Z91)),"")</f>
        <v/>
      </c>
      <c r="Y83" t="str">
        <f>IFERROR(VLOOKUP('Employee List'!X91,Country_Table,2,FALSE),"")</f>
        <v/>
      </c>
      <c r="Z83" s="2" t="str">
        <f>IF('Employee List'!AB91="","",TRIM('Employee List'!AB91))</f>
        <v/>
      </c>
      <c r="AA83" s="2" t="str">
        <f>IF('Employee List'!AC91="","",TRIM('Employee List'!AC91))</f>
        <v/>
      </c>
      <c r="AB83" s="2" t="str">
        <f>IF('Employee List'!AD91="","",TRIM('Employee List'!AD91))</f>
        <v/>
      </c>
      <c r="AC83" s="2" t="str">
        <f>IF('Employee List'!G91="","",TRIM('Employee List'!G91))</f>
        <v/>
      </c>
      <c r="AD83" t="str">
        <f>IFERROR(VLOOKUP('Employee List'!AE91,Civil_Status_Table,2,FALSE),"")</f>
        <v/>
      </c>
      <c r="AE83" s="2" t="str">
        <f>IF('Employee List'!AF91="","",TRIM('Employee List'!AF91))</f>
        <v/>
      </c>
      <c r="AF83" s="2" t="str">
        <f>IF('Employee List'!AG91="","",TRIM('Employee List'!AG91))</f>
        <v/>
      </c>
      <c r="AG83" s="2" t="str">
        <f>IF('Employee List'!AH91="","",TRIM('Employee List'!AH91))</f>
        <v/>
      </c>
      <c r="AH83" t="str">
        <f>IF(ISBLANK('Employee List'!AI91), "",VLOOKUP('Employee List'!AI91,'other LOVs'!A:B,2,FALSE))</f>
        <v/>
      </c>
      <c r="AI83" t="str">
        <f>IF('Employee List'!AJ91="","",TRIM('Employee List'!AJ91))</f>
        <v/>
      </c>
      <c r="AJ83" t="str">
        <f>IF(ISBLANK('Employee List'!AK91)," ",TRIM('Employee List'!AK91))</f>
        <v xml:space="preserve"> </v>
      </c>
    </row>
    <row r="84" spans="1:36">
      <c r="A84" t="str">
        <f>IF('Employee List'!B92="","",TRIM('Employee List'!B92))</f>
        <v/>
      </c>
      <c r="B84" t="str">
        <f>IF('Employee List'!C92="","",TRIM('Employee List'!C92))</f>
        <v/>
      </c>
      <c r="C84" t="str">
        <f>IF('Employee List'!D92="","",TRIM('Employee List'!D92))</f>
        <v/>
      </c>
      <c r="D84" t="str">
        <f>IF(ISBLANK('Employee List'!E92), "",VLOOKUP('Employee List'!E92,'other LOVs'!A:B,2,FALSE))</f>
        <v/>
      </c>
      <c r="E84" t="str">
        <f>IF('Employee List'!F92="","",TRIM('Employee List'!F92))</f>
        <v>,</v>
      </c>
      <c r="F84" s="2" t="str">
        <f>IF('Employee List'!H92="","",'Employee List'!H92)</f>
        <v/>
      </c>
      <c r="G84" s="2" t="str">
        <f>IF('Employee List'!I92="","",TRIM('Employee List'!I92))</f>
        <v/>
      </c>
      <c r="H84" t="str">
        <f>IFERROR(VLOOKUP('Employee List'!J92,Nationality_Table,2,FALSE),"")</f>
        <v/>
      </c>
      <c r="I84" t="str">
        <f>IFERROR(VLOOKUP('Employee List'!K92,Country_Table,2,FALSE),"")</f>
        <v/>
      </c>
      <c r="J84" t="str">
        <f>IFERROR(VLOOKUP('Employee List'!L92,Gender_Table,2,FALSE),"")</f>
        <v/>
      </c>
      <c r="K84" s="2" t="str">
        <f>IF('Employee List'!M92="","",TEXT('Employee List'!M92,"00000000000"))</f>
        <v/>
      </c>
      <c r="L84" s="2" t="str">
        <f>IF('Employee List'!N92="","",TRIM('Employee List'!N92))</f>
        <v/>
      </c>
      <c r="M84" s="2" t="str">
        <f>IF('Employee List'!O92="","",TRIM('Employee List'!O92))</f>
        <v/>
      </c>
      <c r="N84" s="2" t="str">
        <f>IF('Employee List'!P92="","",LEFT(TRIM('Employee List'!P92),60))</f>
        <v/>
      </c>
      <c r="O84" t="str">
        <f>IFERROR(IF(VLOOKUP('Employee List'!Q92,Country_Table,2,FALSE)="PH",VLOOKUP(UPPER(TRIM('Employee List'!R92)&amp;TRIM('Employee List'!S92)&amp;TRIM('Employee List'!T92)),City!$K:$M,3,FALSE),IF('Employee List'!T92="","",'Employee List'!T92)),"")</f>
        <v/>
      </c>
      <c r="P84" t="str">
        <f>IFERROR(IF(VLOOKUP('Employee List'!Q92,Country_Table,2,FALSE)="PH",VLOOKUP('Employee List'!R92,Region_Table,2,FALSE),IF('Employee List'!R92="","",'Employee List'!R92)),"")</f>
        <v/>
      </c>
      <c r="Q84" t="str">
        <f>IFERROR(IF(VLOOKUP('Employee List'!Q92,Country_Table,2,FALSE)="PH",VLOOKUP('Employee List'!S92,Province_Table,2,FALSE),IF('Employee List'!S92="","",'Employee List'!S92)),"")</f>
        <v/>
      </c>
      <c r="R84" t="str">
        <f>IFERROR(VLOOKUP('Employee List'!Q92,Country_Table,2,FALSE),"")</f>
        <v/>
      </c>
      <c r="S84" s="2" t="str">
        <f>IF('Employee List'!U92="","",TRIM('Employee List'!U92))</f>
        <v/>
      </c>
      <c r="T84" s="2" t="str">
        <f>IF('Employee List'!V92="","",TRIM('Employee List'!V92))</f>
        <v/>
      </c>
      <c r="U84" s="2" t="str">
        <f>IF('Employee List'!W92="","",LEFT(TRIM('Employee List'!W92),60))</f>
        <v/>
      </c>
      <c r="V84" t="str">
        <f>IFERROR(IF(VLOOKUP('Employee List'!X92,Country_Table,2,FALSE)="PH",VLOOKUP(UPPER(TRIM('Employee List'!Y92)&amp;TRIM('Employee List'!Z92)&amp;TRIM('Employee List'!AA92)),City!$K:$M,3,FALSE),IF('Employee List'!AA92="","",'Employee List'!AA92)),"")</f>
        <v/>
      </c>
      <c r="W84" t="str">
        <f>IFERROR(IF(VLOOKUP('Employee List'!X92,Country_Table,2,FALSE)="PH",VLOOKUP('Employee List'!Y92,Region_Table,2,FALSE),IF('Employee List'!Y92="","",'Employee List'!Y92)),"")</f>
        <v/>
      </c>
      <c r="X84" t="str">
        <f>IFERROR(IF(VLOOKUP('Employee List'!X92,Country_Table,2,FALSE)="PH",VLOOKUP('Employee List'!Z92,Province_Table,2,FALSE),IF('Employee List'!Z92="","",'Employee List'!Z92)),"")</f>
        <v/>
      </c>
      <c r="Y84" t="str">
        <f>IFERROR(VLOOKUP('Employee List'!X92,Country_Table,2,FALSE),"")</f>
        <v/>
      </c>
      <c r="Z84" s="2" t="str">
        <f>IF('Employee List'!AB92="","",TRIM('Employee List'!AB92))</f>
        <v/>
      </c>
      <c r="AA84" s="2" t="str">
        <f>IF('Employee List'!AC92="","",TRIM('Employee List'!AC92))</f>
        <v/>
      </c>
      <c r="AB84" s="2" t="str">
        <f>IF('Employee List'!AD92="","",TRIM('Employee List'!AD92))</f>
        <v/>
      </c>
      <c r="AC84" s="2" t="str">
        <f>IF('Employee List'!G92="","",TRIM('Employee List'!G92))</f>
        <v/>
      </c>
      <c r="AD84" t="str">
        <f>IFERROR(VLOOKUP('Employee List'!AE92,Civil_Status_Table,2,FALSE),"")</f>
        <v/>
      </c>
      <c r="AE84" s="2" t="str">
        <f>IF('Employee List'!AF92="","",TRIM('Employee List'!AF92))</f>
        <v/>
      </c>
      <c r="AF84" s="2" t="str">
        <f>IF('Employee List'!AG92="","",TRIM('Employee List'!AG92))</f>
        <v/>
      </c>
      <c r="AG84" s="2" t="str">
        <f>IF('Employee List'!AH92="","",TRIM('Employee List'!AH92))</f>
        <v/>
      </c>
      <c r="AH84" t="str">
        <f>IF(ISBLANK('Employee List'!AI92), "",VLOOKUP('Employee List'!AI92,'other LOVs'!A:B,2,FALSE))</f>
        <v/>
      </c>
      <c r="AI84" t="str">
        <f>IF('Employee List'!AJ92="","",TRIM('Employee List'!AJ92))</f>
        <v/>
      </c>
      <c r="AJ84" t="str">
        <f>IF(ISBLANK('Employee List'!AK92)," ",TRIM('Employee List'!AK92))</f>
        <v xml:space="preserve"> </v>
      </c>
    </row>
    <row r="85" spans="1:36">
      <c r="A85" t="str">
        <f>IF('Employee List'!B93="","",TRIM('Employee List'!B93))</f>
        <v/>
      </c>
      <c r="B85" t="str">
        <f>IF('Employee List'!C93="","",TRIM('Employee List'!C93))</f>
        <v/>
      </c>
      <c r="C85" t="str">
        <f>IF('Employee List'!D93="","",TRIM('Employee List'!D93))</f>
        <v/>
      </c>
      <c r="D85" t="str">
        <f>IF(ISBLANK('Employee List'!E93), "",VLOOKUP('Employee List'!E93,'other LOVs'!A:B,2,FALSE))</f>
        <v/>
      </c>
      <c r="E85" t="str">
        <f>IF('Employee List'!F93="","",TRIM('Employee List'!F93))</f>
        <v>,</v>
      </c>
      <c r="F85" s="2" t="str">
        <f>IF('Employee List'!H93="","",'Employee List'!H93)</f>
        <v/>
      </c>
      <c r="G85" s="2" t="str">
        <f>IF('Employee List'!I93="","",TRIM('Employee List'!I93))</f>
        <v/>
      </c>
      <c r="H85" t="str">
        <f>IFERROR(VLOOKUP('Employee List'!J93,Nationality_Table,2,FALSE),"")</f>
        <v/>
      </c>
      <c r="I85" t="str">
        <f>IFERROR(VLOOKUP('Employee List'!K93,Country_Table,2,FALSE),"")</f>
        <v/>
      </c>
      <c r="J85" t="str">
        <f>IFERROR(VLOOKUP('Employee List'!L93,Gender_Table,2,FALSE),"")</f>
        <v/>
      </c>
      <c r="K85" s="2" t="str">
        <f>IF('Employee List'!M93="","",TEXT('Employee List'!M93,"00000000000"))</f>
        <v/>
      </c>
      <c r="L85" s="2" t="str">
        <f>IF('Employee List'!N93="","",TRIM('Employee List'!N93))</f>
        <v/>
      </c>
      <c r="M85" s="2" t="str">
        <f>IF('Employee List'!O93="","",TRIM('Employee List'!O93))</f>
        <v/>
      </c>
      <c r="N85" s="2" t="str">
        <f>IF('Employee List'!P93="","",LEFT(TRIM('Employee List'!P93),60))</f>
        <v/>
      </c>
      <c r="O85" t="str">
        <f>IFERROR(IF(VLOOKUP('Employee List'!Q93,Country_Table,2,FALSE)="PH",VLOOKUP(UPPER(TRIM('Employee List'!R93)&amp;TRIM('Employee List'!S93)&amp;TRIM('Employee List'!T93)),City!$K:$M,3,FALSE),IF('Employee List'!T93="","",'Employee List'!T93)),"")</f>
        <v/>
      </c>
      <c r="P85" t="str">
        <f>IFERROR(IF(VLOOKUP('Employee List'!Q93,Country_Table,2,FALSE)="PH",VLOOKUP('Employee List'!R93,Region_Table,2,FALSE),IF('Employee List'!R93="","",'Employee List'!R93)),"")</f>
        <v/>
      </c>
      <c r="Q85" t="str">
        <f>IFERROR(IF(VLOOKUP('Employee List'!Q93,Country_Table,2,FALSE)="PH",VLOOKUP('Employee List'!S93,Province_Table,2,FALSE),IF('Employee List'!S93="","",'Employee List'!S93)),"")</f>
        <v/>
      </c>
      <c r="R85" t="str">
        <f>IFERROR(VLOOKUP('Employee List'!Q93,Country_Table,2,FALSE),"")</f>
        <v/>
      </c>
      <c r="S85" s="2" t="str">
        <f>IF('Employee List'!U93="","",TRIM('Employee List'!U93))</f>
        <v/>
      </c>
      <c r="T85" s="2" t="str">
        <f>IF('Employee List'!V93="","",TRIM('Employee List'!V93))</f>
        <v/>
      </c>
      <c r="U85" s="2" t="str">
        <f>IF('Employee List'!W93="","",LEFT(TRIM('Employee List'!W93),60))</f>
        <v/>
      </c>
      <c r="V85" t="str">
        <f>IFERROR(IF(VLOOKUP('Employee List'!X93,Country_Table,2,FALSE)="PH",VLOOKUP(UPPER(TRIM('Employee List'!Y93)&amp;TRIM('Employee List'!Z93)&amp;TRIM('Employee List'!AA93)),City!$K:$M,3,FALSE),IF('Employee List'!AA93="","",'Employee List'!AA93)),"")</f>
        <v/>
      </c>
      <c r="W85" t="str">
        <f>IFERROR(IF(VLOOKUP('Employee List'!X93,Country_Table,2,FALSE)="PH",VLOOKUP('Employee List'!Y93,Region_Table,2,FALSE),IF('Employee List'!Y93="","",'Employee List'!Y93)),"")</f>
        <v/>
      </c>
      <c r="X85" t="str">
        <f>IFERROR(IF(VLOOKUP('Employee List'!X93,Country_Table,2,FALSE)="PH",VLOOKUP('Employee List'!Z93,Province_Table,2,FALSE),IF('Employee List'!Z93="","",'Employee List'!Z93)),"")</f>
        <v/>
      </c>
      <c r="Y85" t="str">
        <f>IFERROR(VLOOKUP('Employee List'!X93,Country_Table,2,FALSE),"")</f>
        <v/>
      </c>
      <c r="Z85" s="2" t="str">
        <f>IF('Employee List'!AB93="","",TRIM('Employee List'!AB93))</f>
        <v/>
      </c>
      <c r="AA85" s="2" t="str">
        <f>IF('Employee List'!AC93="","",TRIM('Employee List'!AC93))</f>
        <v/>
      </c>
      <c r="AB85" s="2" t="str">
        <f>IF('Employee List'!AD93="","",TRIM('Employee List'!AD93))</f>
        <v/>
      </c>
      <c r="AC85" s="2" t="str">
        <f>IF('Employee List'!G93="","",TRIM('Employee List'!G93))</f>
        <v/>
      </c>
      <c r="AD85" t="str">
        <f>IFERROR(VLOOKUP('Employee List'!AE93,Civil_Status_Table,2,FALSE),"")</f>
        <v/>
      </c>
      <c r="AE85" s="2" t="str">
        <f>IF('Employee List'!AF93="","",TRIM('Employee List'!AF93))</f>
        <v/>
      </c>
      <c r="AF85" s="2" t="str">
        <f>IF('Employee List'!AG93="","",TRIM('Employee List'!AG93))</f>
        <v/>
      </c>
      <c r="AG85" s="2" t="str">
        <f>IF('Employee List'!AH93="","",TRIM('Employee List'!AH93))</f>
        <v/>
      </c>
      <c r="AH85" t="str">
        <f>IF(ISBLANK('Employee List'!AI93), "",VLOOKUP('Employee List'!AI93,'other LOVs'!A:B,2,FALSE))</f>
        <v/>
      </c>
      <c r="AI85" t="str">
        <f>IF('Employee List'!AJ93="","",TRIM('Employee List'!AJ93))</f>
        <v/>
      </c>
      <c r="AJ85" t="str">
        <f>IF(ISBLANK('Employee List'!AK93)," ",TRIM('Employee List'!AK93))</f>
        <v xml:space="preserve"> </v>
      </c>
    </row>
    <row r="86" spans="1:36">
      <c r="A86" t="str">
        <f>IF('Employee List'!B94="","",TRIM('Employee List'!B94))</f>
        <v/>
      </c>
      <c r="B86" t="str">
        <f>IF('Employee List'!C94="","",TRIM('Employee List'!C94))</f>
        <v/>
      </c>
      <c r="C86" t="str">
        <f>IF('Employee List'!D94="","",TRIM('Employee List'!D94))</f>
        <v/>
      </c>
      <c r="D86" t="str">
        <f>IF(ISBLANK('Employee List'!E94), "",VLOOKUP('Employee List'!E94,'other LOVs'!A:B,2,FALSE))</f>
        <v/>
      </c>
      <c r="E86" t="str">
        <f>IF('Employee List'!F94="","",TRIM('Employee List'!F94))</f>
        <v>,</v>
      </c>
      <c r="F86" s="2" t="str">
        <f>IF('Employee List'!H94="","",'Employee List'!H94)</f>
        <v/>
      </c>
      <c r="G86" s="2" t="str">
        <f>IF('Employee List'!I94="","",TRIM('Employee List'!I94))</f>
        <v/>
      </c>
      <c r="H86" t="str">
        <f>IFERROR(VLOOKUP('Employee List'!J94,Nationality_Table,2,FALSE),"")</f>
        <v/>
      </c>
      <c r="I86" t="str">
        <f>IFERROR(VLOOKUP('Employee List'!K94,Country_Table,2,FALSE),"")</f>
        <v/>
      </c>
      <c r="J86" t="str">
        <f>IFERROR(VLOOKUP('Employee List'!L94,Gender_Table,2,FALSE),"")</f>
        <v/>
      </c>
      <c r="K86" s="2" t="str">
        <f>IF('Employee List'!M94="","",TEXT('Employee List'!M94,"00000000000"))</f>
        <v/>
      </c>
      <c r="L86" s="2" t="str">
        <f>IF('Employee List'!N94="","",TRIM('Employee List'!N94))</f>
        <v/>
      </c>
      <c r="M86" s="2" t="str">
        <f>IF('Employee List'!O94="","",TRIM('Employee List'!O94))</f>
        <v/>
      </c>
      <c r="N86" s="2" t="str">
        <f>IF('Employee List'!P94="","",LEFT(TRIM('Employee List'!P94),60))</f>
        <v/>
      </c>
      <c r="O86" t="str">
        <f>IFERROR(IF(VLOOKUP('Employee List'!Q94,Country_Table,2,FALSE)="PH",VLOOKUP(UPPER(TRIM('Employee List'!R94)&amp;TRIM('Employee List'!S94)&amp;TRIM('Employee List'!T94)),City!$K:$M,3,FALSE),IF('Employee List'!T94="","",'Employee List'!T94)),"")</f>
        <v/>
      </c>
      <c r="P86" t="str">
        <f>IFERROR(IF(VLOOKUP('Employee List'!Q94,Country_Table,2,FALSE)="PH",VLOOKUP('Employee List'!R94,Region_Table,2,FALSE),IF('Employee List'!R94="","",'Employee List'!R94)),"")</f>
        <v/>
      </c>
      <c r="Q86" t="str">
        <f>IFERROR(IF(VLOOKUP('Employee List'!Q94,Country_Table,2,FALSE)="PH",VLOOKUP('Employee List'!S94,Province_Table,2,FALSE),IF('Employee List'!S94="","",'Employee List'!S94)),"")</f>
        <v/>
      </c>
      <c r="R86" t="str">
        <f>IFERROR(VLOOKUP('Employee List'!Q94,Country_Table,2,FALSE),"")</f>
        <v/>
      </c>
      <c r="S86" s="2" t="str">
        <f>IF('Employee List'!U94="","",TRIM('Employee List'!U94))</f>
        <v/>
      </c>
      <c r="T86" s="2" t="str">
        <f>IF('Employee List'!V94="","",TRIM('Employee List'!V94))</f>
        <v/>
      </c>
      <c r="U86" s="2" t="str">
        <f>IF('Employee List'!W94="","",LEFT(TRIM('Employee List'!W94),60))</f>
        <v/>
      </c>
      <c r="V86" t="str">
        <f>IFERROR(IF(VLOOKUP('Employee List'!X94,Country_Table,2,FALSE)="PH",VLOOKUP(UPPER(TRIM('Employee List'!Y94)&amp;TRIM('Employee List'!Z94)&amp;TRIM('Employee List'!AA94)),City!$K:$M,3,FALSE),IF('Employee List'!AA94="","",'Employee List'!AA94)),"")</f>
        <v/>
      </c>
      <c r="W86" t="str">
        <f>IFERROR(IF(VLOOKUP('Employee List'!X94,Country_Table,2,FALSE)="PH",VLOOKUP('Employee List'!Y94,Region_Table,2,FALSE),IF('Employee List'!Y94="","",'Employee List'!Y94)),"")</f>
        <v/>
      </c>
      <c r="X86" t="str">
        <f>IFERROR(IF(VLOOKUP('Employee List'!X94,Country_Table,2,FALSE)="PH",VLOOKUP('Employee List'!Z94,Province_Table,2,FALSE),IF('Employee List'!Z94="","",'Employee List'!Z94)),"")</f>
        <v/>
      </c>
      <c r="Y86" t="str">
        <f>IFERROR(VLOOKUP('Employee List'!X94,Country_Table,2,FALSE),"")</f>
        <v/>
      </c>
      <c r="Z86" s="2" t="str">
        <f>IF('Employee List'!AB94="","",TRIM('Employee List'!AB94))</f>
        <v/>
      </c>
      <c r="AA86" s="2" t="str">
        <f>IF('Employee List'!AC94="","",TRIM('Employee List'!AC94))</f>
        <v/>
      </c>
      <c r="AB86" s="2" t="str">
        <f>IF('Employee List'!AD94="","",TRIM('Employee List'!AD94))</f>
        <v/>
      </c>
      <c r="AC86" s="2" t="str">
        <f>IF('Employee List'!G94="","",TRIM('Employee List'!G94))</f>
        <v/>
      </c>
      <c r="AD86" t="str">
        <f>IFERROR(VLOOKUP('Employee List'!AE94,Civil_Status_Table,2,FALSE),"")</f>
        <v/>
      </c>
      <c r="AE86" s="2" t="str">
        <f>IF('Employee List'!AF94="","",TRIM('Employee List'!AF94))</f>
        <v/>
      </c>
      <c r="AF86" s="2" t="str">
        <f>IF('Employee List'!AG94="","",TRIM('Employee List'!AG94))</f>
        <v/>
      </c>
      <c r="AG86" s="2" t="str">
        <f>IF('Employee List'!AH94="","",TRIM('Employee List'!AH94))</f>
        <v/>
      </c>
      <c r="AH86" t="str">
        <f>IF(ISBLANK('Employee List'!AI94), "",VLOOKUP('Employee List'!AI94,'other LOVs'!A:B,2,FALSE))</f>
        <v/>
      </c>
      <c r="AI86" t="str">
        <f>IF('Employee List'!AJ94="","",TRIM('Employee List'!AJ94))</f>
        <v/>
      </c>
      <c r="AJ86" t="str">
        <f>IF(ISBLANK('Employee List'!AK94)," ",TRIM('Employee List'!AK94))</f>
        <v xml:space="preserve"> </v>
      </c>
    </row>
    <row r="87" spans="1:36">
      <c r="A87" t="str">
        <f>IF('Employee List'!B95="","",TRIM('Employee List'!B95))</f>
        <v/>
      </c>
      <c r="B87" t="str">
        <f>IF('Employee List'!C95="","",TRIM('Employee List'!C95))</f>
        <v/>
      </c>
      <c r="C87" t="str">
        <f>IF('Employee List'!D95="","",TRIM('Employee List'!D95))</f>
        <v/>
      </c>
      <c r="D87" t="str">
        <f>IF(ISBLANK('Employee List'!E95), "",VLOOKUP('Employee List'!E95,'other LOVs'!A:B,2,FALSE))</f>
        <v/>
      </c>
      <c r="E87" t="str">
        <f>IF('Employee List'!F95="","",TRIM('Employee List'!F95))</f>
        <v>,</v>
      </c>
      <c r="F87" s="2" t="str">
        <f>IF('Employee List'!H95="","",'Employee List'!H95)</f>
        <v/>
      </c>
      <c r="G87" s="2" t="str">
        <f>IF('Employee List'!I95="","",TRIM('Employee List'!I95))</f>
        <v/>
      </c>
      <c r="H87" t="str">
        <f>IFERROR(VLOOKUP('Employee List'!J95,Nationality_Table,2,FALSE),"")</f>
        <v/>
      </c>
      <c r="I87" t="str">
        <f>IFERROR(VLOOKUP('Employee List'!K95,Country_Table,2,FALSE),"")</f>
        <v/>
      </c>
      <c r="J87" t="str">
        <f>IFERROR(VLOOKUP('Employee List'!L95,Gender_Table,2,FALSE),"")</f>
        <v/>
      </c>
      <c r="K87" s="2" t="str">
        <f>IF('Employee List'!M95="","",TEXT('Employee List'!M95,"00000000000"))</f>
        <v/>
      </c>
      <c r="L87" s="2" t="str">
        <f>IF('Employee List'!N95="","",TRIM('Employee List'!N95))</f>
        <v/>
      </c>
      <c r="M87" s="2" t="str">
        <f>IF('Employee List'!O95="","",TRIM('Employee List'!O95))</f>
        <v/>
      </c>
      <c r="N87" s="2" t="str">
        <f>IF('Employee List'!P95="","",LEFT(TRIM('Employee List'!P95),60))</f>
        <v/>
      </c>
      <c r="O87" t="str">
        <f>IFERROR(IF(VLOOKUP('Employee List'!Q95,Country_Table,2,FALSE)="PH",VLOOKUP(UPPER(TRIM('Employee List'!R95)&amp;TRIM('Employee List'!S95)&amp;TRIM('Employee List'!T95)),City!$K:$M,3,FALSE),IF('Employee List'!T95="","",'Employee List'!T95)),"")</f>
        <v/>
      </c>
      <c r="P87" t="str">
        <f>IFERROR(IF(VLOOKUP('Employee List'!Q95,Country_Table,2,FALSE)="PH",VLOOKUP('Employee List'!R95,Region_Table,2,FALSE),IF('Employee List'!R95="","",'Employee List'!R95)),"")</f>
        <v/>
      </c>
      <c r="Q87" t="str">
        <f>IFERROR(IF(VLOOKUP('Employee List'!Q95,Country_Table,2,FALSE)="PH",VLOOKUP('Employee List'!S95,Province_Table,2,FALSE),IF('Employee List'!S95="","",'Employee List'!S95)),"")</f>
        <v/>
      </c>
      <c r="R87" t="str">
        <f>IFERROR(VLOOKUP('Employee List'!Q95,Country_Table,2,FALSE),"")</f>
        <v/>
      </c>
      <c r="S87" s="2" t="str">
        <f>IF('Employee List'!U95="","",TRIM('Employee List'!U95))</f>
        <v/>
      </c>
      <c r="T87" s="2" t="str">
        <f>IF('Employee List'!V95="","",TRIM('Employee List'!V95))</f>
        <v/>
      </c>
      <c r="U87" s="2" t="str">
        <f>IF('Employee List'!W95="","",LEFT(TRIM('Employee List'!W95),60))</f>
        <v/>
      </c>
      <c r="V87" t="str">
        <f>IFERROR(IF(VLOOKUP('Employee List'!X95,Country_Table,2,FALSE)="PH",VLOOKUP(UPPER(TRIM('Employee List'!Y95)&amp;TRIM('Employee List'!Z95)&amp;TRIM('Employee List'!AA95)),City!$K:$M,3,FALSE),IF('Employee List'!AA95="","",'Employee List'!AA95)),"")</f>
        <v/>
      </c>
      <c r="W87" t="str">
        <f>IFERROR(IF(VLOOKUP('Employee List'!X95,Country_Table,2,FALSE)="PH",VLOOKUP('Employee List'!Y95,Region_Table,2,FALSE),IF('Employee List'!Y95="","",'Employee List'!Y95)),"")</f>
        <v/>
      </c>
      <c r="X87" t="str">
        <f>IFERROR(IF(VLOOKUP('Employee List'!X95,Country_Table,2,FALSE)="PH",VLOOKUP('Employee List'!Z95,Province_Table,2,FALSE),IF('Employee List'!Z95="","",'Employee List'!Z95)),"")</f>
        <v/>
      </c>
      <c r="Y87" t="str">
        <f>IFERROR(VLOOKUP('Employee List'!X95,Country_Table,2,FALSE),"")</f>
        <v/>
      </c>
      <c r="Z87" s="2" t="str">
        <f>IF('Employee List'!AB95="","",TRIM('Employee List'!AB95))</f>
        <v/>
      </c>
      <c r="AA87" s="2" t="str">
        <f>IF('Employee List'!AC95="","",TRIM('Employee List'!AC95))</f>
        <v/>
      </c>
      <c r="AB87" s="2" t="str">
        <f>IF('Employee List'!AD95="","",TRIM('Employee List'!AD95))</f>
        <v/>
      </c>
      <c r="AC87" s="2" t="str">
        <f>IF('Employee List'!G95="","",TRIM('Employee List'!G95))</f>
        <v/>
      </c>
      <c r="AD87" t="str">
        <f>IFERROR(VLOOKUP('Employee List'!AE95,Civil_Status_Table,2,FALSE),"")</f>
        <v/>
      </c>
      <c r="AE87" s="2" t="str">
        <f>IF('Employee List'!AF95="","",TRIM('Employee List'!AF95))</f>
        <v/>
      </c>
      <c r="AF87" s="2" t="str">
        <f>IF('Employee List'!AG95="","",TRIM('Employee List'!AG95))</f>
        <v/>
      </c>
      <c r="AG87" s="2" t="str">
        <f>IF('Employee List'!AH95="","",TRIM('Employee List'!AH95))</f>
        <v/>
      </c>
      <c r="AH87" t="str">
        <f>IF(ISBLANK('Employee List'!AI95), "",VLOOKUP('Employee List'!AI95,'other LOVs'!A:B,2,FALSE))</f>
        <v/>
      </c>
      <c r="AI87" t="str">
        <f>IF('Employee List'!AJ95="","",TRIM('Employee List'!AJ95))</f>
        <v/>
      </c>
      <c r="AJ87" t="str">
        <f>IF(ISBLANK('Employee List'!AK95)," ",TRIM('Employee List'!AK95))</f>
        <v xml:space="preserve"> </v>
      </c>
    </row>
    <row r="88" spans="1:36">
      <c r="A88" t="str">
        <f>IF('Employee List'!B96="","",TRIM('Employee List'!B96))</f>
        <v/>
      </c>
      <c r="B88" t="str">
        <f>IF('Employee List'!C96="","",TRIM('Employee List'!C96))</f>
        <v/>
      </c>
      <c r="C88" t="str">
        <f>IF('Employee List'!D96="","",TRIM('Employee List'!D96))</f>
        <v/>
      </c>
      <c r="D88" t="str">
        <f>IF(ISBLANK('Employee List'!E96), "",VLOOKUP('Employee List'!E96,'other LOVs'!A:B,2,FALSE))</f>
        <v/>
      </c>
      <c r="E88" t="str">
        <f>IF('Employee List'!F96="","",TRIM('Employee List'!F96))</f>
        <v>,</v>
      </c>
      <c r="F88" s="2" t="str">
        <f>IF('Employee List'!H96="","",'Employee List'!H96)</f>
        <v/>
      </c>
      <c r="G88" s="2" t="str">
        <f>IF('Employee List'!I96="","",TRIM('Employee List'!I96))</f>
        <v/>
      </c>
      <c r="H88" t="str">
        <f>IFERROR(VLOOKUP('Employee List'!J96,Nationality_Table,2,FALSE),"")</f>
        <v/>
      </c>
      <c r="I88" t="str">
        <f>IFERROR(VLOOKUP('Employee List'!K96,Country_Table,2,FALSE),"")</f>
        <v/>
      </c>
      <c r="J88" t="str">
        <f>IFERROR(VLOOKUP('Employee List'!L96,Gender_Table,2,FALSE),"")</f>
        <v/>
      </c>
      <c r="K88" s="2" t="str">
        <f>IF('Employee List'!M96="","",TEXT('Employee List'!M96,"00000000000"))</f>
        <v/>
      </c>
      <c r="L88" s="2" t="str">
        <f>IF('Employee List'!N96="","",TRIM('Employee List'!N96))</f>
        <v/>
      </c>
      <c r="M88" s="2" t="str">
        <f>IF('Employee List'!O96="","",TRIM('Employee List'!O96))</f>
        <v/>
      </c>
      <c r="N88" s="2" t="str">
        <f>IF('Employee List'!P96="","",LEFT(TRIM('Employee List'!P96),60))</f>
        <v/>
      </c>
      <c r="O88" t="str">
        <f>IFERROR(IF(VLOOKUP('Employee List'!Q96,Country_Table,2,FALSE)="PH",VLOOKUP(UPPER(TRIM('Employee List'!R96)&amp;TRIM('Employee List'!S96)&amp;TRIM('Employee List'!T96)),City!$K:$M,3,FALSE),IF('Employee List'!T96="","",'Employee List'!T96)),"")</f>
        <v/>
      </c>
      <c r="P88" t="str">
        <f>IFERROR(IF(VLOOKUP('Employee List'!Q96,Country_Table,2,FALSE)="PH",VLOOKUP('Employee List'!R96,Region_Table,2,FALSE),IF('Employee List'!R96="","",'Employee List'!R96)),"")</f>
        <v/>
      </c>
      <c r="Q88" t="str">
        <f>IFERROR(IF(VLOOKUP('Employee List'!Q96,Country_Table,2,FALSE)="PH",VLOOKUP('Employee List'!S96,Province_Table,2,FALSE),IF('Employee List'!S96="","",'Employee List'!S96)),"")</f>
        <v/>
      </c>
      <c r="R88" t="str">
        <f>IFERROR(VLOOKUP('Employee List'!Q96,Country_Table,2,FALSE),"")</f>
        <v/>
      </c>
      <c r="S88" s="2" t="str">
        <f>IF('Employee List'!U96="","",TRIM('Employee List'!U96))</f>
        <v/>
      </c>
      <c r="T88" s="2" t="str">
        <f>IF('Employee List'!V96="","",TRIM('Employee List'!V96))</f>
        <v/>
      </c>
      <c r="U88" s="2" t="str">
        <f>IF('Employee List'!W96="","",LEFT(TRIM('Employee List'!W96),60))</f>
        <v/>
      </c>
      <c r="V88" t="str">
        <f>IFERROR(IF(VLOOKUP('Employee List'!X96,Country_Table,2,FALSE)="PH",VLOOKUP(UPPER(TRIM('Employee List'!Y96)&amp;TRIM('Employee List'!Z96)&amp;TRIM('Employee List'!AA96)),City!$K:$M,3,FALSE),IF('Employee List'!AA96="","",'Employee List'!AA96)),"")</f>
        <v/>
      </c>
      <c r="W88" t="str">
        <f>IFERROR(IF(VLOOKUP('Employee List'!X96,Country_Table,2,FALSE)="PH",VLOOKUP('Employee List'!Y96,Region_Table,2,FALSE),IF('Employee List'!Y96="","",'Employee List'!Y96)),"")</f>
        <v/>
      </c>
      <c r="X88" t="str">
        <f>IFERROR(IF(VLOOKUP('Employee List'!X96,Country_Table,2,FALSE)="PH",VLOOKUP('Employee List'!Z96,Province_Table,2,FALSE),IF('Employee List'!Z96="","",'Employee List'!Z96)),"")</f>
        <v/>
      </c>
      <c r="Y88" t="str">
        <f>IFERROR(VLOOKUP('Employee List'!X96,Country_Table,2,FALSE),"")</f>
        <v/>
      </c>
      <c r="Z88" s="2" t="str">
        <f>IF('Employee List'!AB96="","",TRIM('Employee List'!AB96))</f>
        <v/>
      </c>
      <c r="AA88" s="2" t="str">
        <f>IF('Employee List'!AC96="","",TRIM('Employee List'!AC96))</f>
        <v/>
      </c>
      <c r="AB88" s="2" t="str">
        <f>IF('Employee List'!AD96="","",TRIM('Employee List'!AD96))</f>
        <v/>
      </c>
      <c r="AC88" s="2" t="str">
        <f>IF('Employee List'!G96="","",TRIM('Employee List'!G96))</f>
        <v/>
      </c>
      <c r="AD88" t="str">
        <f>IFERROR(VLOOKUP('Employee List'!AE96,Civil_Status_Table,2,FALSE),"")</f>
        <v/>
      </c>
      <c r="AE88" s="2" t="str">
        <f>IF('Employee List'!AF96="","",TRIM('Employee List'!AF96))</f>
        <v/>
      </c>
      <c r="AF88" s="2" t="str">
        <f>IF('Employee List'!AG96="","",TRIM('Employee List'!AG96))</f>
        <v/>
      </c>
      <c r="AG88" s="2" t="str">
        <f>IF('Employee List'!AH96="","",TRIM('Employee List'!AH96))</f>
        <v/>
      </c>
      <c r="AH88" t="str">
        <f>IF(ISBLANK('Employee List'!AI96), "",VLOOKUP('Employee List'!AI96,'other LOVs'!A:B,2,FALSE))</f>
        <v/>
      </c>
      <c r="AI88" t="str">
        <f>IF('Employee List'!AJ96="","",TRIM('Employee List'!AJ96))</f>
        <v/>
      </c>
      <c r="AJ88" t="str">
        <f>IF(ISBLANK('Employee List'!AK96)," ",TRIM('Employee List'!AK96))</f>
        <v xml:space="preserve"> </v>
      </c>
    </row>
    <row r="89" spans="1:36">
      <c r="A89" t="str">
        <f>IF('Employee List'!B97="","",TRIM('Employee List'!B97))</f>
        <v/>
      </c>
      <c r="B89" t="str">
        <f>IF('Employee List'!C97="","",TRIM('Employee List'!C97))</f>
        <v/>
      </c>
      <c r="C89" t="str">
        <f>IF('Employee List'!D97="","",TRIM('Employee List'!D97))</f>
        <v/>
      </c>
      <c r="D89" t="str">
        <f>IF(ISBLANK('Employee List'!E97), "",VLOOKUP('Employee List'!E97,'other LOVs'!A:B,2,FALSE))</f>
        <v/>
      </c>
      <c r="E89" t="str">
        <f>IF('Employee List'!F97="","",TRIM('Employee List'!F97))</f>
        <v>,</v>
      </c>
      <c r="F89" s="2" t="str">
        <f>IF('Employee List'!H97="","",'Employee List'!H97)</f>
        <v/>
      </c>
      <c r="G89" s="2" t="str">
        <f>IF('Employee List'!I97="","",TRIM('Employee List'!I97))</f>
        <v/>
      </c>
      <c r="H89" t="str">
        <f>IFERROR(VLOOKUP('Employee List'!J97,Nationality_Table,2,FALSE),"")</f>
        <v/>
      </c>
      <c r="I89" t="str">
        <f>IFERROR(VLOOKUP('Employee List'!K97,Country_Table,2,FALSE),"")</f>
        <v/>
      </c>
      <c r="J89" t="str">
        <f>IFERROR(VLOOKUP('Employee List'!L97,Gender_Table,2,FALSE),"")</f>
        <v/>
      </c>
      <c r="K89" s="2" t="str">
        <f>IF('Employee List'!M97="","",TEXT('Employee List'!M97,"00000000000"))</f>
        <v/>
      </c>
      <c r="L89" s="2" t="str">
        <f>IF('Employee List'!N97="","",TRIM('Employee List'!N97))</f>
        <v/>
      </c>
      <c r="M89" s="2" t="str">
        <f>IF('Employee List'!O97="","",TRIM('Employee List'!O97))</f>
        <v/>
      </c>
      <c r="N89" s="2" t="str">
        <f>IF('Employee List'!P97="","",LEFT(TRIM('Employee List'!P97),60))</f>
        <v/>
      </c>
      <c r="O89" t="str">
        <f>IFERROR(IF(VLOOKUP('Employee List'!Q97,Country_Table,2,FALSE)="PH",VLOOKUP(UPPER(TRIM('Employee List'!R97)&amp;TRIM('Employee List'!S97)&amp;TRIM('Employee List'!T97)),City!$K:$M,3,FALSE),IF('Employee List'!T97="","",'Employee List'!T97)),"")</f>
        <v/>
      </c>
      <c r="P89" t="str">
        <f>IFERROR(IF(VLOOKUP('Employee List'!Q97,Country_Table,2,FALSE)="PH",VLOOKUP('Employee List'!R97,Region_Table,2,FALSE),IF('Employee List'!R97="","",'Employee List'!R97)),"")</f>
        <v/>
      </c>
      <c r="Q89" t="str">
        <f>IFERROR(IF(VLOOKUP('Employee List'!Q97,Country_Table,2,FALSE)="PH",VLOOKUP('Employee List'!S97,Province_Table,2,FALSE),IF('Employee List'!S97="","",'Employee List'!S97)),"")</f>
        <v/>
      </c>
      <c r="R89" t="str">
        <f>IFERROR(VLOOKUP('Employee List'!Q97,Country_Table,2,FALSE),"")</f>
        <v/>
      </c>
      <c r="S89" s="2" t="str">
        <f>IF('Employee List'!U97="","",TRIM('Employee List'!U97))</f>
        <v/>
      </c>
      <c r="T89" s="2" t="str">
        <f>IF('Employee List'!V97="","",TRIM('Employee List'!V97))</f>
        <v/>
      </c>
      <c r="U89" s="2" t="str">
        <f>IF('Employee List'!W97="","",LEFT(TRIM('Employee List'!W97),60))</f>
        <v/>
      </c>
      <c r="V89" t="str">
        <f>IFERROR(IF(VLOOKUP('Employee List'!X97,Country_Table,2,FALSE)="PH",VLOOKUP(UPPER(TRIM('Employee List'!Y97)&amp;TRIM('Employee List'!Z97)&amp;TRIM('Employee List'!AA97)),City!$K:$M,3,FALSE),IF('Employee List'!AA97="","",'Employee List'!AA97)),"")</f>
        <v/>
      </c>
      <c r="W89" t="str">
        <f>IFERROR(IF(VLOOKUP('Employee List'!X97,Country_Table,2,FALSE)="PH",VLOOKUP('Employee List'!Y97,Region_Table,2,FALSE),IF('Employee List'!Y97="","",'Employee List'!Y97)),"")</f>
        <v/>
      </c>
      <c r="X89" t="str">
        <f>IFERROR(IF(VLOOKUP('Employee List'!X97,Country_Table,2,FALSE)="PH",VLOOKUP('Employee List'!Z97,Province_Table,2,FALSE),IF('Employee List'!Z97="","",'Employee List'!Z97)),"")</f>
        <v/>
      </c>
      <c r="Y89" t="str">
        <f>IFERROR(VLOOKUP('Employee List'!X97,Country_Table,2,FALSE),"")</f>
        <v/>
      </c>
      <c r="Z89" s="2" t="str">
        <f>IF('Employee List'!AB97="","",TRIM('Employee List'!AB97))</f>
        <v/>
      </c>
      <c r="AA89" s="2" t="str">
        <f>IF('Employee List'!AC97="","",TRIM('Employee List'!AC97))</f>
        <v/>
      </c>
      <c r="AB89" s="2" t="str">
        <f>IF('Employee List'!AD97="","",TRIM('Employee List'!AD97))</f>
        <v/>
      </c>
      <c r="AC89" s="2" t="str">
        <f>IF('Employee List'!G97="","",TRIM('Employee List'!G97))</f>
        <v/>
      </c>
      <c r="AD89" t="str">
        <f>IFERROR(VLOOKUP('Employee List'!AE97,Civil_Status_Table,2,FALSE),"")</f>
        <v/>
      </c>
      <c r="AE89" s="2" t="str">
        <f>IF('Employee List'!AF97="","",TRIM('Employee List'!AF97))</f>
        <v/>
      </c>
      <c r="AF89" s="2" t="str">
        <f>IF('Employee List'!AG97="","",TRIM('Employee List'!AG97))</f>
        <v/>
      </c>
      <c r="AG89" s="2" t="str">
        <f>IF('Employee List'!AH97="","",TRIM('Employee List'!AH97))</f>
        <v/>
      </c>
      <c r="AH89" t="str">
        <f>IF(ISBLANK('Employee List'!AI97), "",VLOOKUP('Employee List'!AI97,'other LOVs'!A:B,2,FALSE))</f>
        <v/>
      </c>
      <c r="AI89" t="str">
        <f>IF('Employee List'!AJ97="","",TRIM('Employee List'!AJ97))</f>
        <v/>
      </c>
      <c r="AJ89" t="str">
        <f>IF(ISBLANK('Employee List'!AK97)," ",TRIM('Employee List'!AK97))</f>
        <v xml:space="preserve"> </v>
      </c>
    </row>
    <row r="90" spans="1:36">
      <c r="A90" t="str">
        <f>IF('Employee List'!B98="","",TRIM('Employee List'!B98))</f>
        <v/>
      </c>
      <c r="B90" t="str">
        <f>IF('Employee List'!C98="","",TRIM('Employee List'!C98))</f>
        <v/>
      </c>
      <c r="C90" t="str">
        <f>IF('Employee List'!D98="","",TRIM('Employee List'!D98))</f>
        <v/>
      </c>
      <c r="D90" t="str">
        <f>IF(ISBLANK('Employee List'!E98), "",VLOOKUP('Employee List'!E98,'other LOVs'!A:B,2,FALSE))</f>
        <v/>
      </c>
      <c r="E90" t="str">
        <f>IF('Employee List'!F98="","",TRIM('Employee List'!F98))</f>
        <v>,</v>
      </c>
      <c r="F90" s="2" t="str">
        <f>IF('Employee List'!H98="","",'Employee List'!H98)</f>
        <v/>
      </c>
      <c r="G90" s="2" t="str">
        <f>IF('Employee List'!I98="","",TRIM('Employee List'!I98))</f>
        <v/>
      </c>
      <c r="H90" t="str">
        <f>IFERROR(VLOOKUP('Employee List'!J98,Nationality_Table,2,FALSE),"")</f>
        <v/>
      </c>
      <c r="I90" t="str">
        <f>IFERROR(VLOOKUP('Employee List'!K98,Country_Table,2,FALSE),"")</f>
        <v/>
      </c>
      <c r="J90" t="str">
        <f>IFERROR(VLOOKUP('Employee List'!L98,Gender_Table,2,FALSE),"")</f>
        <v/>
      </c>
      <c r="K90" s="2" t="str">
        <f>IF('Employee List'!M98="","",TEXT('Employee List'!M98,"00000000000"))</f>
        <v/>
      </c>
      <c r="L90" s="2" t="str">
        <f>IF('Employee List'!N98="","",TRIM('Employee List'!N98))</f>
        <v/>
      </c>
      <c r="M90" s="2" t="str">
        <f>IF('Employee List'!O98="","",TRIM('Employee List'!O98))</f>
        <v/>
      </c>
      <c r="N90" s="2" t="str">
        <f>IF('Employee List'!P98="","",LEFT(TRIM('Employee List'!P98),60))</f>
        <v/>
      </c>
      <c r="O90" t="str">
        <f>IFERROR(IF(VLOOKUP('Employee List'!Q98,Country_Table,2,FALSE)="PH",VLOOKUP(UPPER(TRIM('Employee List'!R98)&amp;TRIM('Employee List'!S98)&amp;TRIM('Employee List'!T98)),City!$K:$M,3,FALSE),IF('Employee List'!T98="","",'Employee List'!T98)),"")</f>
        <v/>
      </c>
      <c r="P90" t="str">
        <f>IFERROR(IF(VLOOKUP('Employee List'!Q98,Country_Table,2,FALSE)="PH",VLOOKUP('Employee List'!R98,Region_Table,2,FALSE),IF('Employee List'!R98="","",'Employee List'!R98)),"")</f>
        <v/>
      </c>
      <c r="Q90" t="str">
        <f>IFERROR(IF(VLOOKUP('Employee List'!Q98,Country_Table,2,FALSE)="PH",VLOOKUP('Employee List'!S98,Province_Table,2,FALSE),IF('Employee List'!S98="","",'Employee List'!S98)),"")</f>
        <v/>
      </c>
      <c r="R90" t="str">
        <f>IFERROR(VLOOKUP('Employee List'!Q98,Country_Table,2,FALSE),"")</f>
        <v/>
      </c>
      <c r="S90" s="2" t="str">
        <f>IF('Employee List'!U98="","",TRIM('Employee List'!U98))</f>
        <v/>
      </c>
      <c r="T90" s="2" t="str">
        <f>IF('Employee List'!V98="","",TRIM('Employee List'!V98))</f>
        <v/>
      </c>
      <c r="U90" s="2" t="str">
        <f>IF('Employee List'!W98="","",LEFT(TRIM('Employee List'!W98),60))</f>
        <v/>
      </c>
      <c r="V90" t="str">
        <f>IFERROR(IF(VLOOKUP('Employee List'!X98,Country_Table,2,FALSE)="PH",VLOOKUP(UPPER(TRIM('Employee List'!Y98)&amp;TRIM('Employee List'!Z98)&amp;TRIM('Employee List'!AA98)),City!$K:$M,3,FALSE),IF('Employee List'!AA98="","",'Employee List'!AA98)),"")</f>
        <v/>
      </c>
      <c r="W90" t="str">
        <f>IFERROR(IF(VLOOKUP('Employee List'!X98,Country_Table,2,FALSE)="PH",VLOOKUP('Employee List'!Y98,Region_Table,2,FALSE),IF('Employee List'!Y98="","",'Employee List'!Y98)),"")</f>
        <v/>
      </c>
      <c r="X90" t="str">
        <f>IFERROR(IF(VLOOKUP('Employee List'!X98,Country_Table,2,FALSE)="PH",VLOOKUP('Employee List'!Z98,Province_Table,2,FALSE),IF('Employee List'!Z98="","",'Employee List'!Z98)),"")</f>
        <v/>
      </c>
      <c r="Y90" t="str">
        <f>IFERROR(VLOOKUP('Employee List'!X98,Country_Table,2,FALSE),"")</f>
        <v/>
      </c>
      <c r="Z90" s="2" t="str">
        <f>IF('Employee List'!AB98="","",TRIM('Employee List'!AB98))</f>
        <v/>
      </c>
      <c r="AA90" s="2" t="str">
        <f>IF('Employee List'!AC98="","",TRIM('Employee List'!AC98))</f>
        <v/>
      </c>
      <c r="AB90" s="2" t="str">
        <f>IF('Employee List'!AD98="","",TRIM('Employee List'!AD98))</f>
        <v/>
      </c>
      <c r="AC90" s="2" t="str">
        <f>IF('Employee List'!G98="","",TRIM('Employee List'!G98))</f>
        <v/>
      </c>
      <c r="AD90" t="str">
        <f>IFERROR(VLOOKUP('Employee List'!AE98,Civil_Status_Table,2,FALSE),"")</f>
        <v/>
      </c>
      <c r="AE90" s="2" t="str">
        <f>IF('Employee List'!AF98="","",TRIM('Employee List'!AF98))</f>
        <v/>
      </c>
      <c r="AF90" s="2" t="str">
        <f>IF('Employee List'!AG98="","",TRIM('Employee List'!AG98))</f>
        <v/>
      </c>
      <c r="AG90" s="2" t="str">
        <f>IF('Employee List'!AH98="","",TRIM('Employee List'!AH98))</f>
        <v/>
      </c>
      <c r="AH90" t="str">
        <f>IF(ISBLANK('Employee List'!AI98), "",VLOOKUP('Employee List'!AI98,'other LOVs'!A:B,2,FALSE))</f>
        <v/>
      </c>
      <c r="AI90" t="str">
        <f>IF('Employee List'!AJ98="","",TRIM('Employee List'!AJ98))</f>
        <v/>
      </c>
      <c r="AJ90" t="str">
        <f>IF(ISBLANK('Employee List'!AK98)," ",TRIM('Employee List'!AK98))</f>
        <v xml:space="preserve"> </v>
      </c>
    </row>
    <row r="91" spans="1:36">
      <c r="A91" t="str">
        <f>IF('Employee List'!B99="","",TRIM('Employee List'!B99))</f>
        <v/>
      </c>
      <c r="B91" t="str">
        <f>IF('Employee List'!C99="","",TRIM('Employee List'!C99))</f>
        <v/>
      </c>
      <c r="C91" t="str">
        <f>IF('Employee List'!D99="","",TRIM('Employee List'!D99))</f>
        <v/>
      </c>
      <c r="D91" t="str">
        <f>IF(ISBLANK('Employee List'!E99), "",VLOOKUP('Employee List'!E99,'other LOVs'!A:B,2,FALSE))</f>
        <v/>
      </c>
      <c r="E91" t="str">
        <f>IF('Employee List'!F99="","",TRIM('Employee List'!F99))</f>
        <v>,</v>
      </c>
      <c r="F91" s="2" t="str">
        <f>IF('Employee List'!H99="","",'Employee List'!H99)</f>
        <v/>
      </c>
      <c r="G91" s="2" t="str">
        <f>IF('Employee List'!I99="","",TRIM('Employee List'!I99))</f>
        <v/>
      </c>
      <c r="H91" t="str">
        <f>IFERROR(VLOOKUP('Employee List'!J99,Nationality_Table,2,FALSE),"")</f>
        <v/>
      </c>
      <c r="I91" t="str">
        <f>IFERROR(VLOOKUP('Employee List'!K99,Country_Table,2,FALSE),"")</f>
        <v/>
      </c>
      <c r="J91" t="str">
        <f>IFERROR(VLOOKUP('Employee List'!L99,Gender_Table,2,FALSE),"")</f>
        <v/>
      </c>
      <c r="K91" s="2" t="str">
        <f>IF('Employee List'!M99="","",TEXT('Employee List'!M99,"00000000000"))</f>
        <v/>
      </c>
      <c r="L91" s="2" t="str">
        <f>IF('Employee List'!N99="","",TRIM('Employee List'!N99))</f>
        <v/>
      </c>
      <c r="M91" s="2" t="str">
        <f>IF('Employee List'!O99="","",TRIM('Employee List'!O99))</f>
        <v/>
      </c>
      <c r="N91" s="2" t="str">
        <f>IF('Employee List'!P99="","",LEFT(TRIM('Employee List'!P99),60))</f>
        <v/>
      </c>
      <c r="O91" t="str">
        <f>IFERROR(IF(VLOOKUP('Employee List'!Q99,Country_Table,2,FALSE)="PH",VLOOKUP(UPPER(TRIM('Employee List'!R99)&amp;TRIM('Employee List'!S99)&amp;TRIM('Employee List'!T99)),City!$K:$M,3,FALSE),IF('Employee List'!T99="","",'Employee List'!T99)),"")</f>
        <v/>
      </c>
      <c r="P91" t="str">
        <f>IFERROR(IF(VLOOKUP('Employee List'!Q99,Country_Table,2,FALSE)="PH",VLOOKUP('Employee List'!R99,Region_Table,2,FALSE),IF('Employee List'!R99="","",'Employee List'!R99)),"")</f>
        <v/>
      </c>
      <c r="Q91" t="str">
        <f>IFERROR(IF(VLOOKUP('Employee List'!Q99,Country_Table,2,FALSE)="PH",VLOOKUP('Employee List'!S99,Province_Table,2,FALSE),IF('Employee List'!S99="","",'Employee List'!S99)),"")</f>
        <v/>
      </c>
      <c r="R91" t="str">
        <f>IFERROR(VLOOKUP('Employee List'!Q99,Country_Table,2,FALSE),"")</f>
        <v/>
      </c>
      <c r="S91" s="2" t="str">
        <f>IF('Employee List'!U99="","",TRIM('Employee List'!U99))</f>
        <v/>
      </c>
      <c r="T91" s="2" t="str">
        <f>IF('Employee List'!V99="","",TRIM('Employee List'!V99))</f>
        <v/>
      </c>
      <c r="U91" s="2" t="str">
        <f>IF('Employee List'!W99="","",LEFT(TRIM('Employee List'!W99),60))</f>
        <v/>
      </c>
      <c r="V91" t="str">
        <f>IFERROR(IF(VLOOKUP('Employee List'!X99,Country_Table,2,FALSE)="PH",VLOOKUP(UPPER(TRIM('Employee List'!Y99)&amp;TRIM('Employee List'!Z99)&amp;TRIM('Employee List'!AA99)),City!$K:$M,3,FALSE),IF('Employee List'!AA99="","",'Employee List'!AA99)),"")</f>
        <v/>
      </c>
      <c r="W91" t="str">
        <f>IFERROR(IF(VLOOKUP('Employee List'!X99,Country_Table,2,FALSE)="PH",VLOOKUP('Employee List'!Y99,Region_Table,2,FALSE),IF('Employee List'!Y99="","",'Employee List'!Y99)),"")</f>
        <v/>
      </c>
      <c r="X91" t="str">
        <f>IFERROR(IF(VLOOKUP('Employee List'!X99,Country_Table,2,FALSE)="PH",VLOOKUP('Employee List'!Z99,Province_Table,2,FALSE),IF('Employee List'!Z99="","",'Employee List'!Z99)),"")</f>
        <v/>
      </c>
      <c r="Y91" t="str">
        <f>IFERROR(VLOOKUP('Employee List'!X99,Country_Table,2,FALSE),"")</f>
        <v/>
      </c>
      <c r="Z91" s="2" t="str">
        <f>IF('Employee List'!AB99="","",TRIM('Employee List'!AB99))</f>
        <v/>
      </c>
      <c r="AA91" s="2" t="str">
        <f>IF('Employee List'!AC99="","",TRIM('Employee List'!AC99))</f>
        <v/>
      </c>
      <c r="AB91" s="2" t="str">
        <f>IF('Employee List'!AD99="","",TRIM('Employee List'!AD99))</f>
        <v/>
      </c>
      <c r="AC91" s="2" t="str">
        <f>IF('Employee List'!G99="","",TRIM('Employee List'!G99))</f>
        <v/>
      </c>
      <c r="AD91" t="str">
        <f>IFERROR(VLOOKUP('Employee List'!AE99,Civil_Status_Table,2,FALSE),"")</f>
        <v/>
      </c>
      <c r="AE91" s="2" t="str">
        <f>IF('Employee List'!AF99="","",TRIM('Employee List'!AF99))</f>
        <v/>
      </c>
      <c r="AF91" s="2" t="str">
        <f>IF('Employee List'!AG99="","",TRIM('Employee List'!AG99))</f>
        <v/>
      </c>
      <c r="AG91" s="2" t="str">
        <f>IF('Employee List'!AH99="","",TRIM('Employee List'!AH99))</f>
        <v/>
      </c>
      <c r="AH91" t="str">
        <f>IF(ISBLANK('Employee List'!AI99), "",VLOOKUP('Employee List'!AI99,'other LOVs'!A:B,2,FALSE))</f>
        <v/>
      </c>
      <c r="AI91" t="str">
        <f>IF('Employee List'!AJ99="","",TRIM('Employee List'!AJ99))</f>
        <v/>
      </c>
      <c r="AJ91" t="str">
        <f>IF(ISBLANK('Employee List'!AK99)," ",TRIM('Employee List'!AK99))</f>
        <v xml:space="preserve"> </v>
      </c>
    </row>
    <row r="92" spans="1:36">
      <c r="A92" t="str">
        <f>IF('Employee List'!B100="","",TRIM('Employee List'!B100))</f>
        <v/>
      </c>
      <c r="B92" t="str">
        <f>IF('Employee List'!C100="","",TRIM('Employee List'!C100))</f>
        <v/>
      </c>
      <c r="C92" t="str">
        <f>IF('Employee List'!D100="","",TRIM('Employee List'!D100))</f>
        <v/>
      </c>
      <c r="D92" t="str">
        <f>IF(ISBLANK('Employee List'!E100), "",VLOOKUP('Employee List'!E100,'other LOVs'!A:B,2,FALSE))</f>
        <v/>
      </c>
      <c r="E92" t="str">
        <f>IF('Employee List'!F100="","",TRIM('Employee List'!F100))</f>
        <v>,</v>
      </c>
      <c r="F92" s="2" t="str">
        <f>IF('Employee List'!H100="","",'Employee List'!H100)</f>
        <v/>
      </c>
      <c r="G92" s="2" t="str">
        <f>IF('Employee List'!I100="","",TRIM('Employee List'!I100))</f>
        <v/>
      </c>
      <c r="H92" t="str">
        <f>IFERROR(VLOOKUP('Employee List'!J100,Nationality_Table,2,FALSE),"")</f>
        <v/>
      </c>
      <c r="I92" t="str">
        <f>IFERROR(VLOOKUP('Employee List'!K100,Country_Table,2,FALSE),"")</f>
        <v/>
      </c>
      <c r="J92" t="str">
        <f>IFERROR(VLOOKUP('Employee List'!L100,Gender_Table,2,FALSE),"")</f>
        <v/>
      </c>
      <c r="K92" s="2" t="str">
        <f>IF('Employee List'!M100="","",TEXT('Employee List'!M100,"00000000000"))</f>
        <v/>
      </c>
      <c r="L92" s="2" t="str">
        <f>IF('Employee List'!N100="","",TRIM('Employee List'!N100))</f>
        <v/>
      </c>
      <c r="M92" s="2" t="str">
        <f>IF('Employee List'!O100="","",TRIM('Employee List'!O100))</f>
        <v/>
      </c>
      <c r="N92" s="2" t="str">
        <f>IF('Employee List'!P100="","",LEFT(TRIM('Employee List'!P100),60))</f>
        <v/>
      </c>
      <c r="O92" t="str">
        <f>IFERROR(IF(VLOOKUP('Employee List'!Q100,Country_Table,2,FALSE)="PH",VLOOKUP(UPPER(TRIM('Employee List'!R100)&amp;TRIM('Employee List'!S100)&amp;TRIM('Employee List'!T100)),City!$K:$M,3,FALSE),IF('Employee List'!T100="","",'Employee List'!T100)),"")</f>
        <v/>
      </c>
      <c r="P92" t="str">
        <f>IFERROR(IF(VLOOKUP('Employee List'!Q100,Country_Table,2,FALSE)="PH",VLOOKUP('Employee List'!R100,Region_Table,2,FALSE),IF('Employee List'!R100="","",'Employee List'!R100)),"")</f>
        <v/>
      </c>
      <c r="Q92" t="str">
        <f>IFERROR(IF(VLOOKUP('Employee List'!Q100,Country_Table,2,FALSE)="PH",VLOOKUP('Employee List'!S100,Province_Table,2,FALSE),IF('Employee List'!S100="","",'Employee List'!S100)),"")</f>
        <v/>
      </c>
      <c r="R92" t="str">
        <f>IFERROR(VLOOKUP('Employee List'!Q100,Country_Table,2,FALSE),"")</f>
        <v/>
      </c>
      <c r="S92" s="2" t="str">
        <f>IF('Employee List'!U100="","",TRIM('Employee List'!U100))</f>
        <v/>
      </c>
      <c r="T92" s="2" t="str">
        <f>IF('Employee List'!V100="","",TRIM('Employee List'!V100))</f>
        <v/>
      </c>
      <c r="U92" s="2" t="str">
        <f>IF('Employee List'!W100="","",LEFT(TRIM('Employee List'!W100),60))</f>
        <v/>
      </c>
      <c r="V92" t="str">
        <f>IFERROR(IF(VLOOKUP('Employee List'!X100,Country_Table,2,FALSE)="PH",VLOOKUP(UPPER(TRIM('Employee List'!Y100)&amp;TRIM('Employee List'!Z100)&amp;TRIM('Employee List'!AA100)),City!$K:$M,3,FALSE),IF('Employee List'!AA100="","",'Employee List'!AA100)),"")</f>
        <v/>
      </c>
      <c r="W92" t="str">
        <f>IFERROR(IF(VLOOKUP('Employee List'!X100,Country_Table,2,FALSE)="PH",VLOOKUP('Employee List'!Y100,Region_Table,2,FALSE),IF('Employee List'!Y100="","",'Employee List'!Y100)),"")</f>
        <v/>
      </c>
      <c r="X92" t="str">
        <f>IFERROR(IF(VLOOKUP('Employee List'!X100,Country_Table,2,FALSE)="PH",VLOOKUP('Employee List'!Z100,Province_Table,2,FALSE),IF('Employee List'!Z100="","",'Employee List'!Z100)),"")</f>
        <v/>
      </c>
      <c r="Y92" t="str">
        <f>IFERROR(VLOOKUP('Employee List'!X100,Country_Table,2,FALSE),"")</f>
        <v/>
      </c>
      <c r="Z92" s="2" t="str">
        <f>IF('Employee List'!AB100="","",TRIM('Employee List'!AB100))</f>
        <v/>
      </c>
      <c r="AA92" s="2" t="str">
        <f>IF('Employee List'!AC100="","",TRIM('Employee List'!AC100))</f>
        <v/>
      </c>
      <c r="AB92" s="2" t="str">
        <f>IF('Employee List'!AD100="","",TRIM('Employee List'!AD100))</f>
        <v/>
      </c>
      <c r="AC92" s="2" t="str">
        <f>IF('Employee List'!G100="","",TRIM('Employee List'!G100))</f>
        <v/>
      </c>
      <c r="AD92" t="str">
        <f>IFERROR(VLOOKUP('Employee List'!AE100,Civil_Status_Table,2,FALSE),"")</f>
        <v/>
      </c>
      <c r="AE92" s="2" t="str">
        <f>IF('Employee List'!AF100="","",TRIM('Employee List'!AF100))</f>
        <v/>
      </c>
      <c r="AF92" s="2" t="str">
        <f>IF('Employee List'!AG100="","",TRIM('Employee List'!AG100))</f>
        <v/>
      </c>
      <c r="AG92" s="2" t="str">
        <f>IF('Employee List'!AH100="","",TRIM('Employee List'!AH100))</f>
        <v/>
      </c>
      <c r="AH92" t="str">
        <f>IF(ISBLANK('Employee List'!AI100), "",VLOOKUP('Employee List'!AI100,'other LOVs'!A:B,2,FALSE))</f>
        <v/>
      </c>
      <c r="AI92" t="str">
        <f>IF('Employee List'!AJ100="","",TRIM('Employee List'!AJ100))</f>
        <v/>
      </c>
      <c r="AJ92" t="str">
        <f>IF(ISBLANK('Employee List'!AK100)," ",TRIM('Employee List'!AK100))</f>
        <v xml:space="preserve"> </v>
      </c>
    </row>
    <row r="93" spans="1:36">
      <c r="A93" t="str">
        <f>IF('Employee List'!B101="","",TRIM('Employee List'!B101))</f>
        <v/>
      </c>
      <c r="B93" t="str">
        <f>IF('Employee List'!C101="","",TRIM('Employee List'!C101))</f>
        <v/>
      </c>
      <c r="C93" t="str">
        <f>IF('Employee List'!D101="","",TRIM('Employee List'!D101))</f>
        <v/>
      </c>
      <c r="D93" t="str">
        <f>IF(ISBLANK('Employee List'!E101), "",VLOOKUP('Employee List'!E101,'other LOVs'!A:B,2,FALSE))</f>
        <v/>
      </c>
      <c r="E93" t="str">
        <f>IF('Employee List'!F101="","",TRIM('Employee List'!F101))</f>
        <v>,</v>
      </c>
      <c r="F93" s="2" t="str">
        <f>IF('Employee List'!H101="","",'Employee List'!H101)</f>
        <v/>
      </c>
      <c r="G93" s="2" t="str">
        <f>IF('Employee List'!I101="","",TRIM('Employee List'!I101))</f>
        <v/>
      </c>
      <c r="H93" t="str">
        <f>IFERROR(VLOOKUP('Employee List'!J101,Nationality_Table,2,FALSE),"")</f>
        <v/>
      </c>
      <c r="I93" t="str">
        <f>IFERROR(VLOOKUP('Employee List'!K101,Country_Table,2,FALSE),"")</f>
        <v/>
      </c>
      <c r="J93" t="str">
        <f>IFERROR(VLOOKUP('Employee List'!L101,Gender_Table,2,FALSE),"")</f>
        <v/>
      </c>
      <c r="K93" s="2" t="str">
        <f>IF('Employee List'!M101="","",TEXT('Employee List'!M101,"00000000000"))</f>
        <v/>
      </c>
      <c r="L93" s="2" t="str">
        <f>IF('Employee List'!N101="","",TRIM('Employee List'!N101))</f>
        <v/>
      </c>
      <c r="M93" s="2" t="str">
        <f>IF('Employee List'!O101="","",TRIM('Employee List'!O101))</f>
        <v/>
      </c>
      <c r="N93" s="2" t="str">
        <f>IF('Employee List'!P101="","",LEFT(TRIM('Employee List'!P101),60))</f>
        <v/>
      </c>
      <c r="O93" t="str">
        <f>IFERROR(IF(VLOOKUP('Employee List'!Q101,Country_Table,2,FALSE)="PH",VLOOKUP(UPPER(TRIM('Employee List'!R101)&amp;TRIM('Employee List'!S101)&amp;TRIM('Employee List'!T101)),City!$K:$M,3,FALSE),IF('Employee List'!T101="","",'Employee List'!T101)),"")</f>
        <v/>
      </c>
      <c r="P93" t="str">
        <f>IFERROR(IF(VLOOKUP('Employee List'!Q101,Country_Table,2,FALSE)="PH",VLOOKUP('Employee List'!R101,Region_Table,2,FALSE),IF('Employee List'!R101="","",'Employee List'!R101)),"")</f>
        <v/>
      </c>
      <c r="Q93" t="str">
        <f>IFERROR(IF(VLOOKUP('Employee List'!Q101,Country_Table,2,FALSE)="PH",VLOOKUP('Employee List'!S101,Province_Table,2,FALSE),IF('Employee List'!S101="","",'Employee List'!S101)),"")</f>
        <v/>
      </c>
      <c r="R93" t="str">
        <f>IFERROR(VLOOKUP('Employee List'!Q101,Country_Table,2,FALSE),"")</f>
        <v/>
      </c>
      <c r="S93" s="2" t="str">
        <f>IF('Employee List'!U101="","",TRIM('Employee List'!U101))</f>
        <v/>
      </c>
      <c r="T93" s="2" t="str">
        <f>IF('Employee List'!V101="","",TRIM('Employee List'!V101))</f>
        <v/>
      </c>
      <c r="U93" s="2" t="str">
        <f>IF('Employee List'!W101="","",LEFT(TRIM('Employee List'!W101),60))</f>
        <v/>
      </c>
      <c r="V93" t="str">
        <f>IFERROR(IF(VLOOKUP('Employee List'!X101,Country_Table,2,FALSE)="PH",VLOOKUP(UPPER(TRIM('Employee List'!Y101)&amp;TRIM('Employee List'!Z101)&amp;TRIM('Employee List'!AA101)),City!$K:$M,3,FALSE),IF('Employee List'!AA101="","",'Employee List'!AA101)),"")</f>
        <v/>
      </c>
      <c r="W93" t="str">
        <f>IFERROR(IF(VLOOKUP('Employee List'!X101,Country_Table,2,FALSE)="PH",VLOOKUP('Employee List'!Y101,Region_Table,2,FALSE),IF('Employee List'!Y101="","",'Employee List'!Y101)),"")</f>
        <v/>
      </c>
      <c r="X93" t="str">
        <f>IFERROR(IF(VLOOKUP('Employee List'!X101,Country_Table,2,FALSE)="PH",VLOOKUP('Employee List'!Z101,Province_Table,2,FALSE),IF('Employee List'!Z101="","",'Employee List'!Z101)),"")</f>
        <v/>
      </c>
      <c r="Y93" t="str">
        <f>IFERROR(VLOOKUP('Employee List'!X101,Country_Table,2,FALSE),"")</f>
        <v/>
      </c>
      <c r="Z93" s="2" t="str">
        <f>IF('Employee List'!AB101="","",TRIM('Employee List'!AB101))</f>
        <v/>
      </c>
      <c r="AA93" s="2" t="str">
        <f>IF('Employee List'!AC101="","",TRIM('Employee List'!AC101))</f>
        <v/>
      </c>
      <c r="AB93" s="2" t="str">
        <f>IF('Employee List'!AD101="","",TRIM('Employee List'!AD101))</f>
        <v/>
      </c>
      <c r="AC93" s="2" t="str">
        <f>IF('Employee List'!G101="","",TRIM('Employee List'!G101))</f>
        <v/>
      </c>
      <c r="AD93" t="str">
        <f>IFERROR(VLOOKUP('Employee List'!AE101,Civil_Status_Table,2,FALSE),"")</f>
        <v/>
      </c>
      <c r="AE93" s="2" t="str">
        <f>IF('Employee List'!AF101="","",TRIM('Employee List'!AF101))</f>
        <v/>
      </c>
      <c r="AF93" s="2" t="str">
        <f>IF('Employee List'!AG101="","",TRIM('Employee List'!AG101))</f>
        <v/>
      </c>
      <c r="AG93" s="2" t="str">
        <f>IF('Employee List'!AH101="","",TRIM('Employee List'!AH101))</f>
        <v/>
      </c>
      <c r="AH93" t="str">
        <f>IF(ISBLANK('Employee List'!AI101), "",VLOOKUP('Employee List'!AI101,'other LOVs'!A:B,2,FALSE))</f>
        <v/>
      </c>
      <c r="AI93" t="str">
        <f>IF('Employee List'!AJ101="","",TRIM('Employee List'!AJ101))</f>
        <v/>
      </c>
      <c r="AJ93" t="str">
        <f>IF(ISBLANK('Employee List'!AK101)," ",TRIM('Employee List'!AK101))</f>
        <v xml:space="preserve"> </v>
      </c>
    </row>
    <row r="94" spans="1:36">
      <c r="A94" t="str">
        <f>IF('Employee List'!B102="","",TRIM('Employee List'!B102))</f>
        <v/>
      </c>
      <c r="B94" t="str">
        <f>IF('Employee List'!C102="","",TRIM('Employee List'!C102))</f>
        <v/>
      </c>
      <c r="C94" t="str">
        <f>IF('Employee List'!D102="","",TRIM('Employee List'!D102))</f>
        <v/>
      </c>
      <c r="D94" t="str">
        <f>IF(ISBLANK('Employee List'!E102), "",VLOOKUP('Employee List'!E102,'other LOVs'!A:B,2,FALSE))</f>
        <v/>
      </c>
      <c r="E94" t="str">
        <f>IF('Employee List'!F102="","",TRIM('Employee List'!F102))</f>
        <v>,</v>
      </c>
      <c r="F94" s="2" t="str">
        <f>IF('Employee List'!H102="","",'Employee List'!H102)</f>
        <v/>
      </c>
      <c r="G94" s="2" t="str">
        <f>IF('Employee List'!I102="","",TRIM('Employee List'!I102))</f>
        <v/>
      </c>
      <c r="H94" t="str">
        <f>IFERROR(VLOOKUP('Employee List'!J102,Nationality_Table,2,FALSE),"")</f>
        <v/>
      </c>
      <c r="I94" t="str">
        <f>IFERROR(VLOOKUP('Employee List'!K102,Country_Table,2,FALSE),"")</f>
        <v/>
      </c>
      <c r="J94" t="str">
        <f>IFERROR(VLOOKUP('Employee List'!L102,Gender_Table,2,FALSE),"")</f>
        <v/>
      </c>
      <c r="K94" s="2" t="str">
        <f>IF('Employee List'!M102="","",TEXT('Employee List'!M102,"00000000000"))</f>
        <v/>
      </c>
      <c r="L94" s="2" t="str">
        <f>IF('Employee List'!N102="","",TRIM('Employee List'!N102))</f>
        <v/>
      </c>
      <c r="M94" s="2" t="str">
        <f>IF('Employee List'!O102="","",TRIM('Employee List'!O102))</f>
        <v/>
      </c>
      <c r="N94" s="2" t="str">
        <f>IF('Employee List'!P102="","",LEFT(TRIM('Employee List'!P102),60))</f>
        <v/>
      </c>
      <c r="O94" t="str">
        <f>IFERROR(IF(VLOOKUP('Employee List'!Q102,Country_Table,2,FALSE)="PH",VLOOKUP(UPPER(TRIM('Employee List'!R102)&amp;TRIM('Employee List'!S102)&amp;TRIM('Employee List'!T102)),City!$K:$M,3,FALSE),IF('Employee List'!T102="","",'Employee List'!T102)),"")</f>
        <v/>
      </c>
      <c r="P94" t="str">
        <f>IFERROR(IF(VLOOKUP('Employee List'!Q102,Country_Table,2,FALSE)="PH",VLOOKUP('Employee List'!R102,Region_Table,2,FALSE),IF('Employee List'!R102="","",'Employee List'!R102)),"")</f>
        <v/>
      </c>
      <c r="Q94" t="str">
        <f>IFERROR(IF(VLOOKUP('Employee List'!Q102,Country_Table,2,FALSE)="PH",VLOOKUP('Employee List'!S102,Province_Table,2,FALSE),IF('Employee List'!S102="","",'Employee List'!S102)),"")</f>
        <v/>
      </c>
      <c r="R94" t="str">
        <f>IFERROR(VLOOKUP('Employee List'!Q102,Country_Table,2,FALSE),"")</f>
        <v/>
      </c>
      <c r="S94" s="2" t="str">
        <f>IF('Employee List'!U102="","",TRIM('Employee List'!U102))</f>
        <v/>
      </c>
      <c r="T94" s="2" t="str">
        <f>IF('Employee List'!V102="","",TRIM('Employee List'!V102))</f>
        <v/>
      </c>
      <c r="U94" s="2" t="str">
        <f>IF('Employee List'!W102="","",LEFT(TRIM('Employee List'!W102),60))</f>
        <v/>
      </c>
      <c r="V94" t="str">
        <f>IFERROR(IF(VLOOKUP('Employee List'!X102,Country_Table,2,FALSE)="PH",VLOOKUP(UPPER(TRIM('Employee List'!Y102)&amp;TRIM('Employee List'!Z102)&amp;TRIM('Employee List'!AA102)),City!$K:$M,3,FALSE),IF('Employee List'!AA102="","",'Employee List'!AA102)),"")</f>
        <v/>
      </c>
      <c r="W94" t="str">
        <f>IFERROR(IF(VLOOKUP('Employee List'!X102,Country_Table,2,FALSE)="PH",VLOOKUP('Employee List'!Y102,Region_Table,2,FALSE),IF('Employee List'!Y102="","",'Employee List'!Y102)),"")</f>
        <v/>
      </c>
      <c r="X94" t="str">
        <f>IFERROR(IF(VLOOKUP('Employee List'!X102,Country_Table,2,FALSE)="PH",VLOOKUP('Employee List'!Z102,Province_Table,2,FALSE),IF('Employee List'!Z102="","",'Employee List'!Z102)),"")</f>
        <v/>
      </c>
      <c r="Y94" t="str">
        <f>IFERROR(VLOOKUP('Employee List'!X102,Country_Table,2,FALSE),"")</f>
        <v/>
      </c>
      <c r="Z94" s="2" t="str">
        <f>IF('Employee List'!AB102="","",TRIM('Employee List'!AB102))</f>
        <v/>
      </c>
      <c r="AA94" s="2" t="str">
        <f>IF('Employee List'!AC102="","",TRIM('Employee List'!AC102))</f>
        <v/>
      </c>
      <c r="AB94" s="2" t="str">
        <f>IF('Employee List'!AD102="","",TRIM('Employee List'!AD102))</f>
        <v/>
      </c>
      <c r="AC94" s="2" t="str">
        <f>IF('Employee List'!G102="","",TRIM('Employee List'!G102))</f>
        <v/>
      </c>
      <c r="AD94" t="str">
        <f>IFERROR(VLOOKUP('Employee List'!AE102,Civil_Status_Table,2,FALSE),"")</f>
        <v/>
      </c>
      <c r="AE94" s="2" t="str">
        <f>IF('Employee List'!AF102="","",TRIM('Employee List'!AF102))</f>
        <v/>
      </c>
      <c r="AF94" s="2" t="str">
        <f>IF('Employee List'!AG102="","",TRIM('Employee List'!AG102))</f>
        <v/>
      </c>
      <c r="AG94" s="2" t="str">
        <f>IF('Employee List'!AH102="","",TRIM('Employee List'!AH102))</f>
        <v/>
      </c>
      <c r="AH94" t="str">
        <f>IF(ISBLANK('Employee List'!AI102), "",VLOOKUP('Employee List'!AI102,'other LOVs'!A:B,2,FALSE))</f>
        <v/>
      </c>
      <c r="AI94" t="str">
        <f>IF('Employee List'!AJ102="","",TRIM('Employee List'!AJ102))</f>
        <v/>
      </c>
      <c r="AJ94" t="str">
        <f>IF(ISBLANK('Employee List'!AK102)," ",TRIM('Employee List'!AK102))</f>
        <v xml:space="preserve"> </v>
      </c>
    </row>
    <row r="95" spans="1:36">
      <c r="A95" t="str">
        <f>IF('Employee List'!B103="","",TRIM('Employee List'!B103))</f>
        <v/>
      </c>
      <c r="B95" t="str">
        <f>IF('Employee List'!C103="","",TRIM('Employee List'!C103))</f>
        <v/>
      </c>
      <c r="C95" t="str">
        <f>IF('Employee List'!D103="","",TRIM('Employee List'!D103))</f>
        <v/>
      </c>
      <c r="D95" t="str">
        <f>IF(ISBLANK('Employee List'!E103), "",VLOOKUP('Employee List'!E103,'other LOVs'!A:B,2,FALSE))</f>
        <v/>
      </c>
      <c r="E95" t="str">
        <f>IF('Employee List'!F103="","",TRIM('Employee List'!F103))</f>
        <v>,</v>
      </c>
      <c r="F95" s="2" t="str">
        <f>IF('Employee List'!H103="","",'Employee List'!H103)</f>
        <v/>
      </c>
      <c r="G95" s="2" t="str">
        <f>IF('Employee List'!I103="","",TRIM('Employee List'!I103))</f>
        <v/>
      </c>
      <c r="H95" t="str">
        <f>IFERROR(VLOOKUP('Employee List'!J103,Nationality_Table,2,FALSE),"")</f>
        <v/>
      </c>
      <c r="I95" t="str">
        <f>IFERROR(VLOOKUP('Employee List'!K103,Country_Table,2,FALSE),"")</f>
        <v/>
      </c>
      <c r="J95" t="str">
        <f>IFERROR(VLOOKUP('Employee List'!L103,Gender_Table,2,FALSE),"")</f>
        <v/>
      </c>
      <c r="K95" s="2" t="str">
        <f>IF('Employee List'!M103="","",TEXT('Employee List'!M103,"00000000000"))</f>
        <v/>
      </c>
      <c r="L95" s="2" t="str">
        <f>IF('Employee List'!N103="","",TRIM('Employee List'!N103))</f>
        <v/>
      </c>
      <c r="M95" s="2" t="str">
        <f>IF('Employee List'!O103="","",TRIM('Employee List'!O103))</f>
        <v/>
      </c>
      <c r="N95" s="2" t="str">
        <f>IF('Employee List'!P103="","",LEFT(TRIM('Employee List'!P103),60))</f>
        <v/>
      </c>
      <c r="O95" t="str">
        <f>IFERROR(IF(VLOOKUP('Employee List'!Q103,Country_Table,2,FALSE)="PH",VLOOKUP(UPPER(TRIM('Employee List'!R103)&amp;TRIM('Employee List'!S103)&amp;TRIM('Employee List'!T103)),City!$K:$M,3,FALSE),IF('Employee List'!T103="","",'Employee List'!T103)),"")</f>
        <v/>
      </c>
      <c r="P95" t="str">
        <f>IFERROR(IF(VLOOKUP('Employee List'!Q103,Country_Table,2,FALSE)="PH",VLOOKUP('Employee List'!R103,Region_Table,2,FALSE),IF('Employee List'!R103="","",'Employee List'!R103)),"")</f>
        <v/>
      </c>
      <c r="Q95" t="str">
        <f>IFERROR(IF(VLOOKUP('Employee List'!Q103,Country_Table,2,FALSE)="PH",VLOOKUP('Employee List'!S103,Province_Table,2,FALSE),IF('Employee List'!S103="","",'Employee List'!S103)),"")</f>
        <v/>
      </c>
      <c r="R95" t="str">
        <f>IFERROR(VLOOKUP('Employee List'!Q103,Country_Table,2,FALSE),"")</f>
        <v/>
      </c>
      <c r="S95" s="2" t="str">
        <f>IF('Employee List'!U103="","",TRIM('Employee List'!U103))</f>
        <v/>
      </c>
      <c r="T95" s="2" t="str">
        <f>IF('Employee List'!V103="","",TRIM('Employee List'!V103))</f>
        <v/>
      </c>
      <c r="U95" s="2" t="str">
        <f>IF('Employee List'!W103="","",LEFT(TRIM('Employee List'!W103),60))</f>
        <v/>
      </c>
      <c r="V95" t="str">
        <f>IFERROR(IF(VLOOKUP('Employee List'!X103,Country_Table,2,FALSE)="PH",VLOOKUP(UPPER(TRIM('Employee List'!Y103)&amp;TRIM('Employee List'!Z103)&amp;TRIM('Employee List'!AA103)),City!$K:$M,3,FALSE),IF('Employee List'!AA103="","",'Employee List'!AA103)),"")</f>
        <v/>
      </c>
      <c r="W95" t="str">
        <f>IFERROR(IF(VLOOKUP('Employee List'!X103,Country_Table,2,FALSE)="PH",VLOOKUP('Employee List'!Y103,Region_Table,2,FALSE),IF('Employee List'!Y103="","",'Employee List'!Y103)),"")</f>
        <v/>
      </c>
      <c r="X95" t="str">
        <f>IFERROR(IF(VLOOKUP('Employee List'!X103,Country_Table,2,FALSE)="PH",VLOOKUP('Employee List'!Z103,Province_Table,2,FALSE),IF('Employee List'!Z103="","",'Employee List'!Z103)),"")</f>
        <v/>
      </c>
      <c r="Y95" t="str">
        <f>IFERROR(VLOOKUP('Employee List'!X103,Country_Table,2,FALSE),"")</f>
        <v/>
      </c>
      <c r="Z95" s="2" t="str">
        <f>IF('Employee List'!AB103="","",TRIM('Employee List'!AB103))</f>
        <v/>
      </c>
      <c r="AA95" s="2" t="str">
        <f>IF('Employee List'!AC103="","",TRIM('Employee List'!AC103))</f>
        <v/>
      </c>
      <c r="AB95" s="2" t="str">
        <f>IF('Employee List'!AD103="","",TRIM('Employee List'!AD103))</f>
        <v/>
      </c>
      <c r="AC95" s="2" t="str">
        <f>IF('Employee List'!G103="","",TRIM('Employee List'!G103))</f>
        <v/>
      </c>
      <c r="AD95" t="str">
        <f>IFERROR(VLOOKUP('Employee List'!AE103,Civil_Status_Table,2,FALSE),"")</f>
        <v/>
      </c>
      <c r="AE95" s="2" t="str">
        <f>IF('Employee List'!AF103="","",TRIM('Employee List'!AF103))</f>
        <v/>
      </c>
      <c r="AF95" s="2" t="str">
        <f>IF('Employee List'!AG103="","",TRIM('Employee List'!AG103))</f>
        <v/>
      </c>
      <c r="AG95" s="2" t="str">
        <f>IF('Employee List'!AH103="","",TRIM('Employee List'!AH103))</f>
        <v/>
      </c>
      <c r="AH95" t="str">
        <f>IF(ISBLANK('Employee List'!AI103), "",VLOOKUP('Employee List'!AI103,'other LOVs'!A:B,2,FALSE))</f>
        <v/>
      </c>
      <c r="AI95" t="str">
        <f>IF('Employee List'!AJ103="","",TRIM('Employee List'!AJ103))</f>
        <v/>
      </c>
      <c r="AJ95" t="str">
        <f>IF(ISBLANK('Employee List'!AK103)," ",TRIM('Employee List'!AK103))</f>
        <v xml:space="preserve"> </v>
      </c>
    </row>
    <row r="96" spans="1:36">
      <c r="A96" t="str">
        <f>IF('Employee List'!B104="","",TRIM('Employee List'!B104))</f>
        <v/>
      </c>
      <c r="B96" t="str">
        <f>IF('Employee List'!C104="","",TRIM('Employee List'!C104))</f>
        <v/>
      </c>
      <c r="C96" t="str">
        <f>IF('Employee List'!D104="","",TRIM('Employee List'!D104))</f>
        <v/>
      </c>
      <c r="D96" t="str">
        <f>IF(ISBLANK('Employee List'!E104), "",VLOOKUP('Employee List'!E104,'other LOVs'!A:B,2,FALSE))</f>
        <v/>
      </c>
      <c r="E96" t="str">
        <f>IF('Employee List'!F104="","",TRIM('Employee List'!F104))</f>
        <v>,</v>
      </c>
      <c r="F96" s="2" t="str">
        <f>IF('Employee List'!H104="","",'Employee List'!H104)</f>
        <v/>
      </c>
      <c r="G96" s="2" t="str">
        <f>IF('Employee List'!I104="","",TRIM('Employee List'!I104))</f>
        <v/>
      </c>
      <c r="H96" t="str">
        <f>IFERROR(VLOOKUP('Employee List'!J104,Nationality_Table,2,FALSE),"")</f>
        <v/>
      </c>
      <c r="I96" t="str">
        <f>IFERROR(VLOOKUP('Employee List'!K104,Country_Table,2,FALSE),"")</f>
        <v/>
      </c>
      <c r="J96" t="str">
        <f>IFERROR(VLOOKUP('Employee List'!L104,Gender_Table,2,FALSE),"")</f>
        <v/>
      </c>
      <c r="K96" s="2" t="str">
        <f>IF('Employee List'!M104="","",TEXT('Employee List'!M104,"00000000000"))</f>
        <v/>
      </c>
      <c r="L96" s="2" t="str">
        <f>IF('Employee List'!N104="","",TRIM('Employee List'!N104))</f>
        <v/>
      </c>
      <c r="M96" s="2" t="str">
        <f>IF('Employee List'!O104="","",TRIM('Employee List'!O104))</f>
        <v/>
      </c>
      <c r="N96" s="2" t="str">
        <f>IF('Employee List'!P104="","",LEFT(TRIM('Employee List'!P104),60))</f>
        <v/>
      </c>
      <c r="O96" t="str">
        <f>IFERROR(IF(VLOOKUP('Employee List'!Q104,Country_Table,2,FALSE)="PH",VLOOKUP(UPPER(TRIM('Employee List'!R104)&amp;TRIM('Employee List'!S104)&amp;TRIM('Employee List'!T104)),City!$K:$M,3,FALSE),IF('Employee List'!T104="","",'Employee List'!T104)),"")</f>
        <v/>
      </c>
      <c r="P96" t="str">
        <f>IFERROR(IF(VLOOKUP('Employee List'!Q104,Country_Table,2,FALSE)="PH",VLOOKUP('Employee List'!R104,Region_Table,2,FALSE),IF('Employee List'!R104="","",'Employee List'!R104)),"")</f>
        <v/>
      </c>
      <c r="Q96" t="str">
        <f>IFERROR(IF(VLOOKUP('Employee List'!Q104,Country_Table,2,FALSE)="PH",VLOOKUP('Employee List'!S104,Province_Table,2,FALSE),IF('Employee List'!S104="","",'Employee List'!S104)),"")</f>
        <v/>
      </c>
      <c r="R96" t="str">
        <f>IFERROR(VLOOKUP('Employee List'!Q104,Country_Table,2,FALSE),"")</f>
        <v/>
      </c>
      <c r="S96" s="2" t="str">
        <f>IF('Employee List'!U104="","",TRIM('Employee List'!U104))</f>
        <v/>
      </c>
      <c r="T96" s="2" t="str">
        <f>IF('Employee List'!V104="","",TRIM('Employee List'!V104))</f>
        <v/>
      </c>
      <c r="U96" s="2" t="str">
        <f>IF('Employee List'!W104="","",LEFT(TRIM('Employee List'!W104),60))</f>
        <v/>
      </c>
      <c r="V96" t="str">
        <f>IFERROR(IF(VLOOKUP('Employee List'!X104,Country_Table,2,FALSE)="PH",VLOOKUP(UPPER(TRIM('Employee List'!Y104)&amp;TRIM('Employee List'!Z104)&amp;TRIM('Employee List'!AA104)),City!$K:$M,3,FALSE),IF('Employee List'!AA104="","",'Employee List'!AA104)),"")</f>
        <v/>
      </c>
      <c r="W96" t="str">
        <f>IFERROR(IF(VLOOKUP('Employee List'!X104,Country_Table,2,FALSE)="PH",VLOOKUP('Employee List'!Y104,Region_Table,2,FALSE),IF('Employee List'!Y104="","",'Employee List'!Y104)),"")</f>
        <v/>
      </c>
      <c r="X96" t="str">
        <f>IFERROR(IF(VLOOKUP('Employee List'!X104,Country_Table,2,FALSE)="PH",VLOOKUP('Employee List'!Z104,Province_Table,2,FALSE),IF('Employee List'!Z104="","",'Employee List'!Z104)),"")</f>
        <v/>
      </c>
      <c r="Y96" t="str">
        <f>IFERROR(VLOOKUP('Employee List'!X104,Country_Table,2,FALSE),"")</f>
        <v/>
      </c>
      <c r="Z96" s="2" t="str">
        <f>IF('Employee List'!AB104="","",TRIM('Employee List'!AB104))</f>
        <v/>
      </c>
      <c r="AA96" s="2" t="str">
        <f>IF('Employee List'!AC104="","",TRIM('Employee List'!AC104))</f>
        <v/>
      </c>
      <c r="AB96" s="2" t="str">
        <f>IF('Employee List'!AD104="","",TRIM('Employee List'!AD104))</f>
        <v/>
      </c>
      <c r="AC96" s="2" t="str">
        <f>IF('Employee List'!G104="","",TRIM('Employee List'!G104))</f>
        <v/>
      </c>
      <c r="AD96" t="str">
        <f>IFERROR(VLOOKUP('Employee List'!AE104,Civil_Status_Table,2,FALSE),"")</f>
        <v/>
      </c>
      <c r="AE96" s="2" t="str">
        <f>IF('Employee List'!AF104="","",TRIM('Employee List'!AF104))</f>
        <v/>
      </c>
      <c r="AF96" s="2" t="str">
        <f>IF('Employee List'!AG104="","",TRIM('Employee List'!AG104))</f>
        <v/>
      </c>
      <c r="AG96" s="2" t="str">
        <f>IF('Employee List'!AH104="","",TRIM('Employee List'!AH104))</f>
        <v/>
      </c>
      <c r="AH96" t="str">
        <f>IF(ISBLANK('Employee List'!AI104), "",VLOOKUP('Employee List'!AI104,'other LOVs'!A:B,2,FALSE))</f>
        <v/>
      </c>
      <c r="AI96" t="str">
        <f>IF('Employee List'!AJ104="","",TRIM('Employee List'!AJ104))</f>
        <v/>
      </c>
      <c r="AJ96" t="str">
        <f>IF(ISBLANK('Employee List'!AK104)," ",TRIM('Employee List'!AK104))</f>
        <v xml:space="preserve"> </v>
      </c>
    </row>
    <row r="97" spans="1:36">
      <c r="A97" t="str">
        <f>IF('Employee List'!B105="","",TRIM('Employee List'!B105))</f>
        <v/>
      </c>
      <c r="B97" t="str">
        <f>IF('Employee List'!C105="","",TRIM('Employee List'!C105))</f>
        <v/>
      </c>
      <c r="C97" t="str">
        <f>IF('Employee List'!D105="","",TRIM('Employee List'!D105))</f>
        <v/>
      </c>
      <c r="D97" t="str">
        <f>IF(ISBLANK('Employee List'!E105), "",VLOOKUP('Employee List'!E105,'other LOVs'!A:B,2,FALSE))</f>
        <v/>
      </c>
      <c r="E97" t="str">
        <f>IF('Employee List'!F105="","",TRIM('Employee List'!F105))</f>
        <v>,</v>
      </c>
      <c r="F97" s="2" t="str">
        <f>IF('Employee List'!H105="","",'Employee List'!H105)</f>
        <v/>
      </c>
      <c r="G97" s="2" t="str">
        <f>IF('Employee List'!I105="","",TRIM('Employee List'!I105))</f>
        <v/>
      </c>
      <c r="H97" t="str">
        <f>IFERROR(VLOOKUP('Employee List'!J105,Nationality_Table,2,FALSE),"")</f>
        <v/>
      </c>
      <c r="I97" t="str">
        <f>IFERROR(VLOOKUP('Employee List'!K105,Country_Table,2,FALSE),"")</f>
        <v/>
      </c>
      <c r="J97" t="str">
        <f>IFERROR(VLOOKUP('Employee List'!L105,Gender_Table,2,FALSE),"")</f>
        <v/>
      </c>
      <c r="K97" s="2" t="str">
        <f>IF('Employee List'!M105="","",TEXT('Employee List'!M105,"00000000000"))</f>
        <v/>
      </c>
      <c r="L97" s="2" t="str">
        <f>IF('Employee List'!N105="","",TRIM('Employee List'!N105))</f>
        <v/>
      </c>
      <c r="M97" s="2" t="str">
        <f>IF('Employee List'!O105="","",TRIM('Employee List'!O105))</f>
        <v/>
      </c>
      <c r="N97" s="2" t="str">
        <f>IF('Employee List'!P105="","",LEFT(TRIM('Employee List'!P105),60))</f>
        <v/>
      </c>
      <c r="O97" t="str">
        <f>IFERROR(IF(VLOOKUP('Employee List'!Q105,Country_Table,2,FALSE)="PH",VLOOKUP(UPPER(TRIM('Employee List'!R105)&amp;TRIM('Employee List'!S105)&amp;TRIM('Employee List'!T105)),City!$K:$M,3,FALSE),IF('Employee List'!T105="","",'Employee List'!T105)),"")</f>
        <v/>
      </c>
      <c r="P97" t="str">
        <f>IFERROR(IF(VLOOKUP('Employee List'!Q105,Country_Table,2,FALSE)="PH",VLOOKUP('Employee List'!R105,Region_Table,2,FALSE),IF('Employee List'!R105="","",'Employee List'!R105)),"")</f>
        <v/>
      </c>
      <c r="Q97" t="str">
        <f>IFERROR(IF(VLOOKUP('Employee List'!Q105,Country_Table,2,FALSE)="PH",VLOOKUP('Employee List'!S105,Province_Table,2,FALSE),IF('Employee List'!S105="","",'Employee List'!S105)),"")</f>
        <v/>
      </c>
      <c r="R97" t="str">
        <f>IFERROR(VLOOKUP('Employee List'!Q105,Country_Table,2,FALSE),"")</f>
        <v/>
      </c>
      <c r="S97" s="2" t="str">
        <f>IF('Employee List'!U105="","",TRIM('Employee List'!U105))</f>
        <v/>
      </c>
      <c r="T97" s="2" t="str">
        <f>IF('Employee List'!V105="","",TRIM('Employee List'!V105))</f>
        <v/>
      </c>
      <c r="U97" s="2" t="str">
        <f>IF('Employee List'!W105="","",LEFT(TRIM('Employee List'!W105),60))</f>
        <v/>
      </c>
      <c r="V97" t="str">
        <f>IFERROR(IF(VLOOKUP('Employee List'!X105,Country_Table,2,FALSE)="PH",VLOOKUP(UPPER(TRIM('Employee List'!Y105)&amp;TRIM('Employee List'!Z105)&amp;TRIM('Employee List'!AA105)),City!$K:$M,3,FALSE),IF('Employee List'!AA105="","",'Employee List'!AA105)),"")</f>
        <v/>
      </c>
      <c r="W97" t="str">
        <f>IFERROR(IF(VLOOKUP('Employee List'!X105,Country_Table,2,FALSE)="PH",VLOOKUP('Employee List'!Y105,Region_Table,2,FALSE),IF('Employee List'!Y105="","",'Employee List'!Y105)),"")</f>
        <v/>
      </c>
      <c r="X97" t="str">
        <f>IFERROR(IF(VLOOKUP('Employee List'!X105,Country_Table,2,FALSE)="PH",VLOOKUP('Employee List'!Z105,Province_Table,2,FALSE),IF('Employee List'!Z105="","",'Employee List'!Z105)),"")</f>
        <v/>
      </c>
      <c r="Y97" t="str">
        <f>IFERROR(VLOOKUP('Employee List'!X105,Country_Table,2,FALSE),"")</f>
        <v/>
      </c>
      <c r="Z97" s="2" t="str">
        <f>IF('Employee List'!AB105="","",TRIM('Employee List'!AB105))</f>
        <v/>
      </c>
      <c r="AA97" s="2" t="str">
        <f>IF('Employee List'!AC105="","",TRIM('Employee List'!AC105))</f>
        <v/>
      </c>
      <c r="AB97" s="2" t="str">
        <f>IF('Employee List'!AD105="","",TRIM('Employee List'!AD105))</f>
        <v/>
      </c>
      <c r="AC97" s="2" t="str">
        <f>IF('Employee List'!G105="","",TRIM('Employee List'!G105))</f>
        <v/>
      </c>
      <c r="AD97" t="str">
        <f>IFERROR(VLOOKUP('Employee List'!AE105,Civil_Status_Table,2,FALSE),"")</f>
        <v/>
      </c>
      <c r="AE97" s="2" t="str">
        <f>IF('Employee List'!AF105="","",TRIM('Employee List'!AF105))</f>
        <v/>
      </c>
      <c r="AF97" s="2" t="str">
        <f>IF('Employee List'!AG105="","",TRIM('Employee List'!AG105))</f>
        <v/>
      </c>
      <c r="AG97" s="2" t="str">
        <f>IF('Employee List'!AH105="","",TRIM('Employee List'!AH105))</f>
        <v/>
      </c>
      <c r="AH97" t="str">
        <f>IF(ISBLANK('Employee List'!AI105), "",VLOOKUP('Employee List'!AI105,'other LOVs'!A:B,2,FALSE))</f>
        <v/>
      </c>
      <c r="AI97" t="str">
        <f>IF('Employee List'!AJ105="","",TRIM('Employee List'!AJ105))</f>
        <v/>
      </c>
      <c r="AJ97" t="str">
        <f>IF(ISBLANK('Employee List'!AK105)," ",TRIM('Employee List'!AK105))</f>
        <v xml:space="preserve"> </v>
      </c>
    </row>
    <row r="98" spans="1:36">
      <c r="A98" t="str">
        <f>IF('Employee List'!B106="","",TRIM('Employee List'!B106))</f>
        <v/>
      </c>
      <c r="B98" t="str">
        <f>IF('Employee List'!C106="","",TRIM('Employee List'!C106))</f>
        <v/>
      </c>
      <c r="C98" t="str">
        <f>IF('Employee List'!D106="","",TRIM('Employee List'!D106))</f>
        <v/>
      </c>
      <c r="D98" t="str">
        <f>IF(ISBLANK('Employee List'!E106), "",VLOOKUP('Employee List'!E106,'other LOVs'!A:B,2,FALSE))</f>
        <v/>
      </c>
      <c r="E98" t="str">
        <f>IF('Employee List'!F106="","",TRIM('Employee List'!F106))</f>
        <v>,</v>
      </c>
      <c r="F98" s="2" t="str">
        <f>IF('Employee List'!H106="","",'Employee List'!H106)</f>
        <v/>
      </c>
      <c r="G98" s="2" t="str">
        <f>IF('Employee List'!I106="","",TRIM('Employee List'!I106))</f>
        <v/>
      </c>
      <c r="H98" t="str">
        <f>IFERROR(VLOOKUP('Employee List'!J106,Nationality_Table,2,FALSE),"")</f>
        <v/>
      </c>
      <c r="I98" t="str">
        <f>IFERROR(VLOOKUP('Employee List'!K106,Country_Table,2,FALSE),"")</f>
        <v/>
      </c>
      <c r="J98" t="str">
        <f>IFERROR(VLOOKUP('Employee List'!L106,Gender_Table,2,FALSE),"")</f>
        <v/>
      </c>
      <c r="K98" s="2" t="str">
        <f>IF('Employee List'!M106="","",TEXT('Employee List'!M106,"00000000000"))</f>
        <v/>
      </c>
      <c r="L98" s="2" t="str">
        <f>IF('Employee List'!N106="","",TRIM('Employee List'!N106))</f>
        <v/>
      </c>
      <c r="M98" s="2" t="str">
        <f>IF('Employee List'!O106="","",TRIM('Employee List'!O106))</f>
        <v/>
      </c>
      <c r="N98" s="2" t="str">
        <f>IF('Employee List'!P106="","",LEFT(TRIM('Employee List'!P106),60))</f>
        <v/>
      </c>
      <c r="O98" t="str">
        <f>IFERROR(IF(VLOOKUP('Employee List'!Q106,Country_Table,2,FALSE)="PH",VLOOKUP(UPPER(TRIM('Employee List'!R106)&amp;TRIM('Employee List'!S106)&amp;TRIM('Employee List'!T106)),City!$K:$M,3,FALSE),IF('Employee List'!T106="","",'Employee List'!T106)),"")</f>
        <v/>
      </c>
      <c r="P98" t="str">
        <f>IFERROR(IF(VLOOKUP('Employee List'!Q106,Country_Table,2,FALSE)="PH",VLOOKUP('Employee List'!R106,Region_Table,2,FALSE),IF('Employee List'!R106="","",'Employee List'!R106)),"")</f>
        <v/>
      </c>
      <c r="Q98" t="str">
        <f>IFERROR(IF(VLOOKUP('Employee List'!Q106,Country_Table,2,FALSE)="PH",VLOOKUP('Employee List'!S106,Province_Table,2,FALSE),IF('Employee List'!S106="","",'Employee List'!S106)),"")</f>
        <v/>
      </c>
      <c r="R98" t="str">
        <f>IFERROR(VLOOKUP('Employee List'!Q106,Country_Table,2,FALSE),"")</f>
        <v/>
      </c>
      <c r="S98" s="2" t="str">
        <f>IF('Employee List'!U106="","",TRIM('Employee List'!U106))</f>
        <v/>
      </c>
      <c r="T98" s="2" t="str">
        <f>IF('Employee List'!V106="","",TRIM('Employee List'!V106))</f>
        <v/>
      </c>
      <c r="U98" s="2" t="str">
        <f>IF('Employee List'!W106="","",LEFT(TRIM('Employee List'!W106),60))</f>
        <v/>
      </c>
      <c r="V98" t="str">
        <f>IFERROR(IF(VLOOKUP('Employee List'!X106,Country_Table,2,FALSE)="PH",VLOOKUP(UPPER(TRIM('Employee List'!Y106)&amp;TRIM('Employee List'!Z106)&amp;TRIM('Employee List'!AA106)),City!$K:$M,3,FALSE),IF('Employee List'!AA106="","",'Employee List'!AA106)),"")</f>
        <v/>
      </c>
      <c r="W98" t="str">
        <f>IFERROR(IF(VLOOKUP('Employee List'!X106,Country_Table,2,FALSE)="PH",VLOOKUP('Employee List'!Y106,Region_Table,2,FALSE),IF('Employee List'!Y106="","",'Employee List'!Y106)),"")</f>
        <v/>
      </c>
      <c r="X98" t="str">
        <f>IFERROR(IF(VLOOKUP('Employee List'!X106,Country_Table,2,FALSE)="PH",VLOOKUP('Employee List'!Z106,Province_Table,2,FALSE),IF('Employee List'!Z106="","",'Employee List'!Z106)),"")</f>
        <v/>
      </c>
      <c r="Y98" t="str">
        <f>IFERROR(VLOOKUP('Employee List'!X106,Country_Table,2,FALSE),"")</f>
        <v/>
      </c>
      <c r="Z98" s="2" t="str">
        <f>IF('Employee List'!AB106="","",TRIM('Employee List'!AB106))</f>
        <v/>
      </c>
      <c r="AA98" s="2" t="str">
        <f>IF('Employee List'!AC106="","",TRIM('Employee List'!AC106))</f>
        <v/>
      </c>
      <c r="AB98" s="2" t="str">
        <f>IF('Employee List'!AD106="","",TRIM('Employee List'!AD106))</f>
        <v/>
      </c>
      <c r="AC98" s="2" t="str">
        <f>IF('Employee List'!G106="","",TRIM('Employee List'!G106))</f>
        <v/>
      </c>
      <c r="AD98" t="str">
        <f>IFERROR(VLOOKUP('Employee List'!AE106,Civil_Status_Table,2,FALSE),"")</f>
        <v/>
      </c>
      <c r="AE98" s="2" t="str">
        <f>IF('Employee List'!AF106="","",TRIM('Employee List'!AF106))</f>
        <v/>
      </c>
      <c r="AF98" s="2" t="str">
        <f>IF('Employee List'!AG106="","",TRIM('Employee List'!AG106))</f>
        <v/>
      </c>
      <c r="AG98" s="2" t="str">
        <f>IF('Employee List'!AH106="","",TRIM('Employee List'!AH106))</f>
        <v/>
      </c>
      <c r="AH98" t="str">
        <f>IF(ISBLANK('Employee List'!AI106), "",VLOOKUP('Employee List'!AI106,'other LOVs'!A:B,2,FALSE))</f>
        <v/>
      </c>
      <c r="AI98" t="str">
        <f>IF('Employee List'!AJ106="","",TRIM('Employee List'!AJ106))</f>
        <v/>
      </c>
      <c r="AJ98" t="str">
        <f>IF(ISBLANK('Employee List'!AK106)," ",TRIM('Employee List'!AK106))</f>
        <v xml:space="preserve"> </v>
      </c>
    </row>
    <row r="99" spans="1:36">
      <c r="A99" t="str">
        <f>IF('Employee List'!B107="","",TRIM('Employee List'!B107))</f>
        <v/>
      </c>
      <c r="B99" t="str">
        <f>IF('Employee List'!C107="","",TRIM('Employee List'!C107))</f>
        <v/>
      </c>
      <c r="C99" t="str">
        <f>IF('Employee List'!D107="","",TRIM('Employee List'!D107))</f>
        <v/>
      </c>
      <c r="D99" t="str">
        <f>IF(ISBLANK('Employee List'!E107), "",VLOOKUP('Employee List'!E107,'other LOVs'!A:B,2,FALSE))</f>
        <v/>
      </c>
      <c r="E99" t="str">
        <f>IF('Employee List'!F107="","",TRIM('Employee List'!F107))</f>
        <v>,</v>
      </c>
      <c r="F99" s="2" t="str">
        <f>IF('Employee List'!H107="","",'Employee List'!H107)</f>
        <v/>
      </c>
      <c r="G99" s="2" t="str">
        <f>IF('Employee List'!I107="","",TRIM('Employee List'!I107))</f>
        <v/>
      </c>
      <c r="H99" t="str">
        <f>IFERROR(VLOOKUP('Employee List'!J107,Nationality_Table,2,FALSE),"")</f>
        <v/>
      </c>
      <c r="I99" t="str">
        <f>IFERROR(VLOOKUP('Employee List'!K107,Country_Table,2,FALSE),"")</f>
        <v/>
      </c>
      <c r="J99" t="str">
        <f>IFERROR(VLOOKUP('Employee List'!L107,Gender_Table,2,FALSE),"")</f>
        <v/>
      </c>
      <c r="K99" s="2" t="str">
        <f>IF('Employee List'!M107="","",TEXT('Employee List'!M107,"00000000000"))</f>
        <v/>
      </c>
      <c r="L99" s="2" t="str">
        <f>IF('Employee List'!N107="","",TRIM('Employee List'!N107))</f>
        <v/>
      </c>
      <c r="M99" s="2" t="str">
        <f>IF('Employee List'!O107="","",TRIM('Employee List'!O107))</f>
        <v/>
      </c>
      <c r="N99" s="2" t="str">
        <f>IF('Employee List'!P107="","",LEFT(TRIM('Employee List'!P107),60))</f>
        <v/>
      </c>
      <c r="O99" t="str">
        <f>IFERROR(IF(VLOOKUP('Employee List'!Q107,Country_Table,2,FALSE)="PH",VLOOKUP(UPPER(TRIM('Employee List'!R107)&amp;TRIM('Employee List'!S107)&amp;TRIM('Employee List'!T107)),City!$K:$M,3,FALSE),IF('Employee List'!T107="","",'Employee List'!T107)),"")</f>
        <v/>
      </c>
      <c r="P99" t="str">
        <f>IFERROR(IF(VLOOKUP('Employee List'!Q107,Country_Table,2,FALSE)="PH",VLOOKUP('Employee List'!R107,Region_Table,2,FALSE),IF('Employee List'!R107="","",'Employee List'!R107)),"")</f>
        <v/>
      </c>
      <c r="Q99" t="str">
        <f>IFERROR(IF(VLOOKUP('Employee List'!Q107,Country_Table,2,FALSE)="PH",VLOOKUP('Employee List'!S107,Province_Table,2,FALSE),IF('Employee List'!S107="","",'Employee List'!S107)),"")</f>
        <v/>
      </c>
      <c r="R99" t="str">
        <f>IFERROR(VLOOKUP('Employee List'!Q107,Country_Table,2,FALSE),"")</f>
        <v/>
      </c>
      <c r="S99" s="2" t="str">
        <f>IF('Employee List'!U107="","",TRIM('Employee List'!U107))</f>
        <v/>
      </c>
      <c r="T99" s="2" t="str">
        <f>IF('Employee List'!V107="","",TRIM('Employee List'!V107))</f>
        <v/>
      </c>
      <c r="U99" s="2" t="str">
        <f>IF('Employee List'!W107="","",LEFT(TRIM('Employee List'!W107),60))</f>
        <v/>
      </c>
      <c r="V99" t="str">
        <f>IFERROR(IF(VLOOKUP('Employee List'!X107,Country_Table,2,FALSE)="PH",VLOOKUP(UPPER(TRIM('Employee List'!Y107)&amp;TRIM('Employee List'!Z107)&amp;TRIM('Employee List'!AA107)),City!$K:$M,3,FALSE),IF('Employee List'!AA107="","",'Employee List'!AA107)),"")</f>
        <v/>
      </c>
      <c r="W99" t="str">
        <f>IFERROR(IF(VLOOKUP('Employee List'!X107,Country_Table,2,FALSE)="PH",VLOOKUP('Employee List'!Y107,Region_Table,2,FALSE),IF('Employee List'!Y107="","",'Employee List'!Y107)),"")</f>
        <v/>
      </c>
      <c r="X99" t="str">
        <f>IFERROR(IF(VLOOKUP('Employee List'!X107,Country_Table,2,FALSE)="PH",VLOOKUP('Employee List'!Z107,Province_Table,2,FALSE),IF('Employee List'!Z107="","",'Employee List'!Z107)),"")</f>
        <v/>
      </c>
      <c r="Y99" t="str">
        <f>IFERROR(VLOOKUP('Employee List'!X107,Country_Table,2,FALSE),"")</f>
        <v/>
      </c>
      <c r="Z99" s="2" t="str">
        <f>IF('Employee List'!AB107="","",TRIM('Employee List'!AB107))</f>
        <v/>
      </c>
      <c r="AA99" s="2" t="str">
        <f>IF('Employee List'!AC107="","",TRIM('Employee List'!AC107))</f>
        <v/>
      </c>
      <c r="AB99" s="2" t="str">
        <f>IF('Employee List'!AD107="","",TRIM('Employee List'!AD107))</f>
        <v/>
      </c>
      <c r="AC99" s="2" t="str">
        <f>IF('Employee List'!G107="","",TRIM('Employee List'!G107))</f>
        <v/>
      </c>
      <c r="AD99" t="str">
        <f>IFERROR(VLOOKUP('Employee List'!AE107,Civil_Status_Table,2,FALSE),"")</f>
        <v/>
      </c>
      <c r="AE99" s="2" t="str">
        <f>IF('Employee List'!AF107="","",TRIM('Employee List'!AF107))</f>
        <v/>
      </c>
      <c r="AF99" s="2" t="str">
        <f>IF('Employee List'!AG107="","",TRIM('Employee List'!AG107))</f>
        <v/>
      </c>
      <c r="AG99" s="2" t="str">
        <f>IF('Employee List'!AH107="","",TRIM('Employee List'!AH107))</f>
        <v/>
      </c>
      <c r="AH99" t="str">
        <f>IF(ISBLANK('Employee List'!AI107), "",VLOOKUP('Employee List'!AI107,'other LOVs'!A:B,2,FALSE))</f>
        <v/>
      </c>
      <c r="AI99" t="str">
        <f>IF('Employee List'!AJ107="","",TRIM('Employee List'!AJ107))</f>
        <v/>
      </c>
      <c r="AJ99" t="str">
        <f>IF(ISBLANK('Employee List'!AK107)," ",TRIM('Employee List'!AK107))</f>
        <v xml:space="preserve"> </v>
      </c>
    </row>
    <row r="100" spans="1:36">
      <c r="A100" t="str">
        <f>IF('Employee List'!B108="","",TRIM('Employee List'!B108))</f>
        <v/>
      </c>
      <c r="B100" t="str">
        <f>IF('Employee List'!C108="","",TRIM('Employee List'!C108))</f>
        <v/>
      </c>
      <c r="C100" t="str">
        <f>IF('Employee List'!D108="","",TRIM('Employee List'!D108))</f>
        <v/>
      </c>
      <c r="D100" t="str">
        <f>IF(ISBLANK('Employee List'!E108), "",VLOOKUP('Employee List'!E108,'other LOVs'!A:B,2,FALSE))</f>
        <v/>
      </c>
      <c r="E100" t="str">
        <f>IF('Employee List'!F108="","",TRIM('Employee List'!F108))</f>
        <v>,</v>
      </c>
      <c r="F100" s="2" t="str">
        <f>IF('Employee List'!H108="","",'Employee List'!H108)</f>
        <v/>
      </c>
      <c r="G100" s="2" t="str">
        <f>IF('Employee List'!I108="","",TRIM('Employee List'!I108))</f>
        <v/>
      </c>
      <c r="H100" t="str">
        <f>IFERROR(VLOOKUP('Employee List'!J108,Nationality_Table,2,FALSE),"")</f>
        <v/>
      </c>
      <c r="I100" t="str">
        <f>IFERROR(VLOOKUP('Employee List'!K108,Country_Table,2,FALSE),"")</f>
        <v/>
      </c>
      <c r="J100" t="str">
        <f>IFERROR(VLOOKUP('Employee List'!L108,Gender_Table,2,FALSE),"")</f>
        <v/>
      </c>
      <c r="K100" s="2" t="str">
        <f>IF('Employee List'!M108="","",TEXT('Employee List'!M108,"00000000000"))</f>
        <v/>
      </c>
      <c r="L100" s="2" t="str">
        <f>IF('Employee List'!N108="","",TRIM('Employee List'!N108))</f>
        <v/>
      </c>
      <c r="M100" s="2" t="str">
        <f>IF('Employee List'!O108="","",TRIM('Employee List'!O108))</f>
        <v/>
      </c>
      <c r="N100" s="2" t="str">
        <f>IF('Employee List'!P108="","",LEFT(TRIM('Employee List'!P108),60))</f>
        <v/>
      </c>
      <c r="O100" t="str">
        <f>IFERROR(IF(VLOOKUP('Employee List'!Q108,Country_Table,2,FALSE)="PH",VLOOKUP(UPPER(TRIM('Employee List'!R108)&amp;TRIM('Employee List'!S108)&amp;TRIM('Employee List'!T108)),City!$K:$M,3,FALSE),IF('Employee List'!T108="","",'Employee List'!T108)),"")</f>
        <v/>
      </c>
      <c r="P100" t="str">
        <f>IFERROR(IF(VLOOKUP('Employee List'!Q108,Country_Table,2,FALSE)="PH",VLOOKUP('Employee List'!R108,Region_Table,2,FALSE),IF('Employee List'!R108="","",'Employee List'!R108)),"")</f>
        <v/>
      </c>
      <c r="Q100" t="str">
        <f>IFERROR(IF(VLOOKUP('Employee List'!Q108,Country_Table,2,FALSE)="PH",VLOOKUP('Employee List'!S108,Province_Table,2,FALSE),IF('Employee List'!S108="","",'Employee List'!S108)),"")</f>
        <v/>
      </c>
      <c r="R100" t="str">
        <f>IFERROR(VLOOKUP('Employee List'!Q108,Country_Table,2,FALSE),"")</f>
        <v/>
      </c>
      <c r="S100" s="2" t="str">
        <f>IF('Employee List'!U108="","",TRIM('Employee List'!U108))</f>
        <v/>
      </c>
      <c r="T100" s="2" t="str">
        <f>IF('Employee List'!V108="","",TRIM('Employee List'!V108))</f>
        <v/>
      </c>
      <c r="U100" s="2" t="str">
        <f>IF('Employee List'!W108="","",LEFT(TRIM('Employee List'!W108),60))</f>
        <v/>
      </c>
      <c r="V100" t="str">
        <f>IFERROR(IF(VLOOKUP('Employee List'!X108,Country_Table,2,FALSE)="PH",VLOOKUP(UPPER(TRIM('Employee List'!Y108)&amp;TRIM('Employee List'!Z108)&amp;TRIM('Employee List'!AA108)),City!$K:$M,3,FALSE),IF('Employee List'!AA108="","",'Employee List'!AA108)),"")</f>
        <v/>
      </c>
      <c r="W100" t="str">
        <f>IFERROR(IF(VLOOKUP('Employee List'!X108,Country_Table,2,FALSE)="PH",VLOOKUP('Employee List'!Y108,Region_Table,2,FALSE),IF('Employee List'!Y108="","",'Employee List'!Y108)),"")</f>
        <v/>
      </c>
      <c r="X100" t="str">
        <f>IFERROR(IF(VLOOKUP('Employee List'!X108,Country_Table,2,FALSE)="PH",VLOOKUP('Employee List'!Z108,Province_Table,2,FALSE),IF('Employee List'!Z108="","",'Employee List'!Z108)),"")</f>
        <v/>
      </c>
      <c r="Y100" t="str">
        <f>IFERROR(VLOOKUP('Employee List'!X108,Country_Table,2,FALSE),"")</f>
        <v/>
      </c>
      <c r="Z100" s="2" t="str">
        <f>IF('Employee List'!AB108="","",TRIM('Employee List'!AB108))</f>
        <v/>
      </c>
      <c r="AA100" s="2" t="str">
        <f>IF('Employee List'!AC108="","",TRIM('Employee List'!AC108))</f>
        <v/>
      </c>
      <c r="AB100" s="2" t="str">
        <f>IF('Employee List'!AD108="","",TRIM('Employee List'!AD108))</f>
        <v/>
      </c>
      <c r="AC100" s="2" t="str">
        <f>IF('Employee List'!G108="","",TRIM('Employee List'!G108))</f>
        <v/>
      </c>
      <c r="AD100" t="str">
        <f>IFERROR(VLOOKUP('Employee List'!AE108,Civil_Status_Table,2,FALSE),"")</f>
        <v/>
      </c>
      <c r="AE100" s="2" t="str">
        <f>IF('Employee List'!AF108="","",TRIM('Employee List'!AF108))</f>
        <v/>
      </c>
      <c r="AF100" s="2" t="str">
        <f>IF('Employee List'!AG108="","",TRIM('Employee List'!AG108))</f>
        <v/>
      </c>
      <c r="AG100" s="2" t="str">
        <f>IF('Employee List'!AH108="","",TRIM('Employee List'!AH108))</f>
        <v/>
      </c>
      <c r="AH100" t="str">
        <f>IF(ISBLANK('Employee List'!AI108), "",VLOOKUP('Employee List'!AI108,'other LOVs'!A:B,2,FALSE))</f>
        <v/>
      </c>
      <c r="AI100" t="str">
        <f>IF('Employee List'!AJ108="","",TRIM('Employee List'!AJ108))</f>
        <v/>
      </c>
      <c r="AJ100" t="str">
        <f>IF(ISBLANK('Employee List'!AK108)," ",TRIM('Employee List'!AK108))</f>
        <v xml:space="preserve"> </v>
      </c>
    </row>
    <row r="101" spans="1:36">
      <c r="A101" t="str">
        <f>IF('Employee List'!B109="","",TRIM('Employee List'!B109))</f>
        <v/>
      </c>
      <c r="B101" t="str">
        <f>IF('Employee List'!C109="","",TRIM('Employee List'!C109))</f>
        <v/>
      </c>
      <c r="C101" t="str">
        <f>IF('Employee List'!D109="","",TRIM('Employee List'!D109))</f>
        <v/>
      </c>
      <c r="D101" t="str">
        <f>IF(ISBLANK('Employee List'!E109), "",VLOOKUP('Employee List'!E109,'other LOVs'!A:B,2,FALSE))</f>
        <v/>
      </c>
      <c r="E101" t="str">
        <f>IF('Employee List'!F109="","",TRIM('Employee List'!F109))</f>
        <v>,</v>
      </c>
      <c r="F101" s="2" t="str">
        <f>IF('Employee List'!H109="","",'Employee List'!H109)</f>
        <v/>
      </c>
      <c r="G101" s="2" t="str">
        <f>IF('Employee List'!I109="","",TRIM('Employee List'!I109))</f>
        <v/>
      </c>
      <c r="H101" t="str">
        <f>IFERROR(VLOOKUP('Employee List'!J109,Nationality_Table,2,FALSE),"")</f>
        <v/>
      </c>
      <c r="I101" t="str">
        <f>IFERROR(VLOOKUP('Employee List'!K109,Country_Table,2,FALSE),"")</f>
        <v/>
      </c>
      <c r="J101" t="str">
        <f>IFERROR(VLOOKUP('Employee List'!L109,Gender_Table,2,FALSE),"")</f>
        <v/>
      </c>
      <c r="K101" s="2" t="str">
        <f>IF('Employee List'!M109="","",TEXT('Employee List'!M109,"00000000000"))</f>
        <v/>
      </c>
      <c r="L101" s="2" t="str">
        <f>IF('Employee List'!N109="","",TRIM('Employee List'!N109))</f>
        <v/>
      </c>
      <c r="M101" s="2" t="str">
        <f>IF('Employee List'!O109="","",TRIM('Employee List'!O109))</f>
        <v/>
      </c>
      <c r="N101" s="2" t="str">
        <f>IF('Employee List'!P109="","",LEFT(TRIM('Employee List'!P109),60))</f>
        <v/>
      </c>
      <c r="O101" t="str">
        <f>IFERROR(IF(VLOOKUP('Employee List'!Q109,Country_Table,2,FALSE)="PH",VLOOKUP(UPPER(TRIM('Employee List'!R109)&amp;TRIM('Employee List'!S109)&amp;TRIM('Employee List'!T109)),City!$K:$M,3,FALSE),IF('Employee List'!T109="","",'Employee List'!T109)),"")</f>
        <v/>
      </c>
      <c r="P101" t="str">
        <f>IFERROR(IF(VLOOKUP('Employee List'!Q109,Country_Table,2,FALSE)="PH",VLOOKUP('Employee List'!R109,Region_Table,2,FALSE),IF('Employee List'!R109="","",'Employee List'!R109)),"")</f>
        <v/>
      </c>
      <c r="Q101" t="str">
        <f>IFERROR(IF(VLOOKUP('Employee List'!Q109,Country_Table,2,FALSE)="PH",VLOOKUP('Employee List'!S109,Province_Table,2,FALSE),IF('Employee List'!S109="","",'Employee List'!S109)),"")</f>
        <v/>
      </c>
      <c r="R101" t="str">
        <f>IFERROR(VLOOKUP('Employee List'!Q109,Country_Table,2,FALSE),"")</f>
        <v/>
      </c>
      <c r="S101" s="2" t="str">
        <f>IF('Employee List'!U109="","",TRIM('Employee List'!U109))</f>
        <v/>
      </c>
      <c r="T101" s="2" t="str">
        <f>IF('Employee List'!V109="","",TRIM('Employee List'!V109))</f>
        <v/>
      </c>
      <c r="U101" s="2" t="str">
        <f>IF('Employee List'!W109="","",LEFT(TRIM('Employee List'!W109),60))</f>
        <v/>
      </c>
      <c r="V101" t="str">
        <f>IFERROR(IF(VLOOKUP('Employee List'!X109,Country_Table,2,FALSE)="PH",VLOOKUP(UPPER(TRIM('Employee List'!Y109)&amp;TRIM('Employee List'!Z109)&amp;TRIM('Employee List'!AA109)),City!$K:$M,3,FALSE),IF('Employee List'!AA109="","",'Employee List'!AA109)),"")</f>
        <v/>
      </c>
      <c r="W101" t="str">
        <f>IFERROR(IF(VLOOKUP('Employee List'!X109,Country_Table,2,FALSE)="PH",VLOOKUP('Employee List'!Y109,Region_Table,2,FALSE),IF('Employee List'!Y109="","",'Employee List'!Y109)),"")</f>
        <v/>
      </c>
      <c r="X101" t="str">
        <f>IFERROR(IF(VLOOKUP('Employee List'!X109,Country_Table,2,FALSE)="PH",VLOOKUP('Employee List'!Z109,Province_Table,2,FALSE),IF('Employee List'!Z109="","",'Employee List'!Z109)),"")</f>
        <v/>
      </c>
      <c r="Y101" t="str">
        <f>IFERROR(VLOOKUP('Employee List'!X109,Country_Table,2,FALSE),"")</f>
        <v/>
      </c>
      <c r="Z101" s="2" t="str">
        <f>IF('Employee List'!AB109="","",TRIM('Employee List'!AB109))</f>
        <v/>
      </c>
      <c r="AA101" s="2" t="str">
        <f>IF('Employee List'!AC109="","",TRIM('Employee List'!AC109))</f>
        <v/>
      </c>
      <c r="AB101" s="2" t="str">
        <f>IF('Employee List'!AD109="","",TRIM('Employee List'!AD109))</f>
        <v/>
      </c>
      <c r="AC101" s="2" t="str">
        <f>IF('Employee List'!G109="","",TRIM('Employee List'!G109))</f>
        <v/>
      </c>
      <c r="AD101" t="str">
        <f>IFERROR(VLOOKUP('Employee List'!AE109,Civil_Status_Table,2,FALSE),"")</f>
        <v/>
      </c>
      <c r="AE101" s="2" t="str">
        <f>IF('Employee List'!AF109="","",TRIM('Employee List'!AF109))</f>
        <v/>
      </c>
      <c r="AF101" s="2" t="str">
        <f>IF('Employee List'!AG109="","",TRIM('Employee List'!AG109))</f>
        <v/>
      </c>
      <c r="AG101" s="2" t="str">
        <f>IF('Employee List'!AH109="","",TRIM('Employee List'!AH109))</f>
        <v/>
      </c>
      <c r="AH101" t="str">
        <f>IF(ISBLANK('Employee List'!AI109), "",VLOOKUP('Employee List'!AI109,'other LOVs'!A:B,2,FALSE))</f>
        <v/>
      </c>
      <c r="AI101" t="str">
        <f>IF('Employee List'!AJ109="","",TRIM('Employee List'!AJ109))</f>
        <v/>
      </c>
      <c r="AJ101" t="str">
        <f>IF(ISBLANK('Employee List'!AK109)," ",TRIM('Employee List'!AK109))</f>
        <v xml:space="preserve"> </v>
      </c>
    </row>
    <row r="102" spans="1:36">
      <c r="A102" t="str">
        <f>IF('Employee List'!B110="","",TRIM('Employee List'!B110))</f>
        <v/>
      </c>
      <c r="B102" t="str">
        <f>IF('Employee List'!C110="","",TRIM('Employee List'!C110))</f>
        <v/>
      </c>
      <c r="C102" t="str">
        <f>IF('Employee List'!D110="","",TRIM('Employee List'!D110))</f>
        <v/>
      </c>
      <c r="D102" t="str">
        <f>IF(ISBLANK('Employee List'!E110), "",VLOOKUP('Employee List'!E110,'other LOVs'!A:B,2,FALSE))</f>
        <v/>
      </c>
      <c r="E102" t="str">
        <f>IF('Employee List'!F110="","",TRIM('Employee List'!F110))</f>
        <v>,</v>
      </c>
      <c r="F102" s="2" t="str">
        <f>IF('Employee List'!H110="","",'Employee List'!H110)</f>
        <v/>
      </c>
      <c r="G102" s="2" t="str">
        <f>IF('Employee List'!I110="","",TRIM('Employee List'!I110))</f>
        <v/>
      </c>
      <c r="H102" t="str">
        <f>IFERROR(VLOOKUP('Employee List'!J110,Nationality_Table,2,FALSE),"")</f>
        <v/>
      </c>
      <c r="I102" t="str">
        <f>IFERROR(VLOOKUP('Employee List'!K110,Country_Table,2,FALSE),"")</f>
        <v/>
      </c>
      <c r="J102" t="str">
        <f>IFERROR(VLOOKUP('Employee List'!L110,Gender_Table,2,FALSE),"")</f>
        <v/>
      </c>
      <c r="K102" s="2" t="str">
        <f>IF('Employee List'!M110="","",TEXT('Employee List'!M110,"00000000000"))</f>
        <v/>
      </c>
      <c r="L102" s="2" t="str">
        <f>IF('Employee List'!N110="","",TRIM('Employee List'!N110))</f>
        <v/>
      </c>
      <c r="M102" s="2" t="str">
        <f>IF('Employee List'!O110="","",TRIM('Employee List'!O110))</f>
        <v/>
      </c>
      <c r="N102" s="2" t="str">
        <f>IF('Employee List'!P110="","",LEFT(TRIM('Employee List'!P110),60))</f>
        <v/>
      </c>
      <c r="O102" t="str">
        <f>IFERROR(IF(VLOOKUP('Employee List'!Q110,Country_Table,2,FALSE)="PH",VLOOKUP(UPPER(TRIM('Employee List'!R110)&amp;TRIM('Employee List'!S110)&amp;TRIM('Employee List'!T110)),City!$K:$M,3,FALSE),IF('Employee List'!T110="","",'Employee List'!T110)),"")</f>
        <v/>
      </c>
      <c r="P102" t="str">
        <f>IFERROR(IF(VLOOKUP('Employee List'!Q110,Country_Table,2,FALSE)="PH",VLOOKUP('Employee List'!R110,Region_Table,2,FALSE),IF('Employee List'!R110="","",'Employee List'!R110)),"")</f>
        <v/>
      </c>
      <c r="Q102" t="str">
        <f>IFERROR(IF(VLOOKUP('Employee List'!Q110,Country_Table,2,FALSE)="PH",VLOOKUP('Employee List'!S110,Province_Table,2,FALSE),IF('Employee List'!S110="","",'Employee List'!S110)),"")</f>
        <v/>
      </c>
      <c r="R102" t="str">
        <f>IFERROR(VLOOKUP('Employee List'!Q110,Country_Table,2,FALSE),"")</f>
        <v/>
      </c>
      <c r="S102" s="2" t="str">
        <f>IF('Employee List'!U110="","",TRIM('Employee List'!U110))</f>
        <v/>
      </c>
      <c r="T102" s="2" t="str">
        <f>IF('Employee List'!V110="","",TRIM('Employee List'!V110))</f>
        <v/>
      </c>
      <c r="U102" s="2" t="str">
        <f>IF('Employee List'!W110="","",LEFT(TRIM('Employee List'!W110),60))</f>
        <v/>
      </c>
      <c r="V102" t="str">
        <f>IFERROR(IF(VLOOKUP('Employee List'!X110,Country_Table,2,FALSE)="PH",VLOOKUP(UPPER(TRIM('Employee List'!Y110)&amp;TRIM('Employee List'!Z110)&amp;TRIM('Employee List'!AA110)),City!$K:$M,3,FALSE),IF('Employee List'!AA110="","",'Employee List'!AA110)),"")</f>
        <v/>
      </c>
      <c r="W102" t="str">
        <f>IFERROR(IF(VLOOKUP('Employee List'!X110,Country_Table,2,FALSE)="PH",VLOOKUP('Employee List'!Y110,Region_Table,2,FALSE),IF('Employee List'!Y110="","",'Employee List'!Y110)),"")</f>
        <v/>
      </c>
      <c r="X102" t="str">
        <f>IFERROR(IF(VLOOKUP('Employee List'!X110,Country_Table,2,FALSE)="PH",VLOOKUP('Employee List'!Z110,Province_Table,2,FALSE),IF('Employee List'!Z110="","",'Employee List'!Z110)),"")</f>
        <v/>
      </c>
      <c r="Y102" t="str">
        <f>IFERROR(VLOOKUP('Employee List'!X110,Country_Table,2,FALSE),"")</f>
        <v/>
      </c>
      <c r="Z102" s="2" t="str">
        <f>IF('Employee List'!AB110="","",TRIM('Employee List'!AB110))</f>
        <v/>
      </c>
      <c r="AA102" s="2" t="str">
        <f>IF('Employee List'!AC110="","",TRIM('Employee List'!AC110))</f>
        <v/>
      </c>
      <c r="AB102" s="2" t="str">
        <f>IF('Employee List'!AD110="","",TRIM('Employee List'!AD110))</f>
        <v/>
      </c>
      <c r="AC102" s="2" t="str">
        <f>IF('Employee List'!G110="","",TRIM('Employee List'!G110))</f>
        <v/>
      </c>
      <c r="AD102" t="str">
        <f>IFERROR(VLOOKUP('Employee List'!AE110,Civil_Status_Table,2,FALSE),"")</f>
        <v/>
      </c>
      <c r="AE102" s="2" t="str">
        <f>IF('Employee List'!AF110="","",TRIM('Employee List'!AF110))</f>
        <v/>
      </c>
      <c r="AF102" s="2" t="str">
        <f>IF('Employee List'!AG110="","",TRIM('Employee List'!AG110))</f>
        <v/>
      </c>
      <c r="AG102" s="2" t="str">
        <f>IF('Employee List'!AH110="","",TRIM('Employee List'!AH110))</f>
        <v/>
      </c>
      <c r="AH102" t="str">
        <f>IF(ISBLANK('Employee List'!AI110), "",VLOOKUP('Employee List'!AI110,'other LOVs'!A:B,2,FALSE))</f>
        <v/>
      </c>
      <c r="AI102" t="str">
        <f>IF('Employee List'!AJ110="","",TRIM('Employee List'!AJ110))</f>
        <v/>
      </c>
      <c r="AJ102" t="str">
        <f>IF(ISBLANK('Employee List'!AK110)," ",TRIM('Employee List'!AK110))</f>
        <v xml:space="preserve"> </v>
      </c>
    </row>
    <row r="103" spans="1:36">
      <c r="A103" t="str">
        <f>IF('Employee List'!B111="","",TRIM('Employee List'!B111))</f>
        <v/>
      </c>
      <c r="B103" t="str">
        <f>IF('Employee List'!C111="","",TRIM('Employee List'!C111))</f>
        <v/>
      </c>
      <c r="C103" t="str">
        <f>IF('Employee List'!D111="","",TRIM('Employee List'!D111))</f>
        <v/>
      </c>
      <c r="D103" t="str">
        <f>IF(ISBLANK('Employee List'!E111), "",VLOOKUP('Employee List'!E111,'other LOVs'!A:B,2,FALSE))</f>
        <v/>
      </c>
      <c r="E103" t="str">
        <f>IF('Employee List'!F111="","",TRIM('Employee List'!F111))</f>
        <v>,</v>
      </c>
      <c r="F103" s="2" t="str">
        <f>IF('Employee List'!H111="","",'Employee List'!H111)</f>
        <v/>
      </c>
      <c r="G103" s="2" t="str">
        <f>IF('Employee List'!I111="","",TRIM('Employee List'!I111))</f>
        <v/>
      </c>
      <c r="H103" t="str">
        <f>IFERROR(VLOOKUP('Employee List'!J111,Nationality_Table,2,FALSE),"")</f>
        <v/>
      </c>
      <c r="I103" t="str">
        <f>IFERROR(VLOOKUP('Employee List'!K111,Country_Table,2,FALSE),"")</f>
        <v/>
      </c>
      <c r="J103" t="str">
        <f>IFERROR(VLOOKUP('Employee List'!L111,Gender_Table,2,FALSE),"")</f>
        <v/>
      </c>
      <c r="K103" s="2" t="str">
        <f>IF('Employee List'!M111="","",TEXT('Employee List'!M111,"00000000000"))</f>
        <v/>
      </c>
      <c r="L103" s="2" t="str">
        <f>IF('Employee List'!N111="","",TRIM('Employee List'!N111))</f>
        <v/>
      </c>
      <c r="M103" s="2" t="str">
        <f>IF('Employee List'!O111="","",TRIM('Employee List'!O111))</f>
        <v/>
      </c>
      <c r="N103" s="2" t="str">
        <f>IF('Employee List'!P111="","",LEFT(TRIM('Employee List'!P111),60))</f>
        <v/>
      </c>
      <c r="O103" t="str">
        <f>IFERROR(IF(VLOOKUP('Employee List'!Q111,Country_Table,2,FALSE)="PH",VLOOKUP(UPPER(TRIM('Employee List'!R111)&amp;TRIM('Employee List'!S111)&amp;TRIM('Employee List'!T111)),City!$K:$M,3,FALSE),IF('Employee List'!T111="","",'Employee List'!T111)),"")</f>
        <v/>
      </c>
      <c r="P103" t="str">
        <f>IFERROR(IF(VLOOKUP('Employee List'!Q111,Country_Table,2,FALSE)="PH",VLOOKUP('Employee List'!R111,Region_Table,2,FALSE),IF('Employee List'!R111="","",'Employee List'!R111)),"")</f>
        <v/>
      </c>
      <c r="Q103" t="str">
        <f>IFERROR(IF(VLOOKUP('Employee List'!Q111,Country_Table,2,FALSE)="PH",VLOOKUP('Employee List'!S111,Province_Table,2,FALSE),IF('Employee List'!S111="","",'Employee List'!S111)),"")</f>
        <v/>
      </c>
      <c r="R103" t="str">
        <f>IFERROR(VLOOKUP('Employee List'!Q111,Country_Table,2,FALSE),"")</f>
        <v/>
      </c>
      <c r="S103" s="2" t="str">
        <f>IF('Employee List'!U111="","",TRIM('Employee List'!U111))</f>
        <v/>
      </c>
      <c r="T103" s="2" t="str">
        <f>IF('Employee List'!V111="","",TRIM('Employee List'!V111))</f>
        <v/>
      </c>
      <c r="U103" s="2" t="str">
        <f>IF('Employee List'!W111="","",LEFT(TRIM('Employee List'!W111),60))</f>
        <v/>
      </c>
      <c r="V103" t="str">
        <f>IFERROR(IF(VLOOKUP('Employee List'!X111,Country_Table,2,FALSE)="PH",VLOOKUP(UPPER(TRIM('Employee List'!Y111)&amp;TRIM('Employee List'!Z111)&amp;TRIM('Employee List'!AA111)),City!$K:$M,3,FALSE),IF('Employee List'!AA111="","",'Employee List'!AA111)),"")</f>
        <v/>
      </c>
      <c r="W103" t="str">
        <f>IFERROR(IF(VLOOKUP('Employee List'!X111,Country_Table,2,FALSE)="PH",VLOOKUP('Employee List'!Y111,Region_Table,2,FALSE),IF('Employee List'!Y111="","",'Employee List'!Y111)),"")</f>
        <v/>
      </c>
      <c r="X103" t="str">
        <f>IFERROR(IF(VLOOKUP('Employee List'!X111,Country_Table,2,FALSE)="PH",VLOOKUP('Employee List'!Z111,Province_Table,2,FALSE),IF('Employee List'!Z111="","",'Employee List'!Z111)),"")</f>
        <v/>
      </c>
      <c r="Y103" t="str">
        <f>IFERROR(VLOOKUP('Employee List'!X111,Country_Table,2,FALSE),"")</f>
        <v/>
      </c>
      <c r="Z103" s="2" t="str">
        <f>IF('Employee List'!AB111="","",TRIM('Employee List'!AB111))</f>
        <v/>
      </c>
      <c r="AA103" s="2" t="str">
        <f>IF('Employee List'!AC111="","",TRIM('Employee List'!AC111))</f>
        <v/>
      </c>
      <c r="AB103" s="2" t="str">
        <f>IF('Employee List'!AD111="","",TRIM('Employee List'!AD111))</f>
        <v/>
      </c>
      <c r="AC103" s="2" t="str">
        <f>IF('Employee List'!G111="","",TRIM('Employee List'!G111))</f>
        <v/>
      </c>
      <c r="AD103" t="str">
        <f>IFERROR(VLOOKUP('Employee List'!AE111,Civil_Status_Table,2,FALSE),"")</f>
        <v/>
      </c>
      <c r="AE103" s="2" t="str">
        <f>IF('Employee List'!AF111="","",TRIM('Employee List'!AF111))</f>
        <v/>
      </c>
      <c r="AF103" s="2" t="str">
        <f>IF('Employee List'!AG111="","",TRIM('Employee List'!AG111))</f>
        <v/>
      </c>
      <c r="AG103" s="2" t="str">
        <f>IF('Employee List'!AH111="","",TRIM('Employee List'!AH111))</f>
        <v/>
      </c>
      <c r="AH103" t="str">
        <f>IF(ISBLANK('Employee List'!AI111), "",VLOOKUP('Employee List'!AI111,'other LOVs'!A:B,2,FALSE))</f>
        <v/>
      </c>
      <c r="AI103" t="str">
        <f>IF('Employee List'!AJ111="","",TRIM('Employee List'!AJ111))</f>
        <v/>
      </c>
      <c r="AJ103" t="str">
        <f>IF(ISBLANK('Employee List'!AK111)," ",TRIM('Employee List'!AK111))</f>
        <v xml:space="preserve"> </v>
      </c>
    </row>
    <row r="104" spans="1:36">
      <c r="A104" t="str">
        <f>IF('Employee List'!B112="","",TRIM('Employee List'!B112))</f>
        <v/>
      </c>
      <c r="B104" t="str">
        <f>IF('Employee List'!C112="","",TRIM('Employee List'!C112))</f>
        <v/>
      </c>
      <c r="C104" t="str">
        <f>IF('Employee List'!D112="","",TRIM('Employee List'!D112))</f>
        <v/>
      </c>
      <c r="D104" t="str">
        <f>IF(ISBLANK('Employee List'!E112), "",VLOOKUP('Employee List'!E112,'other LOVs'!A:B,2,FALSE))</f>
        <v/>
      </c>
      <c r="E104" t="str">
        <f>IF('Employee List'!F112="","",TRIM('Employee List'!F112))</f>
        <v>,</v>
      </c>
      <c r="F104" s="2" t="str">
        <f>IF('Employee List'!H112="","",'Employee List'!H112)</f>
        <v/>
      </c>
      <c r="G104" s="2" t="str">
        <f>IF('Employee List'!I112="","",TRIM('Employee List'!I112))</f>
        <v/>
      </c>
      <c r="H104" t="str">
        <f>IFERROR(VLOOKUP('Employee List'!J112,Nationality_Table,2,FALSE),"")</f>
        <v/>
      </c>
      <c r="I104" t="str">
        <f>IFERROR(VLOOKUP('Employee List'!K112,Country_Table,2,FALSE),"")</f>
        <v/>
      </c>
      <c r="J104" t="str">
        <f>IFERROR(VLOOKUP('Employee List'!L112,Gender_Table,2,FALSE),"")</f>
        <v/>
      </c>
      <c r="K104" s="2" t="str">
        <f>IF('Employee List'!M112="","",TEXT('Employee List'!M112,"00000000000"))</f>
        <v/>
      </c>
      <c r="L104" s="2" t="str">
        <f>IF('Employee List'!N112="","",TRIM('Employee List'!N112))</f>
        <v/>
      </c>
      <c r="M104" s="2" t="str">
        <f>IF('Employee List'!O112="","",TRIM('Employee List'!O112))</f>
        <v/>
      </c>
      <c r="N104" s="2" t="str">
        <f>IF('Employee List'!P112="","",LEFT(TRIM('Employee List'!P112),60))</f>
        <v/>
      </c>
      <c r="O104" t="str">
        <f>IFERROR(IF(VLOOKUP('Employee List'!Q112,Country_Table,2,FALSE)="PH",VLOOKUP(UPPER(TRIM('Employee List'!R112)&amp;TRIM('Employee List'!S112)&amp;TRIM('Employee List'!T112)),City!$K:$M,3,FALSE),IF('Employee List'!T112="","",'Employee List'!T112)),"")</f>
        <v/>
      </c>
      <c r="P104" t="str">
        <f>IFERROR(IF(VLOOKUP('Employee List'!Q112,Country_Table,2,FALSE)="PH",VLOOKUP('Employee List'!R112,Region_Table,2,FALSE),IF('Employee List'!R112="","",'Employee List'!R112)),"")</f>
        <v/>
      </c>
      <c r="Q104" t="str">
        <f>IFERROR(IF(VLOOKUP('Employee List'!Q112,Country_Table,2,FALSE)="PH",VLOOKUP('Employee List'!S112,Province_Table,2,FALSE),IF('Employee List'!S112="","",'Employee List'!S112)),"")</f>
        <v/>
      </c>
      <c r="R104" t="str">
        <f>IFERROR(VLOOKUP('Employee List'!Q112,Country_Table,2,FALSE),"")</f>
        <v/>
      </c>
      <c r="S104" s="2" t="str">
        <f>IF('Employee List'!U112="","",TRIM('Employee List'!U112))</f>
        <v/>
      </c>
      <c r="T104" s="2" t="str">
        <f>IF('Employee List'!V112="","",TRIM('Employee List'!V112))</f>
        <v/>
      </c>
      <c r="U104" s="2" t="str">
        <f>IF('Employee List'!W112="","",LEFT(TRIM('Employee List'!W112),60))</f>
        <v/>
      </c>
      <c r="V104" t="str">
        <f>IFERROR(IF(VLOOKUP('Employee List'!X112,Country_Table,2,FALSE)="PH",VLOOKUP(UPPER(TRIM('Employee List'!Y112)&amp;TRIM('Employee List'!Z112)&amp;TRIM('Employee List'!AA112)),City!$K:$M,3,FALSE),IF('Employee List'!AA112="","",'Employee List'!AA112)),"")</f>
        <v/>
      </c>
      <c r="W104" t="str">
        <f>IFERROR(IF(VLOOKUP('Employee List'!X112,Country_Table,2,FALSE)="PH",VLOOKUP('Employee List'!Y112,Region_Table,2,FALSE),IF('Employee List'!Y112="","",'Employee List'!Y112)),"")</f>
        <v/>
      </c>
      <c r="X104" t="str">
        <f>IFERROR(IF(VLOOKUP('Employee List'!X112,Country_Table,2,FALSE)="PH",VLOOKUP('Employee List'!Z112,Province_Table,2,FALSE),IF('Employee List'!Z112="","",'Employee List'!Z112)),"")</f>
        <v/>
      </c>
      <c r="Y104" t="str">
        <f>IFERROR(VLOOKUP('Employee List'!X112,Country_Table,2,FALSE),"")</f>
        <v/>
      </c>
      <c r="Z104" s="2" t="str">
        <f>IF('Employee List'!AB112="","",TRIM('Employee List'!AB112))</f>
        <v/>
      </c>
      <c r="AA104" s="2" t="str">
        <f>IF('Employee List'!AC112="","",TRIM('Employee List'!AC112))</f>
        <v/>
      </c>
      <c r="AB104" s="2" t="str">
        <f>IF('Employee List'!AD112="","",TRIM('Employee List'!AD112))</f>
        <v/>
      </c>
      <c r="AC104" s="2" t="str">
        <f>IF('Employee List'!G112="","",TRIM('Employee List'!G112))</f>
        <v/>
      </c>
      <c r="AD104" t="str">
        <f>IFERROR(VLOOKUP('Employee List'!AE112,Civil_Status_Table,2,FALSE),"")</f>
        <v/>
      </c>
      <c r="AE104" s="2" t="str">
        <f>IF('Employee List'!AF112="","",TRIM('Employee List'!AF112))</f>
        <v/>
      </c>
      <c r="AF104" s="2" t="str">
        <f>IF('Employee List'!AG112="","",TRIM('Employee List'!AG112))</f>
        <v/>
      </c>
      <c r="AG104" s="2" t="str">
        <f>IF('Employee List'!AH112="","",TRIM('Employee List'!AH112))</f>
        <v/>
      </c>
      <c r="AH104" t="str">
        <f>IF(ISBLANK('Employee List'!AI112), "",VLOOKUP('Employee List'!AI112,'other LOVs'!A:B,2,FALSE))</f>
        <v/>
      </c>
      <c r="AI104" t="str">
        <f>IF('Employee List'!AJ112="","",TRIM('Employee List'!AJ112))</f>
        <v/>
      </c>
      <c r="AJ104" t="str">
        <f>IF(ISBLANK('Employee List'!AK112)," ",TRIM('Employee List'!AK112))</f>
        <v xml:space="preserve"> </v>
      </c>
    </row>
    <row r="105" spans="1:36">
      <c r="A105" t="str">
        <f>IF('Employee List'!B113="","",TRIM('Employee List'!B113))</f>
        <v/>
      </c>
      <c r="B105" t="str">
        <f>IF('Employee List'!C113="","",TRIM('Employee List'!C113))</f>
        <v/>
      </c>
      <c r="C105" t="str">
        <f>IF('Employee List'!D113="","",TRIM('Employee List'!D113))</f>
        <v/>
      </c>
      <c r="D105" t="str">
        <f>IF(ISBLANK('Employee List'!E113), "",VLOOKUP('Employee List'!E113,'other LOVs'!A:B,2,FALSE))</f>
        <v/>
      </c>
      <c r="E105" t="str">
        <f>IF('Employee List'!F113="","",TRIM('Employee List'!F113))</f>
        <v>,</v>
      </c>
      <c r="F105" s="2" t="str">
        <f>IF('Employee List'!H113="","",'Employee List'!H113)</f>
        <v/>
      </c>
      <c r="G105" s="2" t="str">
        <f>IF('Employee List'!I113="","",TRIM('Employee List'!I113))</f>
        <v/>
      </c>
      <c r="H105" t="str">
        <f>IFERROR(VLOOKUP('Employee List'!J113,Nationality_Table,2,FALSE),"")</f>
        <v/>
      </c>
      <c r="I105" t="str">
        <f>IFERROR(VLOOKUP('Employee List'!K113,Country_Table,2,FALSE),"")</f>
        <v/>
      </c>
      <c r="J105" t="str">
        <f>IFERROR(VLOOKUP('Employee List'!L113,Gender_Table,2,FALSE),"")</f>
        <v/>
      </c>
      <c r="K105" s="2" t="str">
        <f>IF('Employee List'!M113="","",TEXT('Employee List'!M113,"00000000000"))</f>
        <v/>
      </c>
      <c r="L105" s="2" t="str">
        <f>IF('Employee List'!N113="","",TRIM('Employee List'!N113))</f>
        <v/>
      </c>
      <c r="M105" s="2" t="str">
        <f>IF('Employee List'!O113="","",TRIM('Employee List'!O113))</f>
        <v/>
      </c>
      <c r="N105" s="2" t="str">
        <f>IF('Employee List'!P113="","",LEFT(TRIM('Employee List'!P113),60))</f>
        <v/>
      </c>
      <c r="O105" t="str">
        <f>IFERROR(IF(VLOOKUP('Employee List'!Q113,Country_Table,2,FALSE)="PH",VLOOKUP(UPPER(TRIM('Employee List'!R113)&amp;TRIM('Employee List'!S113)&amp;TRIM('Employee List'!T113)),City!$K:$M,3,FALSE),IF('Employee List'!T113="","",'Employee List'!T113)),"")</f>
        <v/>
      </c>
      <c r="P105" t="str">
        <f>IFERROR(IF(VLOOKUP('Employee List'!Q113,Country_Table,2,FALSE)="PH",VLOOKUP('Employee List'!R113,Region_Table,2,FALSE),IF('Employee List'!R113="","",'Employee List'!R113)),"")</f>
        <v/>
      </c>
      <c r="Q105" t="str">
        <f>IFERROR(IF(VLOOKUP('Employee List'!Q113,Country_Table,2,FALSE)="PH",VLOOKUP('Employee List'!S113,Province_Table,2,FALSE),IF('Employee List'!S113="","",'Employee List'!S113)),"")</f>
        <v/>
      </c>
      <c r="R105" t="str">
        <f>IFERROR(VLOOKUP('Employee List'!Q113,Country_Table,2,FALSE),"")</f>
        <v/>
      </c>
      <c r="S105" s="2" t="str">
        <f>IF('Employee List'!U113="","",TRIM('Employee List'!U113))</f>
        <v/>
      </c>
      <c r="T105" s="2" t="str">
        <f>IF('Employee List'!V113="","",TRIM('Employee List'!V113))</f>
        <v/>
      </c>
      <c r="U105" s="2" t="str">
        <f>IF('Employee List'!W113="","",LEFT(TRIM('Employee List'!W113),60))</f>
        <v/>
      </c>
      <c r="V105" t="str">
        <f>IFERROR(IF(VLOOKUP('Employee List'!X113,Country_Table,2,FALSE)="PH",VLOOKUP(UPPER(TRIM('Employee List'!Y113)&amp;TRIM('Employee List'!Z113)&amp;TRIM('Employee List'!AA113)),City!$K:$M,3,FALSE),IF('Employee List'!AA113="","",'Employee List'!AA113)),"")</f>
        <v/>
      </c>
      <c r="W105" t="str">
        <f>IFERROR(IF(VLOOKUP('Employee List'!X113,Country_Table,2,FALSE)="PH",VLOOKUP('Employee List'!Y113,Region_Table,2,FALSE),IF('Employee List'!Y113="","",'Employee List'!Y113)),"")</f>
        <v/>
      </c>
      <c r="X105" t="str">
        <f>IFERROR(IF(VLOOKUP('Employee List'!X113,Country_Table,2,FALSE)="PH",VLOOKUP('Employee List'!Z113,Province_Table,2,FALSE),IF('Employee List'!Z113="","",'Employee List'!Z113)),"")</f>
        <v/>
      </c>
      <c r="Y105" t="str">
        <f>IFERROR(VLOOKUP('Employee List'!X113,Country_Table,2,FALSE),"")</f>
        <v/>
      </c>
      <c r="Z105" s="2" t="str">
        <f>IF('Employee List'!AB113="","",TRIM('Employee List'!AB113))</f>
        <v/>
      </c>
      <c r="AA105" s="2" t="str">
        <f>IF('Employee List'!AC113="","",TRIM('Employee List'!AC113))</f>
        <v/>
      </c>
      <c r="AB105" s="2" t="str">
        <f>IF('Employee List'!AD113="","",TRIM('Employee List'!AD113))</f>
        <v/>
      </c>
      <c r="AC105" s="2" t="str">
        <f>IF('Employee List'!G113="","",TRIM('Employee List'!G113))</f>
        <v/>
      </c>
      <c r="AD105" t="str">
        <f>IFERROR(VLOOKUP('Employee List'!AE113,Civil_Status_Table,2,FALSE),"")</f>
        <v/>
      </c>
      <c r="AE105" s="2" t="str">
        <f>IF('Employee List'!AF113="","",TRIM('Employee List'!AF113))</f>
        <v/>
      </c>
      <c r="AF105" s="2" t="str">
        <f>IF('Employee List'!AG113="","",TRIM('Employee List'!AG113))</f>
        <v/>
      </c>
      <c r="AG105" s="2" t="str">
        <f>IF('Employee List'!AH113="","",TRIM('Employee List'!AH113))</f>
        <v/>
      </c>
      <c r="AH105" t="str">
        <f>IF(ISBLANK('Employee List'!AI113), "",VLOOKUP('Employee List'!AI113,'other LOVs'!A:B,2,FALSE))</f>
        <v/>
      </c>
      <c r="AI105" t="str">
        <f>IF('Employee List'!AJ113="","",TRIM('Employee List'!AJ113))</f>
        <v/>
      </c>
      <c r="AJ105" t="str">
        <f>IF(ISBLANK('Employee List'!AK113)," ",TRIM('Employee List'!AK113))</f>
        <v xml:space="preserve"> </v>
      </c>
    </row>
    <row r="106" spans="1:36">
      <c r="A106" t="str">
        <f>IF('Employee List'!B114="","",TRIM('Employee List'!B114))</f>
        <v/>
      </c>
      <c r="B106" t="str">
        <f>IF('Employee List'!C114="","",TRIM('Employee List'!C114))</f>
        <v/>
      </c>
      <c r="C106" t="str">
        <f>IF('Employee List'!D114="","",TRIM('Employee List'!D114))</f>
        <v/>
      </c>
      <c r="D106" t="str">
        <f>IF(ISBLANK('Employee List'!E114), "",VLOOKUP('Employee List'!E114,'other LOVs'!A:B,2,FALSE))</f>
        <v/>
      </c>
      <c r="E106" t="str">
        <f>IF('Employee List'!F114="","",TRIM('Employee List'!F114))</f>
        <v>,</v>
      </c>
      <c r="F106" s="2" t="str">
        <f>IF('Employee List'!H114="","",'Employee List'!H114)</f>
        <v/>
      </c>
      <c r="G106" s="2" t="str">
        <f>IF('Employee List'!I114="","",TRIM('Employee List'!I114))</f>
        <v/>
      </c>
      <c r="H106" t="str">
        <f>IFERROR(VLOOKUP('Employee List'!J114,Nationality_Table,2,FALSE),"")</f>
        <v/>
      </c>
      <c r="I106" t="str">
        <f>IFERROR(VLOOKUP('Employee List'!K114,Country_Table,2,FALSE),"")</f>
        <v/>
      </c>
      <c r="J106" t="str">
        <f>IFERROR(VLOOKUP('Employee List'!L114,Gender_Table,2,FALSE),"")</f>
        <v/>
      </c>
      <c r="K106" s="2" t="str">
        <f>IF('Employee List'!M114="","",TEXT('Employee List'!M114,"00000000000"))</f>
        <v/>
      </c>
      <c r="L106" s="2" t="str">
        <f>IF('Employee List'!N114="","",TRIM('Employee List'!N114))</f>
        <v/>
      </c>
      <c r="M106" s="2" t="str">
        <f>IF('Employee List'!O114="","",TRIM('Employee List'!O114))</f>
        <v/>
      </c>
      <c r="N106" s="2" t="str">
        <f>IF('Employee List'!P114="","",LEFT(TRIM('Employee List'!P114),60))</f>
        <v/>
      </c>
      <c r="O106" t="str">
        <f>IFERROR(IF(VLOOKUP('Employee List'!Q114,Country_Table,2,FALSE)="PH",VLOOKUP(UPPER(TRIM('Employee List'!R114)&amp;TRIM('Employee List'!S114)&amp;TRIM('Employee List'!T114)),City!$K:$M,3,FALSE),IF('Employee List'!T114="","",'Employee List'!T114)),"")</f>
        <v/>
      </c>
      <c r="P106" t="str">
        <f>IFERROR(IF(VLOOKUP('Employee List'!Q114,Country_Table,2,FALSE)="PH",VLOOKUP('Employee List'!R114,Region_Table,2,FALSE),IF('Employee List'!R114="","",'Employee List'!R114)),"")</f>
        <v/>
      </c>
      <c r="Q106" t="str">
        <f>IFERROR(IF(VLOOKUP('Employee List'!Q114,Country_Table,2,FALSE)="PH",VLOOKUP('Employee List'!S114,Province_Table,2,FALSE),IF('Employee List'!S114="","",'Employee List'!S114)),"")</f>
        <v/>
      </c>
      <c r="R106" t="str">
        <f>IFERROR(VLOOKUP('Employee List'!Q114,Country_Table,2,FALSE),"")</f>
        <v/>
      </c>
      <c r="S106" s="2" t="str">
        <f>IF('Employee List'!U114="","",TRIM('Employee List'!U114))</f>
        <v/>
      </c>
      <c r="T106" s="2" t="str">
        <f>IF('Employee List'!V114="","",TRIM('Employee List'!V114))</f>
        <v/>
      </c>
      <c r="U106" s="2" t="str">
        <f>IF('Employee List'!W114="","",LEFT(TRIM('Employee List'!W114),60))</f>
        <v/>
      </c>
      <c r="V106" t="str">
        <f>IFERROR(IF(VLOOKUP('Employee List'!X114,Country_Table,2,FALSE)="PH",VLOOKUP(UPPER(TRIM('Employee List'!Y114)&amp;TRIM('Employee List'!Z114)&amp;TRIM('Employee List'!AA114)),City!$K:$M,3,FALSE),IF('Employee List'!AA114="","",'Employee List'!AA114)),"")</f>
        <v/>
      </c>
      <c r="W106" t="str">
        <f>IFERROR(IF(VLOOKUP('Employee List'!X114,Country_Table,2,FALSE)="PH",VLOOKUP('Employee List'!Y114,Region_Table,2,FALSE),IF('Employee List'!Y114="","",'Employee List'!Y114)),"")</f>
        <v/>
      </c>
      <c r="X106" t="str">
        <f>IFERROR(IF(VLOOKUP('Employee List'!X114,Country_Table,2,FALSE)="PH",VLOOKUP('Employee List'!Z114,Province_Table,2,FALSE),IF('Employee List'!Z114="","",'Employee List'!Z114)),"")</f>
        <v/>
      </c>
      <c r="Y106" t="str">
        <f>IFERROR(VLOOKUP('Employee List'!X114,Country_Table,2,FALSE),"")</f>
        <v/>
      </c>
      <c r="Z106" s="2" t="str">
        <f>IF('Employee List'!AB114="","",TRIM('Employee List'!AB114))</f>
        <v/>
      </c>
      <c r="AA106" s="2" t="str">
        <f>IF('Employee List'!AC114="","",TRIM('Employee List'!AC114))</f>
        <v/>
      </c>
      <c r="AB106" s="2" t="str">
        <f>IF('Employee List'!AD114="","",TRIM('Employee List'!AD114))</f>
        <v/>
      </c>
      <c r="AC106" s="2" t="str">
        <f>IF('Employee List'!G114="","",TRIM('Employee List'!G114))</f>
        <v/>
      </c>
      <c r="AD106" t="str">
        <f>IFERROR(VLOOKUP('Employee List'!AE114,Civil_Status_Table,2,FALSE),"")</f>
        <v/>
      </c>
      <c r="AE106" s="2" t="str">
        <f>IF('Employee List'!AF114="","",TRIM('Employee List'!AF114))</f>
        <v/>
      </c>
      <c r="AF106" s="2" t="str">
        <f>IF('Employee List'!AG114="","",TRIM('Employee List'!AG114))</f>
        <v/>
      </c>
      <c r="AG106" s="2" t="str">
        <f>IF('Employee List'!AH114="","",TRIM('Employee List'!AH114))</f>
        <v/>
      </c>
      <c r="AH106" t="str">
        <f>IF(ISBLANK('Employee List'!AI114), "",VLOOKUP('Employee List'!AI114,'other LOVs'!A:B,2,FALSE))</f>
        <v/>
      </c>
      <c r="AI106" t="str">
        <f>IF('Employee List'!AJ114="","",TRIM('Employee List'!AJ114))</f>
        <v/>
      </c>
      <c r="AJ106" t="str">
        <f>IF(ISBLANK('Employee List'!AK114)," ",TRIM('Employee List'!AK114))</f>
        <v xml:space="preserve"> </v>
      </c>
    </row>
    <row r="107" spans="1:36">
      <c r="A107" t="str">
        <f>IF('Employee List'!B115="","",TRIM('Employee List'!B115))</f>
        <v/>
      </c>
      <c r="B107" t="str">
        <f>IF('Employee List'!C115="","",TRIM('Employee List'!C115))</f>
        <v/>
      </c>
      <c r="C107" t="str">
        <f>IF('Employee List'!D115="","",TRIM('Employee List'!D115))</f>
        <v/>
      </c>
      <c r="D107" t="str">
        <f>IF(ISBLANK('Employee List'!E115), "",VLOOKUP('Employee List'!E115,'other LOVs'!A:B,2,FALSE))</f>
        <v/>
      </c>
      <c r="E107" t="str">
        <f>IF('Employee List'!F115="","",TRIM('Employee List'!F115))</f>
        <v>,</v>
      </c>
      <c r="F107" s="2" t="str">
        <f>IF('Employee List'!H115="","",'Employee List'!H115)</f>
        <v/>
      </c>
      <c r="G107" s="2" t="str">
        <f>IF('Employee List'!I115="","",TRIM('Employee List'!I115))</f>
        <v/>
      </c>
      <c r="H107" t="str">
        <f>IFERROR(VLOOKUP('Employee List'!J115,Nationality_Table,2,FALSE),"")</f>
        <v/>
      </c>
      <c r="I107" t="str">
        <f>IFERROR(VLOOKUP('Employee List'!K115,Country_Table,2,FALSE),"")</f>
        <v/>
      </c>
      <c r="J107" t="str">
        <f>IFERROR(VLOOKUP('Employee List'!L115,Gender_Table,2,FALSE),"")</f>
        <v/>
      </c>
      <c r="K107" s="2" t="str">
        <f>IF('Employee List'!M115="","",TEXT('Employee List'!M115,"00000000000"))</f>
        <v/>
      </c>
      <c r="L107" s="2" t="str">
        <f>IF('Employee List'!N115="","",TRIM('Employee List'!N115))</f>
        <v/>
      </c>
      <c r="M107" s="2" t="str">
        <f>IF('Employee List'!O115="","",TRIM('Employee List'!O115))</f>
        <v/>
      </c>
      <c r="N107" s="2" t="str">
        <f>IF('Employee List'!P115="","",LEFT(TRIM('Employee List'!P115),60))</f>
        <v/>
      </c>
      <c r="O107" t="str">
        <f>IFERROR(IF(VLOOKUP('Employee List'!Q115,Country_Table,2,FALSE)="PH",VLOOKUP(UPPER(TRIM('Employee List'!R115)&amp;TRIM('Employee List'!S115)&amp;TRIM('Employee List'!T115)),City!$K:$M,3,FALSE),IF('Employee List'!T115="","",'Employee List'!T115)),"")</f>
        <v/>
      </c>
      <c r="P107" t="str">
        <f>IFERROR(IF(VLOOKUP('Employee List'!Q115,Country_Table,2,FALSE)="PH",VLOOKUP('Employee List'!R115,Region_Table,2,FALSE),IF('Employee List'!R115="","",'Employee List'!R115)),"")</f>
        <v/>
      </c>
      <c r="Q107" t="str">
        <f>IFERROR(IF(VLOOKUP('Employee List'!Q115,Country_Table,2,FALSE)="PH",VLOOKUP('Employee List'!S115,Province_Table,2,FALSE),IF('Employee List'!S115="","",'Employee List'!S115)),"")</f>
        <v/>
      </c>
      <c r="R107" t="str">
        <f>IFERROR(VLOOKUP('Employee List'!Q115,Country_Table,2,FALSE),"")</f>
        <v/>
      </c>
      <c r="S107" s="2" t="str">
        <f>IF('Employee List'!U115="","",TRIM('Employee List'!U115))</f>
        <v/>
      </c>
      <c r="T107" s="2" t="str">
        <f>IF('Employee List'!V115="","",TRIM('Employee List'!V115))</f>
        <v/>
      </c>
      <c r="U107" s="2" t="str">
        <f>IF('Employee List'!W115="","",LEFT(TRIM('Employee List'!W115),60))</f>
        <v/>
      </c>
      <c r="V107" t="str">
        <f>IFERROR(IF(VLOOKUP('Employee List'!X115,Country_Table,2,FALSE)="PH",VLOOKUP(UPPER(TRIM('Employee List'!Y115)&amp;TRIM('Employee List'!Z115)&amp;TRIM('Employee List'!AA115)),City!$K:$M,3,FALSE),IF('Employee List'!AA115="","",'Employee List'!AA115)),"")</f>
        <v/>
      </c>
      <c r="W107" t="str">
        <f>IFERROR(IF(VLOOKUP('Employee List'!X115,Country_Table,2,FALSE)="PH",VLOOKUP('Employee List'!Y115,Region_Table,2,FALSE),IF('Employee List'!Y115="","",'Employee List'!Y115)),"")</f>
        <v/>
      </c>
      <c r="X107" t="str">
        <f>IFERROR(IF(VLOOKUP('Employee List'!X115,Country_Table,2,FALSE)="PH",VLOOKUP('Employee List'!Z115,Province_Table,2,FALSE),IF('Employee List'!Z115="","",'Employee List'!Z115)),"")</f>
        <v/>
      </c>
      <c r="Y107" t="str">
        <f>IFERROR(VLOOKUP('Employee List'!X115,Country_Table,2,FALSE),"")</f>
        <v/>
      </c>
      <c r="Z107" s="2" t="str">
        <f>IF('Employee List'!AB115="","",TRIM('Employee List'!AB115))</f>
        <v/>
      </c>
      <c r="AA107" s="2" t="str">
        <f>IF('Employee List'!AC115="","",TRIM('Employee List'!AC115))</f>
        <v/>
      </c>
      <c r="AB107" s="2" t="str">
        <f>IF('Employee List'!AD115="","",TRIM('Employee List'!AD115))</f>
        <v/>
      </c>
      <c r="AC107" s="2" t="str">
        <f>IF('Employee List'!G115="","",TRIM('Employee List'!G115))</f>
        <v/>
      </c>
      <c r="AD107" t="str">
        <f>IFERROR(VLOOKUP('Employee List'!AE115,Civil_Status_Table,2,FALSE),"")</f>
        <v/>
      </c>
      <c r="AE107" s="2" t="str">
        <f>IF('Employee List'!AF115="","",TRIM('Employee List'!AF115))</f>
        <v/>
      </c>
      <c r="AF107" s="2" t="str">
        <f>IF('Employee List'!AG115="","",TRIM('Employee List'!AG115))</f>
        <v/>
      </c>
      <c r="AG107" s="2" t="str">
        <f>IF('Employee List'!AH115="","",TRIM('Employee List'!AH115))</f>
        <v/>
      </c>
      <c r="AH107" t="str">
        <f>IF(ISBLANK('Employee List'!AI115), "",VLOOKUP('Employee List'!AI115,'other LOVs'!A:B,2,FALSE))</f>
        <v/>
      </c>
      <c r="AI107" t="str">
        <f>IF('Employee List'!AJ115="","",TRIM('Employee List'!AJ115))</f>
        <v/>
      </c>
      <c r="AJ107" t="str">
        <f>IF(ISBLANK('Employee List'!AK115)," ",TRIM('Employee List'!AK115))</f>
        <v xml:space="preserve"> </v>
      </c>
    </row>
    <row r="108" spans="1:36">
      <c r="A108" t="str">
        <f>IF('Employee List'!B116="","",TRIM('Employee List'!B116))</f>
        <v/>
      </c>
      <c r="B108" t="str">
        <f>IF('Employee List'!C116="","",TRIM('Employee List'!C116))</f>
        <v/>
      </c>
      <c r="C108" t="str">
        <f>IF('Employee List'!D116="","",TRIM('Employee List'!D116))</f>
        <v/>
      </c>
      <c r="D108" t="str">
        <f>IF(ISBLANK('Employee List'!E116), "",VLOOKUP('Employee List'!E116,'other LOVs'!A:B,2,FALSE))</f>
        <v/>
      </c>
      <c r="E108" t="str">
        <f>IF('Employee List'!F116="","",TRIM('Employee List'!F116))</f>
        <v>,</v>
      </c>
      <c r="F108" s="2" t="str">
        <f>IF('Employee List'!H116="","",'Employee List'!H116)</f>
        <v/>
      </c>
      <c r="G108" s="2" t="str">
        <f>IF('Employee List'!I116="","",TRIM('Employee List'!I116))</f>
        <v/>
      </c>
      <c r="H108" t="str">
        <f>IFERROR(VLOOKUP('Employee List'!J116,Nationality_Table,2,FALSE),"")</f>
        <v/>
      </c>
      <c r="I108" t="str">
        <f>IFERROR(VLOOKUP('Employee List'!K116,Country_Table,2,FALSE),"")</f>
        <v/>
      </c>
      <c r="J108" t="str">
        <f>IFERROR(VLOOKUP('Employee List'!L116,Gender_Table,2,FALSE),"")</f>
        <v/>
      </c>
      <c r="K108" s="2" t="str">
        <f>IF('Employee List'!M116="","",TEXT('Employee List'!M116,"00000000000"))</f>
        <v/>
      </c>
      <c r="L108" s="2" t="str">
        <f>IF('Employee List'!N116="","",TRIM('Employee List'!N116))</f>
        <v/>
      </c>
      <c r="M108" s="2" t="str">
        <f>IF('Employee List'!O116="","",TRIM('Employee List'!O116))</f>
        <v/>
      </c>
      <c r="N108" s="2" t="str">
        <f>IF('Employee List'!P116="","",LEFT(TRIM('Employee List'!P116),60))</f>
        <v/>
      </c>
      <c r="O108" t="str">
        <f>IFERROR(IF(VLOOKUP('Employee List'!Q116,Country_Table,2,FALSE)="PH",VLOOKUP(UPPER(TRIM('Employee List'!R116)&amp;TRIM('Employee List'!S116)&amp;TRIM('Employee List'!T116)),City!$K:$M,3,FALSE),IF('Employee List'!T116="","",'Employee List'!T116)),"")</f>
        <v/>
      </c>
      <c r="P108" t="str">
        <f>IFERROR(IF(VLOOKUP('Employee List'!Q116,Country_Table,2,FALSE)="PH",VLOOKUP('Employee List'!R116,Region_Table,2,FALSE),IF('Employee List'!R116="","",'Employee List'!R116)),"")</f>
        <v/>
      </c>
      <c r="Q108" t="str">
        <f>IFERROR(IF(VLOOKUP('Employee List'!Q116,Country_Table,2,FALSE)="PH",VLOOKUP('Employee List'!S116,Province_Table,2,FALSE),IF('Employee List'!S116="","",'Employee List'!S116)),"")</f>
        <v/>
      </c>
      <c r="R108" t="str">
        <f>IFERROR(VLOOKUP('Employee List'!Q116,Country_Table,2,FALSE),"")</f>
        <v/>
      </c>
      <c r="S108" s="2" t="str">
        <f>IF('Employee List'!U116="","",TRIM('Employee List'!U116))</f>
        <v/>
      </c>
      <c r="T108" s="2" t="str">
        <f>IF('Employee List'!V116="","",TRIM('Employee List'!V116))</f>
        <v/>
      </c>
      <c r="U108" s="2" t="str">
        <f>IF('Employee List'!W116="","",LEFT(TRIM('Employee List'!W116),60))</f>
        <v/>
      </c>
      <c r="V108" t="str">
        <f>IFERROR(IF(VLOOKUP('Employee List'!X116,Country_Table,2,FALSE)="PH",VLOOKUP(UPPER(TRIM('Employee List'!Y116)&amp;TRIM('Employee List'!Z116)&amp;TRIM('Employee List'!AA116)),City!$K:$M,3,FALSE),IF('Employee List'!AA116="","",'Employee List'!AA116)),"")</f>
        <v/>
      </c>
      <c r="W108" t="str">
        <f>IFERROR(IF(VLOOKUP('Employee List'!X116,Country_Table,2,FALSE)="PH",VLOOKUP('Employee List'!Y116,Region_Table,2,FALSE),IF('Employee List'!Y116="","",'Employee List'!Y116)),"")</f>
        <v/>
      </c>
      <c r="X108" t="str">
        <f>IFERROR(IF(VLOOKUP('Employee List'!X116,Country_Table,2,FALSE)="PH",VLOOKUP('Employee List'!Z116,Province_Table,2,FALSE),IF('Employee List'!Z116="","",'Employee List'!Z116)),"")</f>
        <v/>
      </c>
      <c r="Y108" t="str">
        <f>IFERROR(VLOOKUP('Employee List'!X116,Country_Table,2,FALSE),"")</f>
        <v/>
      </c>
      <c r="Z108" s="2" t="str">
        <f>IF('Employee List'!AB116="","",TRIM('Employee List'!AB116))</f>
        <v/>
      </c>
      <c r="AA108" s="2" t="str">
        <f>IF('Employee List'!AC116="","",TRIM('Employee List'!AC116))</f>
        <v/>
      </c>
      <c r="AB108" s="2" t="str">
        <f>IF('Employee List'!AD116="","",TRIM('Employee List'!AD116))</f>
        <v/>
      </c>
      <c r="AC108" s="2" t="str">
        <f>IF('Employee List'!G116="","",TRIM('Employee List'!G116))</f>
        <v/>
      </c>
      <c r="AD108" t="str">
        <f>IFERROR(VLOOKUP('Employee List'!AE116,Civil_Status_Table,2,FALSE),"")</f>
        <v/>
      </c>
      <c r="AE108" s="2" t="str">
        <f>IF('Employee List'!AF116="","",TRIM('Employee List'!AF116))</f>
        <v/>
      </c>
      <c r="AF108" s="2" t="str">
        <f>IF('Employee List'!AG116="","",TRIM('Employee List'!AG116))</f>
        <v/>
      </c>
      <c r="AG108" s="2" t="str">
        <f>IF('Employee List'!AH116="","",TRIM('Employee List'!AH116))</f>
        <v/>
      </c>
      <c r="AH108" t="str">
        <f>IF(ISBLANK('Employee List'!AI116), "",VLOOKUP('Employee List'!AI116,'other LOVs'!A:B,2,FALSE))</f>
        <v/>
      </c>
      <c r="AI108" t="str">
        <f>IF('Employee List'!AJ116="","",TRIM('Employee List'!AJ116))</f>
        <v/>
      </c>
      <c r="AJ108" t="str">
        <f>IF(ISBLANK('Employee List'!AK116)," ",TRIM('Employee List'!AK116))</f>
        <v xml:space="preserve"> </v>
      </c>
    </row>
    <row r="109" spans="1:36">
      <c r="A109" t="str">
        <f>IF('Employee List'!B117="","",TRIM('Employee List'!B117))</f>
        <v/>
      </c>
      <c r="B109" t="str">
        <f>IF('Employee List'!C117="","",TRIM('Employee List'!C117))</f>
        <v/>
      </c>
      <c r="C109" t="str">
        <f>IF('Employee List'!D117="","",TRIM('Employee List'!D117))</f>
        <v/>
      </c>
      <c r="D109" t="str">
        <f>IF(ISBLANK('Employee List'!E117), "",VLOOKUP('Employee List'!E117,'other LOVs'!A:B,2,FALSE))</f>
        <v/>
      </c>
      <c r="E109" t="str">
        <f>IF('Employee List'!F117="","",TRIM('Employee List'!F117))</f>
        <v>,</v>
      </c>
      <c r="F109" s="2" t="str">
        <f>IF('Employee List'!H117="","",'Employee List'!H117)</f>
        <v/>
      </c>
      <c r="G109" s="2" t="str">
        <f>IF('Employee List'!I117="","",TRIM('Employee List'!I117))</f>
        <v/>
      </c>
      <c r="H109" t="str">
        <f>IFERROR(VLOOKUP('Employee List'!J117,Nationality_Table,2,FALSE),"")</f>
        <v/>
      </c>
      <c r="I109" t="str">
        <f>IFERROR(VLOOKUP('Employee List'!K117,Country_Table,2,FALSE),"")</f>
        <v/>
      </c>
      <c r="J109" t="str">
        <f>IFERROR(VLOOKUP('Employee List'!L117,Gender_Table,2,FALSE),"")</f>
        <v/>
      </c>
      <c r="K109" s="2" t="str">
        <f>IF('Employee List'!M117="","",TEXT('Employee List'!M117,"00000000000"))</f>
        <v/>
      </c>
      <c r="L109" s="2" t="str">
        <f>IF('Employee List'!N117="","",TRIM('Employee List'!N117))</f>
        <v/>
      </c>
      <c r="M109" s="2" t="str">
        <f>IF('Employee List'!O117="","",TRIM('Employee List'!O117))</f>
        <v/>
      </c>
      <c r="N109" s="2" t="str">
        <f>IF('Employee List'!P117="","",LEFT(TRIM('Employee List'!P117),60))</f>
        <v/>
      </c>
      <c r="O109" t="str">
        <f>IFERROR(IF(VLOOKUP('Employee List'!Q117,Country_Table,2,FALSE)="PH",VLOOKUP(UPPER(TRIM('Employee List'!R117)&amp;TRIM('Employee List'!S117)&amp;TRIM('Employee List'!T117)),City!$K:$M,3,FALSE),IF('Employee List'!T117="","",'Employee List'!T117)),"")</f>
        <v/>
      </c>
      <c r="P109" t="str">
        <f>IFERROR(IF(VLOOKUP('Employee List'!Q117,Country_Table,2,FALSE)="PH",VLOOKUP('Employee List'!R117,Region_Table,2,FALSE),IF('Employee List'!R117="","",'Employee List'!R117)),"")</f>
        <v/>
      </c>
      <c r="Q109" t="str">
        <f>IFERROR(IF(VLOOKUP('Employee List'!Q117,Country_Table,2,FALSE)="PH",VLOOKUP('Employee List'!S117,Province_Table,2,FALSE),IF('Employee List'!S117="","",'Employee List'!S117)),"")</f>
        <v/>
      </c>
      <c r="R109" t="str">
        <f>IFERROR(VLOOKUP('Employee List'!Q117,Country_Table,2,FALSE),"")</f>
        <v/>
      </c>
      <c r="S109" s="2" t="str">
        <f>IF('Employee List'!U117="","",TRIM('Employee List'!U117))</f>
        <v/>
      </c>
      <c r="T109" s="2" t="str">
        <f>IF('Employee List'!V117="","",TRIM('Employee List'!V117))</f>
        <v/>
      </c>
      <c r="U109" s="2" t="str">
        <f>IF('Employee List'!W117="","",LEFT(TRIM('Employee List'!W117),60))</f>
        <v/>
      </c>
      <c r="V109" t="str">
        <f>IFERROR(IF(VLOOKUP('Employee List'!X117,Country_Table,2,FALSE)="PH",VLOOKUP(UPPER(TRIM('Employee List'!Y117)&amp;TRIM('Employee List'!Z117)&amp;TRIM('Employee List'!AA117)),City!$K:$M,3,FALSE),IF('Employee List'!AA117="","",'Employee List'!AA117)),"")</f>
        <v/>
      </c>
      <c r="W109" t="str">
        <f>IFERROR(IF(VLOOKUP('Employee List'!X117,Country_Table,2,FALSE)="PH",VLOOKUP('Employee List'!Y117,Region_Table,2,FALSE),IF('Employee List'!Y117="","",'Employee List'!Y117)),"")</f>
        <v/>
      </c>
      <c r="X109" t="str">
        <f>IFERROR(IF(VLOOKUP('Employee List'!X117,Country_Table,2,FALSE)="PH",VLOOKUP('Employee List'!Z117,Province_Table,2,FALSE),IF('Employee List'!Z117="","",'Employee List'!Z117)),"")</f>
        <v/>
      </c>
      <c r="Y109" t="str">
        <f>IFERROR(VLOOKUP('Employee List'!X117,Country_Table,2,FALSE),"")</f>
        <v/>
      </c>
      <c r="Z109" s="2" t="str">
        <f>IF('Employee List'!AB117="","",TRIM('Employee List'!AB117))</f>
        <v/>
      </c>
      <c r="AA109" s="2" t="str">
        <f>IF('Employee List'!AC117="","",TRIM('Employee List'!AC117))</f>
        <v/>
      </c>
      <c r="AB109" s="2" t="str">
        <f>IF('Employee List'!AD117="","",TRIM('Employee List'!AD117))</f>
        <v/>
      </c>
      <c r="AC109" s="2" t="str">
        <f>IF('Employee List'!G117="","",TRIM('Employee List'!G117))</f>
        <v/>
      </c>
      <c r="AD109" t="str">
        <f>IFERROR(VLOOKUP('Employee List'!AE117,Civil_Status_Table,2,FALSE),"")</f>
        <v/>
      </c>
      <c r="AE109" s="2" t="str">
        <f>IF('Employee List'!AF117="","",TRIM('Employee List'!AF117))</f>
        <v/>
      </c>
      <c r="AF109" s="2" t="str">
        <f>IF('Employee List'!AG117="","",TRIM('Employee List'!AG117))</f>
        <v/>
      </c>
      <c r="AG109" s="2" t="str">
        <f>IF('Employee List'!AH117="","",TRIM('Employee List'!AH117))</f>
        <v/>
      </c>
      <c r="AH109" t="str">
        <f>IF(ISBLANK('Employee List'!AI117), "",VLOOKUP('Employee List'!AI117,'other LOVs'!A:B,2,FALSE))</f>
        <v/>
      </c>
      <c r="AI109" t="str">
        <f>IF('Employee List'!AJ117="","",TRIM('Employee List'!AJ117))</f>
        <v/>
      </c>
      <c r="AJ109" t="str">
        <f>IF(ISBLANK('Employee List'!AK117)," ",TRIM('Employee List'!AK117))</f>
        <v xml:space="preserve"> </v>
      </c>
    </row>
    <row r="110" spans="1:36">
      <c r="A110" t="str">
        <f>IF('Employee List'!B118="","",TRIM('Employee List'!B118))</f>
        <v/>
      </c>
      <c r="B110" t="str">
        <f>IF('Employee List'!C118="","",TRIM('Employee List'!C118))</f>
        <v/>
      </c>
      <c r="C110" t="str">
        <f>IF('Employee List'!D118="","",TRIM('Employee List'!D118))</f>
        <v/>
      </c>
      <c r="D110" t="str">
        <f>IF(ISBLANK('Employee List'!E118), "",VLOOKUP('Employee List'!E118,'other LOVs'!A:B,2,FALSE))</f>
        <v/>
      </c>
      <c r="E110" t="str">
        <f>IF('Employee List'!F118="","",TRIM('Employee List'!F118))</f>
        <v>,</v>
      </c>
      <c r="F110" s="2" t="str">
        <f>IF('Employee List'!H118="","",'Employee List'!H118)</f>
        <v/>
      </c>
      <c r="G110" s="2" t="str">
        <f>IF('Employee List'!I118="","",TRIM('Employee List'!I118))</f>
        <v/>
      </c>
      <c r="H110" t="str">
        <f>IFERROR(VLOOKUP('Employee List'!J118,Nationality_Table,2,FALSE),"")</f>
        <v/>
      </c>
      <c r="I110" t="str">
        <f>IFERROR(VLOOKUP('Employee List'!K118,Country_Table,2,FALSE),"")</f>
        <v/>
      </c>
      <c r="J110" t="str">
        <f>IFERROR(VLOOKUP('Employee List'!L118,Gender_Table,2,FALSE),"")</f>
        <v/>
      </c>
      <c r="K110" s="2" t="str">
        <f>IF('Employee List'!M118="","",TEXT('Employee List'!M118,"00000000000"))</f>
        <v/>
      </c>
      <c r="L110" s="2" t="str">
        <f>IF('Employee List'!N118="","",TRIM('Employee List'!N118))</f>
        <v/>
      </c>
      <c r="M110" s="2" t="str">
        <f>IF('Employee List'!O118="","",TRIM('Employee List'!O118))</f>
        <v/>
      </c>
      <c r="N110" s="2" t="str">
        <f>IF('Employee List'!P118="","",LEFT(TRIM('Employee List'!P118),60))</f>
        <v/>
      </c>
      <c r="O110" t="str">
        <f>IFERROR(IF(VLOOKUP('Employee List'!Q118,Country_Table,2,FALSE)="PH",VLOOKUP(UPPER(TRIM('Employee List'!R118)&amp;TRIM('Employee List'!S118)&amp;TRIM('Employee List'!T118)),City!$K:$M,3,FALSE),IF('Employee List'!T118="","",'Employee List'!T118)),"")</f>
        <v/>
      </c>
      <c r="P110" t="str">
        <f>IFERROR(IF(VLOOKUP('Employee List'!Q118,Country_Table,2,FALSE)="PH",VLOOKUP('Employee List'!R118,Region_Table,2,FALSE),IF('Employee List'!R118="","",'Employee List'!R118)),"")</f>
        <v/>
      </c>
      <c r="Q110" t="str">
        <f>IFERROR(IF(VLOOKUP('Employee List'!Q118,Country_Table,2,FALSE)="PH",VLOOKUP('Employee List'!S118,Province_Table,2,FALSE),IF('Employee List'!S118="","",'Employee List'!S118)),"")</f>
        <v/>
      </c>
      <c r="R110" t="str">
        <f>IFERROR(VLOOKUP('Employee List'!Q118,Country_Table,2,FALSE),"")</f>
        <v/>
      </c>
      <c r="S110" s="2" t="str">
        <f>IF('Employee List'!U118="","",TRIM('Employee List'!U118))</f>
        <v/>
      </c>
      <c r="T110" s="2" t="str">
        <f>IF('Employee List'!V118="","",TRIM('Employee List'!V118))</f>
        <v/>
      </c>
      <c r="U110" s="2" t="str">
        <f>IF('Employee List'!W118="","",LEFT(TRIM('Employee List'!W118),60))</f>
        <v/>
      </c>
      <c r="V110" t="str">
        <f>IFERROR(IF(VLOOKUP('Employee List'!X118,Country_Table,2,FALSE)="PH",VLOOKUP(UPPER(TRIM('Employee List'!Y118)&amp;TRIM('Employee List'!Z118)&amp;TRIM('Employee List'!AA118)),City!$K:$M,3,FALSE),IF('Employee List'!AA118="","",'Employee List'!AA118)),"")</f>
        <v/>
      </c>
      <c r="W110" t="str">
        <f>IFERROR(IF(VLOOKUP('Employee List'!X118,Country_Table,2,FALSE)="PH",VLOOKUP('Employee List'!Y118,Region_Table,2,FALSE),IF('Employee List'!Y118="","",'Employee List'!Y118)),"")</f>
        <v/>
      </c>
      <c r="X110" t="str">
        <f>IFERROR(IF(VLOOKUP('Employee List'!X118,Country_Table,2,FALSE)="PH",VLOOKUP('Employee List'!Z118,Province_Table,2,FALSE),IF('Employee List'!Z118="","",'Employee List'!Z118)),"")</f>
        <v/>
      </c>
      <c r="Y110" t="str">
        <f>IFERROR(VLOOKUP('Employee List'!X118,Country_Table,2,FALSE),"")</f>
        <v/>
      </c>
      <c r="Z110" s="2" t="str">
        <f>IF('Employee List'!AB118="","",TRIM('Employee List'!AB118))</f>
        <v/>
      </c>
      <c r="AA110" s="2" t="str">
        <f>IF('Employee List'!AC118="","",TRIM('Employee List'!AC118))</f>
        <v/>
      </c>
      <c r="AB110" s="2" t="str">
        <f>IF('Employee List'!AD118="","",TRIM('Employee List'!AD118))</f>
        <v/>
      </c>
      <c r="AC110" s="2" t="str">
        <f>IF('Employee List'!G118="","",TRIM('Employee List'!G118))</f>
        <v/>
      </c>
      <c r="AD110" t="str">
        <f>IFERROR(VLOOKUP('Employee List'!AE118,Civil_Status_Table,2,FALSE),"")</f>
        <v/>
      </c>
      <c r="AE110" s="2" t="str">
        <f>IF('Employee List'!AF118="","",TRIM('Employee List'!AF118))</f>
        <v/>
      </c>
      <c r="AF110" s="2" t="str">
        <f>IF('Employee List'!AG118="","",TRIM('Employee List'!AG118))</f>
        <v/>
      </c>
      <c r="AG110" s="2" t="str">
        <f>IF('Employee List'!AH118="","",TRIM('Employee List'!AH118))</f>
        <v/>
      </c>
      <c r="AH110" t="str">
        <f>IF(ISBLANK('Employee List'!AI118), "",VLOOKUP('Employee List'!AI118,'other LOVs'!A:B,2,FALSE))</f>
        <v/>
      </c>
      <c r="AI110" t="str">
        <f>IF('Employee List'!AJ118="","",TRIM('Employee List'!AJ118))</f>
        <v/>
      </c>
      <c r="AJ110" t="str">
        <f>IF(ISBLANK('Employee List'!AK118)," ",TRIM('Employee List'!AK118))</f>
        <v xml:space="preserve"> </v>
      </c>
    </row>
    <row r="111" spans="1:36">
      <c r="A111" t="str">
        <f>IF('Employee List'!B119="","",TRIM('Employee List'!B119))</f>
        <v/>
      </c>
      <c r="B111" t="str">
        <f>IF('Employee List'!C119="","",TRIM('Employee List'!C119))</f>
        <v/>
      </c>
      <c r="C111" t="str">
        <f>IF('Employee List'!D119="","",TRIM('Employee List'!D119))</f>
        <v/>
      </c>
      <c r="D111" t="str">
        <f>IF(ISBLANK('Employee List'!E119), "",VLOOKUP('Employee List'!E119,'other LOVs'!A:B,2,FALSE))</f>
        <v/>
      </c>
      <c r="E111" t="str">
        <f>IF('Employee List'!F119="","",TRIM('Employee List'!F119))</f>
        <v>,</v>
      </c>
      <c r="F111" s="2" t="str">
        <f>IF('Employee List'!H119="","",'Employee List'!H119)</f>
        <v/>
      </c>
      <c r="G111" s="2" t="str">
        <f>IF('Employee List'!I119="","",TRIM('Employee List'!I119))</f>
        <v/>
      </c>
      <c r="H111" t="str">
        <f>IFERROR(VLOOKUP('Employee List'!J119,Nationality_Table,2,FALSE),"")</f>
        <v/>
      </c>
      <c r="I111" t="str">
        <f>IFERROR(VLOOKUP('Employee List'!K119,Country_Table,2,FALSE),"")</f>
        <v/>
      </c>
      <c r="J111" t="str">
        <f>IFERROR(VLOOKUP('Employee List'!L119,Gender_Table,2,FALSE),"")</f>
        <v/>
      </c>
      <c r="K111" s="2" t="str">
        <f>IF('Employee List'!M119="","",TEXT('Employee List'!M119,"00000000000"))</f>
        <v/>
      </c>
      <c r="L111" s="2" t="str">
        <f>IF('Employee List'!N119="","",TRIM('Employee List'!N119))</f>
        <v/>
      </c>
      <c r="M111" s="2" t="str">
        <f>IF('Employee List'!O119="","",TRIM('Employee List'!O119))</f>
        <v/>
      </c>
      <c r="N111" s="2" t="str">
        <f>IF('Employee List'!P119="","",LEFT(TRIM('Employee List'!P119),60))</f>
        <v/>
      </c>
      <c r="O111" t="str">
        <f>IFERROR(IF(VLOOKUP('Employee List'!Q119,Country_Table,2,FALSE)="PH",VLOOKUP(UPPER(TRIM('Employee List'!R119)&amp;TRIM('Employee List'!S119)&amp;TRIM('Employee List'!T119)),City!$K:$M,3,FALSE),IF('Employee List'!T119="","",'Employee List'!T119)),"")</f>
        <v/>
      </c>
      <c r="P111" t="str">
        <f>IFERROR(IF(VLOOKUP('Employee List'!Q119,Country_Table,2,FALSE)="PH",VLOOKUP('Employee List'!R119,Region_Table,2,FALSE),IF('Employee List'!R119="","",'Employee List'!R119)),"")</f>
        <v/>
      </c>
      <c r="Q111" t="str">
        <f>IFERROR(IF(VLOOKUP('Employee List'!Q119,Country_Table,2,FALSE)="PH",VLOOKUP('Employee List'!S119,Province_Table,2,FALSE),IF('Employee List'!S119="","",'Employee List'!S119)),"")</f>
        <v/>
      </c>
      <c r="R111" t="str">
        <f>IFERROR(VLOOKUP('Employee List'!Q119,Country_Table,2,FALSE),"")</f>
        <v/>
      </c>
      <c r="S111" s="2" t="str">
        <f>IF('Employee List'!U119="","",TRIM('Employee List'!U119))</f>
        <v/>
      </c>
      <c r="T111" s="2" t="str">
        <f>IF('Employee List'!V119="","",TRIM('Employee List'!V119))</f>
        <v/>
      </c>
      <c r="U111" s="2" t="str">
        <f>IF('Employee List'!W119="","",LEFT(TRIM('Employee List'!W119),60))</f>
        <v/>
      </c>
      <c r="V111" t="str">
        <f>IFERROR(IF(VLOOKUP('Employee List'!X119,Country_Table,2,FALSE)="PH",VLOOKUP(UPPER(TRIM('Employee List'!Y119)&amp;TRIM('Employee List'!Z119)&amp;TRIM('Employee List'!AA119)),City!$K:$M,3,FALSE),IF('Employee List'!AA119="","",'Employee List'!AA119)),"")</f>
        <v/>
      </c>
      <c r="W111" t="str">
        <f>IFERROR(IF(VLOOKUP('Employee List'!X119,Country_Table,2,FALSE)="PH",VLOOKUP('Employee List'!Y119,Region_Table,2,FALSE),IF('Employee List'!Y119="","",'Employee List'!Y119)),"")</f>
        <v/>
      </c>
      <c r="X111" t="str">
        <f>IFERROR(IF(VLOOKUP('Employee List'!X119,Country_Table,2,FALSE)="PH",VLOOKUP('Employee List'!Z119,Province_Table,2,FALSE),IF('Employee List'!Z119="","",'Employee List'!Z119)),"")</f>
        <v/>
      </c>
      <c r="Y111" t="str">
        <f>IFERROR(VLOOKUP('Employee List'!X119,Country_Table,2,FALSE),"")</f>
        <v/>
      </c>
      <c r="Z111" s="2" t="str">
        <f>IF('Employee List'!AB119="","",TRIM('Employee List'!AB119))</f>
        <v/>
      </c>
      <c r="AA111" s="2" t="str">
        <f>IF('Employee List'!AC119="","",TRIM('Employee List'!AC119))</f>
        <v/>
      </c>
      <c r="AB111" s="2" t="str">
        <f>IF('Employee List'!AD119="","",TRIM('Employee List'!AD119))</f>
        <v/>
      </c>
      <c r="AC111" s="2" t="str">
        <f>IF('Employee List'!G119="","",TRIM('Employee List'!G119))</f>
        <v/>
      </c>
      <c r="AD111" t="str">
        <f>IFERROR(VLOOKUP('Employee List'!AE119,Civil_Status_Table,2,FALSE),"")</f>
        <v/>
      </c>
      <c r="AE111" s="2" t="str">
        <f>IF('Employee List'!AF119="","",TRIM('Employee List'!AF119))</f>
        <v/>
      </c>
      <c r="AF111" s="2" t="str">
        <f>IF('Employee List'!AG119="","",TRIM('Employee List'!AG119))</f>
        <v/>
      </c>
      <c r="AG111" s="2" t="str">
        <f>IF('Employee List'!AH119="","",TRIM('Employee List'!AH119))</f>
        <v/>
      </c>
      <c r="AH111" t="str">
        <f>IF(ISBLANK('Employee List'!AI119), "",VLOOKUP('Employee List'!AI119,'other LOVs'!A:B,2,FALSE))</f>
        <v/>
      </c>
      <c r="AI111" t="str">
        <f>IF('Employee List'!AJ119="","",TRIM('Employee List'!AJ119))</f>
        <v/>
      </c>
      <c r="AJ111" t="str">
        <f>IF(ISBLANK('Employee List'!AK119)," ",TRIM('Employee List'!AK119))</f>
        <v xml:space="preserve"> </v>
      </c>
    </row>
    <row r="112" spans="1:36">
      <c r="A112" t="str">
        <f>IF('Employee List'!B120="","",TRIM('Employee List'!B120))</f>
        <v/>
      </c>
      <c r="B112" t="str">
        <f>IF('Employee List'!C120="","",TRIM('Employee List'!C120))</f>
        <v/>
      </c>
      <c r="C112" t="str">
        <f>IF('Employee List'!D120="","",TRIM('Employee List'!D120))</f>
        <v/>
      </c>
      <c r="D112" t="str">
        <f>IF(ISBLANK('Employee List'!E120), "",VLOOKUP('Employee List'!E120,'other LOVs'!A:B,2,FALSE))</f>
        <v/>
      </c>
      <c r="E112" t="str">
        <f>IF('Employee List'!F120="","",TRIM('Employee List'!F120))</f>
        <v>,</v>
      </c>
      <c r="F112" s="2" t="str">
        <f>IF('Employee List'!H120="","",'Employee List'!H120)</f>
        <v/>
      </c>
      <c r="G112" s="2" t="str">
        <f>IF('Employee List'!I120="","",TRIM('Employee List'!I120))</f>
        <v/>
      </c>
      <c r="H112" t="str">
        <f>IFERROR(VLOOKUP('Employee List'!J120,Nationality_Table,2,FALSE),"")</f>
        <v/>
      </c>
      <c r="I112" t="str">
        <f>IFERROR(VLOOKUP('Employee List'!K120,Country_Table,2,FALSE),"")</f>
        <v/>
      </c>
      <c r="J112" t="str">
        <f>IFERROR(VLOOKUP('Employee List'!L120,Gender_Table,2,FALSE),"")</f>
        <v/>
      </c>
      <c r="K112" s="2" t="str">
        <f>IF('Employee List'!M120="","",TEXT('Employee List'!M120,"00000000000"))</f>
        <v/>
      </c>
      <c r="L112" s="2" t="str">
        <f>IF('Employee List'!N120="","",TRIM('Employee List'!N120))</f>
        <v/>
      </c>
      <c r="M112" s="2" t="str">
        <f>IF('Employee List'!O120="","",TRIM('Employee List'!O120))</f>
        <v/>
      </c>
      <c r="N112" s="2" t="str">
        <f>IF('Employee List'!P120="","",LEFT(TRIM('Employee List'!P120),60))</f>
        <v/>
      </c>
      <c r="O112" t="str">
        <f>IFERROR(IF(VLOOKUP('Employee List'!Q120,Country_Table,2,FALSE)="PH",VLOOKUP(UPPER(TRIM('Employee List'!R120)&amp;TRIM('Employee List'!S120)&amp;TRIM('Employee List'!T120)),City!$K:$M,3,FALSE),IF('Employee List'!T120="","",'Employee List'!T120)),"")</f>
        <v/>
      </c>
      <c r="P112" t="str">
        <f>IFERROR(IF(VLOOKUP('Employee List'!Q120,Country_Table,2,FALSE)="PH",VLOOKUP('Employee List'!R120,Region_Table,2,FALSE),IF('Employee List'!R120="","",'Employee List'!R120)),"")</f>
        <v/>
      </c>
      <c r="Q112" t="str">
        <f>IFERROR(IF(VLOOKUP('Employee List'!Q120,Country_Table,2,FALSE)="PH",VLOOKUP('Employee List'!S120,Province_Table,2,FALSE),IF('Employee List'!S120="","",'Employee List'!S120)),"")</f>
        <v/>
      </c>
      <c r="R112" t="str">
        <f>IFERROR(VLOOKUP('Employee List'!Q120,Country_Table,2,FALSE),"")</f>
        <v/>
      </c>
      <c r="S112" s="2" t="str">
        <f>IF('Employee List'!U120="","",TRIM('Employee List'!U120))</f>
        <v/>
      </c>
      <c r="T112" s="2" t="str">
        <f>IF('Employee List'!V120="","",TRIM('Employee List'!V120))</f>
        <v/>
      </c>
      <c r="U112" s="2" t="str">
        <f>IF('Employee List'!W120="","",LEFT(TRIM('Employee List'!W120),60))</f>
        <v/>
      </c>
      <c r="V112" t="str">
        <f>IFERROR(IF(VLOOKUP('Employee List'!X120,Country_Table,2,FALSE)="PH",VLOOKUP(UPPER(TRIM('Employee List'!Y120)&amp;TRIM('Employee List'!Z120)&amp;TRIM('Employee List'!AA120)),City!$K:$M,3,FALSE),IF('Employee List'!AA120="","",'Employee List'!AA120)),"")</f>
        <v/>
      </c>
      <c r="W112" t="str">
        <f>IFERROR(IF(VLOOKUP('Employee List'!X120,Country_Table,2,FALSE)="PH",VLOOKUP('Employee List'!Y120,Region_Table,2,FALSE),IF('Employee List'!Y120="","",'Employee List'!Y120)),"")</f>
        <v/>
      </c>
      <c r="X112" t="str">
        <f>IFERROR(IF(VLOOKUP('Employee List'!X120,Country_Table,2,FALSE)="PH",VLOOKUP('Employee List'!Z120,Province_Table,2,FALSE),IF('Employee List'!Z120="","",'Employee List'!Z120)),"")</f>
        <v/>
      </c>
      <c r="Y112" t="str">
        <f>IFERROR(VLOOKUP('Employee List'!X120,Country_Table,2,FALSE),"")</f>
        <v/>
      </c>
      <c r="Z112" s="2" t="str">
        <f>IF('Employee List'!AB120="","",TRIM('Employee List'!AB120))</f>
        <v/>
      </c>
      <c r="AA112" s="2" t="str">
        <f>IF('Employee List'!AC120="","",TRIM('Employee List'!AC120))</f>
        <v/>
      </c>
      <c r="AB112" s="2" t="str">
        <f>IF('Employee List'!AD120="","",TRIM('Employee List'!AD120))</f>
        <v/>
      </c>
      <c r="AC112" s="2" t="str">
        <f>IF('Employee List'!G120="","",TRIM('Employee List'!G120))</f>
        <v/>
      </c>
      <c r="AD112" t="str">
        <f>IFERROR(VLOOKUP('Employee List'!AE120,Civil_Status_Table,2,FALSE),"")</f>
        <v/>
      </c>
      <c r="AE112" s="2" t="str">
        <f>IF('Employee List'!AF120="","",TRIM('Employee List'!AF120))</f>
        <v/>
      </c>
      <c r="AF112" s="2" t="str">
        <f>IF('Employee List'!AG120="","",TRIM('Employee List'!AG120))</f>
        <v/>
      </c>
      <c r="AG112" s="2" t="str">
        <f>IF('Employee List'!AH120="","",TRIM('Employee List'!AH120))</f>
        <v/>
      </c>
      <c r="AH112" t="str">
        <f>IF(ISBLANK('Employee List'!AI120), "",VLOOKUP('Employee List'!AI120,'other LOVs'!A:B,2,FALSE))</f>
        <v/>
      </c>
      <c r="AI112" t="str">
        <f>IF('Employee List'!AJ120="","",TRIM('Employee List'!AJ120))</f>
        <v/>
      </c>
      <c r="AJ112" t="str">
        <f>IF(ISBLANK('Employee List'!AK120)," ",TRIM('Employee List'!AK120))</f>
        <v xml:space="preserve"> </v>
      </c>
    </row>
    <row r="113" spans="1:36">
      <c r="A113" t="str">
        <f>IF('Employee List'!B121="","",TRIM('Employee List'!B121))</f>
        <v/>
      </c>
      <c r="B113" t="str">
        <f>IF('Employee List'!C121="","",TRIM('Employee List'!C121))</f>
        <v/>
      </c>
      <c r="C113" t="str">
        <f>IF('Employee List'!D121="","",TRIM('Employee List'!D121))</f>
        <v/>
      </c>
      <c r="D113" t="str">
        <f>IF(ISBLANK('Employee List'!E121), "",VLOOKUP('Employee List'!E121,'other LOVs'!A:B,2,FALSE))</f>
        <v/>
      </c>
      <c r="E113" t="str">
        <f>IF('Employee List'!F121="","",TRIM('Employee List'!F121))</f>
        <v>,</v>
      </c>
      <c r="F113" s="2" t="str">
        <f>IF('Employee List'!H121="","",'Employee List'!H121)</f>
        <v/>
      </c>
      <c r="G113" s="2" t="str">
        <f>IF('Employee List'!I121="","",TRIM('Employee List'!I121))</f>
        <v/>
      </c>
      <c r="H113" t="str">
        <f>IFERROR(VLOOKUP('Employee List'!J121,Nationality_Table,2,FALSE),"")</f>
        <v/>
      </c>
      <c r="I113" t="str">
        <f>IFERROR(VLOOKUP('Employee List'!K121,Country_Table,2,FALSE),"")</f>
        <v/>
      </c>
      <c r="J113" t="str">
        <f>IFERROR(VLOOKUP('Employee List'!L121,Gender_Table,2,FALSE),"")</f>
        <v/>
      </c>
      <c r="K113" s="2" t="str">
        <f>IF('Employee List'!M121="","",TEXT('Employee List'!M121,"00000000000"))</f>
        <v/>
      </c>
      <c r="L113" s="2" t="str">
        <f>IF('Employee List'!N121="","",TRIM('Employee List'!N121))</f>
        <v/>
      </c>
      <c r="M113" s="2" t="str">
        <f>IF('Employee List'!O121="","",TRIM('Employee List'!O121))</f>
        <v/>
      </c>
      <c r="N113" s="2" t="str">
        <f>IF('Employee List'!P121="","",LEFT(TRIM('Employee List'!P121),60))</f>
        <v/>
      </c>
      <c r="O113" t="str">
        <f>IFERROR(IF(VLOOKUP('Employee List'!Q121,Country_Table,2,FALSE)="PH",VLOOKUP(UPPER(TRIM('Employee List'!R121)&amp;TRIM('Employee List'!S121)&amp;TRIM('Employee List'!T121)),City!$K:$M,3,FALSE),IF('Employee List'!T121="","",'Employee List'!T121)),"")</f>
        <v/>
      </c>
      <c r="P113" t="str">
        <f>IFERROR(IF(VLOOKUP('Employee List'!Q121,Country_Table,2,FALSE)="PH",VLOOKUP('Employee List'!R121,Region_Table,2,FALSE),IF('Employee List'!R121="","",'Employee List'!R121)),"")</f>
        <v/>
      </c>
      <c r="Q113" t="str">
        <f>IFERROR(IF(VLOOKUP('Employee List'!Q121,Country_Table,2,FALSE)="PH",VLOOKUP('Employee List'!S121,Province_Table,2,FALSE),IF('Employee List'!S121="","",'Employee List'!S121)),"")</f>
        <v/>
      </c>
      <c r="R113" t="str">
        <f>IFERROR(VLOOKUP('Employee List'!Q121,Country_Table,2,FALSE),"")</f>
        <v/>
      </c>
      <c r="S113" s="2" t="str">
        <f>IF('Employee List'!U121="","",TRIM('Employee List'!U121))</f>
        <v/>
      </c>
      <c r="T113" s="2" t="str">
        <f>IF('Employee List'!V121="","",TRIM('Employee List'!V121))</f>
        <v/>
      </c>
      <c r="U113" s="2" t="str">
        <f>IF('Employee List'!W121="","",LEFT(TRIM('Employee List'!W121),60))</f>
        <v/>
      </c>
      <c r="V113" t="str">
        <f>IFERROR(IF(VLOOKUP('Employee List'!X121,Country_Table,2,FALSE)="PH",VLOOKUP(UPPER(TRIM('Employee List'!Y121)&amp;TRIM('Employee List'!Z121)&amp;TRIM('Employee List'!AA121)),City!$K:$M,3,FALSE),IF('Employee List'!AA121="","",'Employee List'!AA121)),"")</f>
        <v/>
      </c>
      <c r="W113" t="str">
        <f>IFERROR(IF(VLOOKUP('Employee List'!X121,Country_Table,2,FALSE)="PH",VLOOKUP('Employee List'!Y121,Region_Table,2,FALSE),IF('Employee List'!Y121="","",'Employee List'!Y121)),"")</f>
        <v/>
      </c>
      <c r="X113" t="str">
        <f>IFERROR(IF(VLOOKUP('Employee List'!X121,Country_Table,2,FALSE)="PH",VLOOKUP('Employee List'!Z121,Province_Table,2,FALSE),IF('Employee List'!Z121="","",'Employee List'!Z121)),"")</f>
        <v/>
      </c>
      <c r="Y113" t="str">
        <f>IFERROR(VLOOKUP('Employee List'!X121,Country_Table,2,FALSE),"")</f>
        <v/>
      </c>
      <c r="Z113" s="2" t="str">
        <f>IF('Employee List'!AB121="","",TRIM('Employee List'!AB121))</f>
        <v/>
      </c>
      <c r="AA113" s="2" t="str">
        <f>IF('Employee List'!AC121="","",TRIM('Employee List'!AC121))</f>
        <v/>
      </c>
      <c r="AB113" s="2" t="str">
        <f>IF('Employee List'!AD121="","",TRIM('Employee List'!AD121))</f>
        <v/>
      </c>
      <c r="AC113" s="2" t="str">
        <f>IF('Employee List'!G121="","",TRIM('Employee List'!G121))</f>
        <v/>
      </c>
      <c r="AD113" t="str">
        <f>IFERROR(VLOOKUP('Employee List'!AE121,Civil_Status_Table,2,FALSE),"")</f>
        <v/>
      </c>
      <c r="AE113" s="2" t="str">
        <f>IF('Employee List'!AF121="","",TRIM('Employee List'!AF121))</f>
        <v/>
      </c>
      <c r="AF113" s="2" t="str">
        <f>IF('Employee List'!AG121="","",TRIM('Employee List'!AG121))</f>
        <v/>
      </c>
      <c r="AG113" s="2" t="str">
        <f>IF('Employee List'!AH121="","",TRIM('Employee List'!AH121))</f>
        <v/>
      </c>
      <c r="AH113" t="str">
        <f>IF(ISBLANK('Employee List'!AI121), "",VLOOKUP('Employee List'!AI121,'other LOVs'!A:B,2,FALSE))</f>
        <v/>
      </c>
      <c r="AI113" t="str">
        <f>IF('Employee List'!AJ121="","",TRIM('Employee List'!AJ121))</f>
        <v/>
      </c>
      <c r="AJ113" t="str">
        <f>IF(ISBLANK('Employee List'!AK121)," ",TRIM('Employee List'!AK121))</f>
        <v xml:space="preserve"> </v>
      </c>
    </row>
    <row r="114" spans="1:36">
      <c r="A114" t="str">
        <f>IF('Employee List'!B122="","",TRIM('Employee List'!B122))</f>
        <v/>
      </c>
      <c r="B114" t="str">
        <f>IF('Employee List'!C122="","",TRIM('Employee List'!C122))</f>
        <v/>
      </c>
      <c r="C114" t="str">
        <f>IF('Employee List'!D122="","",TRIM('Employee List'!D122))</f>
        <v/>
      </c>
      <c r="D114" t="str">
        <f>IF(ISBLANK('Employee List'!E122), "",VLOOKUP('Employee List'!E122,'other LOVs'!A:B,2,FALSE))</f>
        <v/>
      </c>
      <c r="E114" t="str">
        <f>IF('Employee List'!F122="","",TRIM('Employee List'!F122))</f>
        <v>,</v>
      </c>
      <c r="F114" s="2" t="str">
        <f>IF('Employee List'!H122="","",'Employee List'!H122)</f>
        <v/>
      </c>
      <c r="G114" s="2" t="str">
        <f>IF('Employee List'!I122="","",TRIM('Employee List'!I122))</f>
        <v/>
      </c>
      <c r="H114" t="str">
        <f>IFERROR(VLOOKUP('Employee List'!J122,Nationality_Table,2,FALSE),"")</f>
        <v/>
      </c>
      <c r="I114" t="str">
        <f>IFERROR(VLOOKUP('Employee List'!K122,Country_Table,2,FALSE),"")</f>
        <v/>
      </c>
      <c r="J114" t="str">
        <f>IFERROR(VLOOKUP('Employee List'!L122,Gender_Table,2,FALSE),"")</f>
        <v/>
      </c>
      <c r="K114" s="2" t="str">
        <f>IF('Employee List'!M122="","",TEXT('Employee List'!M122,"00000000000"))</f>
        <v/>
      </c>
      <c r="L114" s="2" t="str">
        <f>IF('Employee List'!N122="","",TRIM('Employee List'!N122))</f>
        <v/>
      </c>
      <c r="M114" s="2" t="str">
        <f>IF('Employee List'!O122="","",TRIM('Employee List'!O122))</f>
        <v/>
      </c>
      <c r="N114" s="2" t="str">
        <f>IF('Employee List'!P122="","",LEFT(TRIM('Employee List'!P122),60))</f>
        <v/>
      </c>
      <c r="O114" t="str">
        <f>IFERROR(IF(VLOOKUP('Employee List'!Q122,Country_Table,2,FALSE)="PH",VLOOKUP(UPPER(TRIM('Employee List'!R122)&amp;TRIM('Employee List'!S122)&amp;TRIM('Employee List'!T122)),City!$K:$M,3,FALSE),IF('Employee List'!T122="","",'Employee List'!T122)),"")</f>
        <v/>
      </c>
      <c r="P114" t="str">
        <f>IFERROR(IF(VLOOKUP('Employee List'!Q122,Country_Table,2,FALSE)="PH",VLOOKUP('Employee List'!R122,Region_Table,2,FALSE),IF('Employee List'!R122="","",'Employee List'!R122)),"")</f>
        <v/>
      </c>
      <c r="Q114" t="str">
        <f>IFERROR(IF(VLOOKUP('Employee List'!Q122,Country_Table,2,FALSE)="PH",VLOOKUP('Employee List'!S122,Province_Table,2,FALSE),IF('Employee List'!S122="","",'Employee List'!S122)),"")</f>
        <v/>
      </c>
      <c r="R114" t="str">
        <f>IFERROR(VLOOKUP('Employee List'!Q122,Country_Table,2,FALSE),"")</f>
        <v/>
      </c>
      <c r="S114" s="2" t="str">
        <f>IF('Employee List'!U122="","",TRIM('Employee List'!U122))</f>
        <v/>
      </c>
      <c r="T114" s="2" t="str">
        <f>IF('Employee List'!V122="","",TRIM('Employee List'!V122))</f>
        <v/>
      </c>
      <c r="U114" s="2" t="str">
        <f>IF('Employee List'!W122="","",LEFT(TRIM('Employee List'!W122),60))</f>
        <v/>
      </c>
      <c r="V114" t="str">
        <f>IFERROR(IF(VLOOKUP('Employee List'!X122,Country_Table,2,FALSE)="PH",VLOOKUP(UPPER(TRIM('Employee List'!Y122)&amp;TRIM('Employee List'!Z122)&amp;TRIM('Employee List'!AA122)),City!$K:$M,3,FALSE),IF('Employee List'!AA122="","",'Employee List'!AA122)),"")</f>
        <v/>
      </c>
      <c r="W114" t="str">
        <f>IFERROR(IF(VLOOKUP('Employee List'!X122,Country_Table,2,FALSE)="PH",VLOOKUP('Employee List'!Y122,Region_Table,2,FALSE),IF('Employee List'!Y122="","",'Employee List'!Y122)),"")</f>
        <v/>
      </c>
      <c r="X114" t="str">
        <f>IFERROR(IF(VLOOKUP('Employee List'!X122,Country_Table,2,FALSE)="PH",VLOOKUP('Employee List'!Z122,Province_Table,2,FALSE),IF('Employee List'!Z122="","",'Employee List'!Z122)),"")</f>
        <v/>
      </c>
      <c r="Y114" t="str">
        <f>IFERROR(VLOOKUP('Employee List'!X122,Country_Table,2,FALSE),"")</f>
        <v/>
      </c>
      <c r="Z114" s="2" t="str">
        <f>IF('Employee List'!AB122="","",TRIM('Employee List'!AB122))</f>
        <v/>
      </c>
      <c r="AA114" s="2" t="str">
        <f>IF('Employee List'!AC122="","",TRIM('Employee List'!AC122))</f>
        <v/>
      </c>
      <c r="AB114" s="2" t="str">
        <f>IF('Employee List'!AD122="","",TRIM('Employee List'!AD122))</f>
        <v/>
      </c>
      <c r="AC114" s="2" t="str">
        <f>IF('Employee List'!G122="","",TRIM('Employee List'!G122))</f>
        <v/>
      </c>
      <c r="AD114" t="str">
        <f>IFERROR(VLOOKUP('Employee List'!AE122,Civil_Status_Table,2,FALSE),"")</f>
        <v/>
      </c>
      <c r="AE114" s="2" t="str">
        <f>IF('Employee List'!AF122="","",TRIM('Employee List'!AF122))</f>
        <v/>
      </c>
      <c r="AF114" s="2" t="str">
        <f>IF('Employee List'!AG122="","",TRIM('Employee List'!AG122))</f>
        <v/>
      </c>
      <c r="AG114" s="2" t="str">
        <f>IF('Employee List'!AH122="","",TRIM('Employee List'!AH122))</f>
        <v/>
      </c>
      <c r="AH114" t="str">
        <f>IF(ISBLANK('Employee List'!AI122), "",VLOOKUP('Employee List'!AI122,'other LOVs'!A:B,2,FALSE))</f>
        <v/>
      </c>
      <c r="AI114" t="str">
        <f>IF('Employee List'!AJ122="","",TRIM('Employee List'!AJ122))</f>
        <v/>
      </c>
      <c r="AJ114" t="str">
        <f>IF(ISBLANK('Employee List'!AK122)," ",TRIM('Employee List'!AK122))</f>
        <v xml:space="preserve"> </v>
      </c>
    </row>
    <row r="115" spans="1:36">
      <c r="A115" t="str">
        <f>IF('Employee List'!B123="","",TRIM('Employee List'!B123))</f>
        <v/>
      </c>
      <c r="B115" t="str">
        <f>IF('Employee List'!C123="","",TRIM('Employee List'!C123))</f>
        <v/>
      </c>
      <c r="C115" t="str">
        <f>IF('Employee List'!D123="","",TRIM('Employee List'!D123))</f>
        <v/>
      </c>
      <c r="D115" t="str">
        <f>IF(ISBLANK('Employee List'!E123), "",VLOOKUP('Employee List'!E123,'other LOVs'!A:B,2,FALSE))</f>
        <v/>
      </c>
      <c r="E115" t="str">
        <f>IF('Employee List'!F123="","",TRIM('Employee List'!F123))</f>
        <v>,</v>
      </c>
      <c r="F115" s="2" t="str">
        <f>IF('Employee List'!H123="","",'Employee List'!H123)</f>
        <v/>
      </c>
      <c r="G115" s="2" t="str">
        <f>IF('Employee List'!I123="","",TRIM('Employee List'!I123))</f>
        <v/>
      </c>
      <c r="H115" t="str">
        <f>IFERROR(VLOOKUP('Employee List'!J123,Nationality_Table,2,FALSE),"")</f>
        <v/>
      </c>
      <c r="I115" t="str">
        <f>IFERROR(VLOOKUP('Employee List'!K123,Country_Table,2,FALSE),"")</f>
        <v/>
      </c>
      <c r="J115" t="str">
        <f>IFERROR(VLOOKUP('Employee List'!L123,Gender_Table,2,FALSE),"")</f>
        <v/>
      </c>
      <c r="K115" s="2" t="str">
        <f>IF('Employee List'!M123="","",TEXT('Employee List'!M123,"00000000000"))</f>
        <v/>
      </c>
      <c r="L115" s="2" t="str">
        <f>IF('Employee List'!N123="","",TRIM('Employee List'!N123))</f>
        <v/>
      </c>
      <c r="M115" s="2" t="str">
        <f>IF('Employee List'!O123="","",TRIM('Employee List'!O123))</f>
        <v/>
      </c>
      <c r="N115" s="2" t="str">
        <f>IF('Employee List'!P123="","",LEFT(TRIM('Employee List'!P123),60))</f>
        <v/>
      </c>
      <c r="O115" t="str">
        <f>IFERROR(IF(VLOOKUP('Employee List'!Q123,Country_Table,2,FALSE)="PH",VLOOKUP(UPPER(TRIM('Employee List'!R123)&amp;TRIM('Employee List'!S123)&amp;TRIM('Employee List'!T123)),City!$K:$M,3,FALSE),IF('Employee List'!T123="","",'Employee List'!T123)),"")</f>
        <v/>
      </c>
      <c r="P115" t="str">
        <f>IFERROR(IF(VLOOKUP('Employee List'!Q123,Country_Table,2,FALSE)="PH",VLOOKUP('Employee List'!R123,Region_Table,2,FALSE),IF('Employee List'!R123="","",'Employee List'!R123)),"")</f>
        <v/>
      </c>
      <c r="Q115" t="str">
        <f>IFERROR(IF(VLOOKUP('Employee List'!Q123,Country_Table,2,FALSE)="PH",VLOOKUP('Employee List'!S123,Province_Table,2,FALSE),IF('Employee List'!S123="","",'Employee List'!S123)),"")</f>
        <v/>
      </c>
      <c r="R115" t="str">
        <f>IFERROR(VLOOKUP('Employee List'!Q123,Country_Table,2,FALSE),"")</f>
        <v/>
      </c>
      <c r="S115" s="2" t="str">
        <f>IF('Employee List'!U123="","",TRIM('Employee List'!U123))</f>
        <v/>
      </c>
      <c r="T115" s="2" t="str">
        <f>IF('Employee List'!V123="","",TRIM('Employee List'!V123))</f>
        <v/>
      </c>
      <c r="U115" s="2" t="str">
        <f>IF('Employee List'!W123="","",LEFT(TRIM('Employee List'!W123),60))</f>
        <v/>
      </c>
      <c r="V115" t="str">
        <f>IFERROR(IF(VLOOKUP('Employee List'!X123,Country_Table,2,FALSE)="PH",VLOOKUP(UPPER(TRIM('Employee List'!Y123)&amp;TRIM('Employee List'!Z123)&amp;TRIM('Employee List'!AA123)),City!$K:$M,3,FALSE),IF('Employee List'!AA123="","",'Employee List'!AA123)),"")</f>
        <v/>
      </c>
      <c r="W115" t="str">
        <f>IFERROR(IF(VLOOKUP('Employee List'!X123,Country_Table,2,FALSE)="PH",VLOOKUP('Employee List'!Y123,Region_Table,2,FALSE),IF('Employee List'!Y123="","",'Employee List'!Y123)),"")</f>
        <v/>
      </c>
      <c r="X115" t="str">
        <f>IFERROR(IF(VLOOKUP('Employee List'!X123,Country_Table,2,FALSE)="PH",VLOOKUP('Employee List'!Z123,Province_Table,2,FALSE),IF('Employee List'!Z123="","",'Employee List'!Z123)),"")</f>
        <v/>
      </c>
      <c r="Y115" t="str">
        <f>IFERROR(VLOOKUP('Employee List'!X123,Country_Table,2,FALSE),"")</f>
        <v/>
      </c>
      <c r="Z115" s="2" t="str">
        <f>IF('Employee List'!AB123="","",TRIM('Employee List'!AB123))</f>
        <v/>
      </c>
      <c r="AA115" s="2" t="str">
        <f>IF('Employee List'!AC123="","",TRIM('Employee List'!AC123))</f>
        <v/>
      </c>
      <c r="AB115" s="2" t="str">
        <f>IF('Employee List'!AD123="","",TRIM('Employee List'!AD123))</f>
        <v/>
      </c>
      <c r="AC115" s="2" t="str">
        <f>IF('Employee List'!G123="","",TRIM('Employee List'!G123))</f>
        <v/>
      </c>
      <c r="AD115" t="str">
        <f>IFERROR(VLOOKUP('Employee List'!AE123,Civil_Status_Table,2,FALSE),"")</f>
        <v/>
      </c>
      <c r="AE115" s="2" t="str">
        <f>IF('Employee List'!AF123="","",TRIM('Employee List'!AF123))</f>
        <v/>
      </c>
      <c r="AF115" s="2" t="str">
        <f>IF('Employee List'!AG123="","",TRIM('Employee List'!AG123))</f>
        <v/>
      </c>
      <c r="AG115" s="2" t="str">
        <f>IF('Employee List'!AH123="","",TRIM('Employee List'!AH123))</f>
        <v/>
      </c>
      <c r="AH115" t="str">
        <f>IF(ISBLANK('Employee List'!AI123), "",VLOOKUP('Employee List'!AI123,'other LOVs'!A:B,2,FALSE))</f>
        <v/>
      </c>
      <c r="AI115" t="str">
        <f>IF('Employee List'!AJ123="","",TRIM('Employee List'!AJ123))</f>
        <v/>
      </c>
      <c r="AJ115" t="str">
        <f>IF(ISBLANK('Employee List'!AK123)," ",TRIM('Employee List'!AK123))</f>
        <v xml:space="preserve"> </v>
      </c>
    </row>
    <row r="116" spans="1:36">
      <c r="A116" t="str">
        <f>IF('Employee List'!B124="","",TRIM('Employee List'!B124))</f>
        <v/>
      </c>
      <c r="B116" t="str">
        <f>IF('Employee List'!C124="","",TRIM('Employee List'!C124))</f>
        <v/>
      </c>
      <c r="C116" t="str">
        <f>IF('Employee List'!D124="","",TRIM('Employee List'!D124))</f>
        <v/>
      </c>
      <c r="D116" t="str">
        <f>IF(ISBLANK('Employee List'!E124), "",VLOOKUP('Employee List'!E124,'other LOVs'!A:B,2,FALSE))</f>
        <v/>
      </c>
      <c r="E116" t="str">
        <f>IF('Employee List'!F124="","",TRIM('Employee List'!F124))</f>
        <v>,</v>
      </c>
      <c r="F116" s="2" t="str">
        <f>IF('Employee List'!H124="","",'Employee List'!H124)</f>
        <v/>
      </c>
      <c r="G116" s="2" t="str">
        <f>IF('Employee List'!I124="","",TRIM('Employee List'!I124))</f>
        <v/>
      </c>
      <c r="H116" t="str">
        <f>IFERROR(VLOOKUP('Employee List'!J124,Nationality_Table,2,FALSE),"")</f>
        <v/>
      </c>
      <c r="I116" t="str">
        <f>IFERROR(VLOOKUP('Employee List'!K124,Country_Table,2,FALSE),"")</f>
        <v/>
      </c>
      <c r="J116" t="str">
        <f>IFERROR(VLOOKUP('Employee List'!L124,Gender_Table,2,FALSE),"")</f>
        <v/>
      </c>
      <c r="K116" s="2" t="str">
        <f>IF('Employee List'!M124="","",TEXT('Employee List'!M124,"00000000000"))</f>
        <v/>
      </c>
      <c r="L116" s="2" t="str">
        <f>IF('Employee List'!N124="","",TRIM('Employee List'!N124))</f>
        <v/>
      </c>
      <c r="M116" s="2" t="str">
        <f>IF('Employee List'!O124="","",TRIM('Employee List'!O124))</f>
        <v/>
      </c>
      <c r="N116" s="2" t="str">
        <f>IF('Employee List'!P124="","",LEFT(TRIM('Employee List'!P124),60))</f>
        <v/>
      </c>
      <c r="O116" t="str">
        <f>IFERROR(IF(VLOOKUP('Employee List'!Q124,Country_Table,2,FALSE)="PH",VLOOKUP(UPPER(TRIM('Employee List'!R124)&amp;TRIM('Employee List'!S124)&amp;TRIM('Employee List'!T124)),City!$K:$M,3,FALSE),IF('Employee List'!T124="","",'Employee List'!T124)),"")</f>
        <v/>
      </c>
      <c r="P116" t="str">
        <f>IFERROR(IF(VLOOKUP('Employee List'!Q124,Country_Table,2,FALSE)="PH",VLOOKUP('Employee List'!R124,Region_Table,2,FALSE),IF('Employee List'!R124="","",'Employee List'!R124)),"")</f>
        <v/>
      </c>
      <c r="Q116" t="str">
        <f>IFERROR(IF(VLOOKUP('Employee List'!Q124,Country_Table,2,FALSE)="PH",VLOOKUP('Employee List'!S124,Province_Table,2,FALSE),IF('Employee List'!S124="","",'Employee List'!S124)),"")</f>
        <v/>
      </c>
      <c r="R116" t="str">
        <f>IFERROR(VLOOKUP('Employee List'!Q124,Country_Table,2,FALSE),"")</f>
        <v/>
      </c>
      <c r="S116" s="2" t="str">
        <f>IF('Employee List'!U124="","",TRIM('Employee List'!U124))</f>
        <v/>
      </c>
      <c r="T116" s="2" t="str">
        <f>IF('Employee List'!V124="","",TRIM('Employee List'!V124))</f>
        <v/>
      </c>
      <c r="U116" s="2" t="str">
        <f>IF('Employee List'!W124="","",LEFT(TRIM('Employee List'!W124),60))</f>
        <v/>
      </c>
      <c r="V116" t="str">
        <f>IFERROR(IF(VLOOKUP('Employee List'!X124,Country_Table,2,FALSE)="PH",VLOOKUP(UPPER(TRIM('Employee List'!Y124)&amp;TRIM('Employee List'!Z124)&amp;TRIM('Employee List'!AA124)),City!$K:$M,3,FALSE),IF('Employee List'!AA124="","",'Employee List'!AA124)),"")</f>
        <v/>
      </c>
      <c r="W116" t="str">
        <f>IFERROR(IF(VLOOKUP('Employee List'!X124,Country_Table,2,FALSE)="PH",VLOOKUP('Employee List'!Y124,Region_Table,2,FALSE),IF('Employee List'!Y124="","",'Employee List'!Y124)),"")</f>
        <v/>
      </c>
      <c r="X116" t="str">
        <f>IFERROR(IF(VLOOKUP('Employee List'!X124,Country_Table,2,FALSE)="PH",VLOOKUP('Employee List'!Z124,Province_Table,2,FALSE),IF('Employee List'!Z124="","",'Employee List'!Z124)),"")</f>
        <v/>
      </c>
      <c r="Y116" t="str">
        <f>IFERROR(VLOOKUP('Employee List'!X124,Country_Table,2,FALSE),"")</f>
        <v/>
      </c>
      <c r="Z116" s="2" t="str">
        <f>IF('Employee List'!AB124="","",TRIM('Employee List'!AB124))</f>
        <v/>
      </c>
      <c r="AA116" s="2" t="str">
        <f>IF('Employee List'!AC124="","",TRIM('Employee List'!AC124))</f>
        <v/>
      </c>
      <c r="AB116" s="2" t="str">
        <f>IF('Employee List'!AD124="","",TRIM('Employee List'!AD124))</f>
        <v/>
      </c>
      <c r="AC116" s="2" t="str">
        <f>IF('Employee List'!G124="","",TRIM('Employee List'!G124))</f>
        <v/>
      </c>
      <c r="AD116" t="str">
        <f>IFERROR(VLOOKUP('Employee List'!AE124,Civil_Status_Table,2,FALSE),"")</f>
        <v/>
      </c>
      <c r="AE116" s="2" t="str">
        <f>IF('Employee List'!AF124="","",TRIM('Employee List'!AF124))</f>
        <v/>
      </c>
      <c r="AF116" s="2" t="str">
        <f>IF('Employee List'!AG124="","",TRIM('Employee List'!AG124))</f>
        <v/>
      </c>
      <c r="AG116" s="2" t="str">
        <f>IF('Employee List'!AH124="","",TRIM('Employee List'!AH124))</f>
        <v/>
      </c>
      <c r="AH116" t="str">
        <f>IF(ISBLANK('Employee List'!AI124), "",VLOOKUP('Employee List'!AI124,'other LOVs'!A:B,2,FALSE))</f>
        <v/>
      </c>
      <c r="AI116" t="str">
        <f>IF('Employee List'!AJ124="","",TRIM('Employee List'!AJ124))</f>
        <v/>
      </c>
      <c r="AJ116" t="str">
        <f>IF(ISBLANK('Employee List'!AK124)," ",TRIM('Employee List'!AK124))</f>
        <v xml:space="preserve"> </v>
      </c>
    </row>
    <row r="117" spans="1:36">
      <c r="A117" t="str">
        <f>IF('Employee List'!B125="","",TRIM('Employee List'!B125))</f>
        <v/>
      </c>
      <c r="B117" t="str">
        <f>IF('Employee List'!C125="","",TRIM('Employee List'!C125))</f>
        <v/>
      </c>
      <c r="C117" t="str">
        <f>IF('Employee List'!D125="","",TRIM('Employee List'!D125))</f>
        <v/>
      </c>
      <c r="D117" t="str">
        <f>IF(ISBLANK('Employee List'!E125), "",VLOOKUP('Employee List'!E125,'other LOVs'!A:B,2,FALSE))</f>
        <v/>
      </c>
      <c r="E117" t="str">
        <f>IF('Employee List'!F125="","",TRIM('Employee List'!F125))</f>
        <v>,</v>
      </c>
      <c r="F117" s="2" t="str">
        <f>IF('Employee List'!H125="","",'Employee List'!H125)</f>
        <v/>
      </c>
      <c r="G117" s="2" t="str">
        <f>IF('Employee List'!I125="","",TRIM('Employee List'!I125))</f>
        <v/>
      </c>
      <c r="H117" t="str">
        <f>IFERROR(VLOOKUP('Employee List'!J125,Nationality_Table,2,FALSE),"")</f>
        <v/>
      </c>
      <c r="I117" t="str">
        <f>IFERROR(VLOOKUP('Employee List'!K125,Country_Table,2,FALSE),"")</f>
        <v/>
      </c>
      <c r="J117" t="str">
        <f>IFERROR(VLOOKUP('Employee List'!L125,Gender_Table,2,FALSE),"")</f>
        <v/>
      </c>
      <c r="K117" s="2" t="str">
        <f>IF('Employee List'!M125="","",TEXT('Employee List'!M125,"00000000000"))</f>
        <v/>
      </c>
      <c r="L117" s="2" t="str">
        <f>IF('Employee List'!N125="","",TRIM('Employee List'!N125))</f>
        <v/>
      </c>
      <c r="M117" s="2" t="str">
        <f>IF('Employee List'!O125="","",TRIM('Employee List'!O125))</f>
        <v/>
      </c>
      <c r="N117" s="2" t="str">
        <f>IF('Employee List'!P125="","",LEFT(TRIM('Employee List'!P125),60))</f>
        <v/>
      </c>
      <c r="O117" t="str">
        <f>IFERROR(IF(VLOOKUP('Employee List'!Q125,Country_Table,2,FALSE)="PH",VLOOKUP(UPPER(TRIM('Employee List'!R125)&amp;TRIM('Employee List'!S125)&amp;TRIM('Employee List'!T125)),City!$K:$M,3,FALSE),IF('Employee List'!T125="","",'Employee List'!T125)),"")</f>
        <v/>
      </c>
      <c r="P117" t="str">
        <f>IFERROR(IF(VLOOKUP('Employee List'!Q125,Country_Table,2,FALSE)="PH",VLOOKUP('Employee List'!R125,Region_Table,2,FALSE),IF('Employee List'!R125="","",'Employee List'!R125)),"")</f>
        <v/>
      </c>
      <c r="Q117" t="str">
        <f>IFERROR(IF(VLOOKUP('Employee List'!Q125,Country_Table,2,FALSE)="PH",VLOOKUP('Employee List'!S125,Province_Table,2,FALSE),IF('Employee List'!S125="","",'Employee List'!S125)),"")</f>
        <v/>
      </c>
      <c r="R117" t="str">
        <f>IFERROR(VLOOKUP('Employee List'!Q125,Country_Table,2,FALSE),"")</f>
        <v/>
      </c>
      <c r="S117" s="2" t="str">
        <f>IF('Employee List'!U125="","",TRIM('Employee List'!U125))</f>
        <v/>
      </c>
      <c r="T117" s="2" t="str">
        <f>IF('Employee List'!V125="","",TRIM('Employee List'!V125))</f>
        <v/>
      </c>
      <c r="U117" s="2" t="str">
        <f>IF('Employee List'!W125="","",LEFT(TRIM('Employee List'!W125),60))</f>
        <v/>
      </c>
      <c r="V117" t="str">
        <f>IFERROR(IF(VLOOKUP('Employee List'!X125,Country_Table,2,FALSE)="PH",VLOOKUP(UPPER(TRIM('Employee List'!Y125)&amp;TRIM('Employee List'!Z125)&amp;TRIM('Employee List'!AA125)),City!$K:$M,3,FALSE),IF('Employee List'!AA125="","",'Employee List'!AA125)),"")</f>
        <v/>
      </c>
      <c r="W117" t="str">
        <f>IFERROR(IF(VLOOKUP('Employee List'!X125,Country_Table,2,FALSE)="PH",VLOOKUP('Employee List'!Y125,Region_Table,2,FALSE),IF('Employee List'!Y125="","",'Employee List'!Y125)),"")</f>
        <v/>
      </c>
      <c r="X117" t="str">
        <f>IFERROR(IF(VLOOKUP('Employee List'!X125,Country_Table,2,FALSE)="PH",VLOOKUP('Employee List'!Z125,Province_Table,2,FALSE),IF('Employee List'!Z125="","",'Employee List'!Z125)),"")</f>
        <v/>
      </c>
      <c r="Y117" t="str">
        <f>IFERROR(VLOOKUP('Employee List'!X125,Country_Table,2,FALSE),"")</f>
        <v/>
      </c>
      <c r="Z117" s="2" t="str">
        <f>IF('Employee List'!AB125="","",TRIM('Employee List'!AB125))</f>
        <v/>
      </c>
      <c r="AA117" s="2" t="str">
        <f>IF('Employee List'!AC125="","",TRIM('Employee List'!AC125))</f>
        <v/>
      </c>
      <c r="AB117" s="2" t="str">
        <f>IF('Employee List'!AD125="","",TRIM('Employee List'!AD125))</f>
        <v/>
      </c>
      <c r="AC117" s="2" t="str">
        <f>IF('Employee List'!G125="","",TRIM('Employee List'!G125))</f>
        <v/>
      </c>
      <c r="AD117" t="str">
        <f>IFERROR(VLOOKUP('Employee List'!AE125,Civil_Status_Table,2,FALSE),"")</f>
        <v/>
      </c>
      <c r="AE117" s="2" t="str">
        <f>IF('Employee List'!AF125="","",TRIM('Employee List'!AF125))</f>
        <v/>
      </c>
      <c r="AF117" s="2" t="str">
        <f>IF('Employee List'!AG125="","",TRIM('Employee List'!AG125))</f>
        <v/>
      </c>
      <c r="AG117" s="2" t="str">
        <f>IF('Employee List'!AH125="","",TRIM('Employee List'!AH125))</f>
        <v/>
      </c>
      <c r="AH117" t="str">
        <f>IF(ISBLANK('Employee List'!AI125), "",VLOOKUP('Employee List'!AI125,'other LOVs'!A:B,2,FALSE))</f>
        <v/>
      </c>
      <c r="AI117" t="str">
        <f>IF('Employee List'!AJ125="","",TRIM('Employee List'!AJ125))</f>
        <v/>
      </c>
      <c r="AJ117" t="str">
        <f>IF(ISBLANK('Employee List'!AK125)," ",TRIM('Employee List'!AK125))</f>
        <v xml:space="preserve"> </v>
      </c>
    </row>
    <row r="118" spans="1:36">
      <c r="A118" t="str">
        <f>IF('Employee List'!B126="","",TRIM('Employee List'!B126))</f>
        <v/>
      </c>
      <c r="B118" t="str">
        <f>IF('Employee List'!C126="","",TRIM('Employee List'!C126))</f>
        <v/>
      </c>
      <c r="C118" t="str">
        <f>IF('Employee List'!D126="","",TRIM('Employee List'!D126))</f>
        <v/>
      </c>
      <c r="D118" t="str">
        <f>IF(ISBLANK('Employee List'!E126), "",VLOOKUP('Employee List'!E126,'other LOVs'!A:B,2,FALSE))</f>
        <v/>
      </c>
      <c r="E118" t="str">
        <f>IF('Employee List'!F126="","",TRIM('Employee List'!F126))</f>
        <v>,</v>
      </c>
      <c r="F118" s="2" t="str">
        <f>IF('Employee List'!H126="","",'Employee List'!H126)</f>
        <v/>
      </c>
      <c r="G118" s="2" t="str">
        <f>IF('Employee List'!I126="","",TRIM('Employee List'!I126))</f>
        <v/>
      </c>
      <c r="H118" t="str">
        <f>IFERROR(VLOOKUP('Employee List'!J126,Nationality_Table,2,FALSE),"")</f>
        <v/>
      </c>
      <c r="I118" t="str">
        <f>IFERROR(VLOOKUP('Employee List'!K126,Country_Table,2,FALSE),"")</f>
        <v/>
      </c>
      <c r="J118" t="str">
        <f>IFERROR(VLOOKUP('Employee List'!L126,Gender_Table,2,FALSE),"")</f>
        <v/>
      </c>
      <c r="K118" s="2" t="str">
        <f>IF('Employee List'!M126="","",TEXT('Employee List'!M126,"00000000000"))</f>
        <v/>
      </c>
      <c r="L118" s="2" t="str">
        <f>IF('Employee List'!N126="","",TRIM('Employee List'!N126))</f>
        <v/>
      </c>
      <c r="M118" s="2" t="str">
        <f>IF('Employee List'!O126="","",TRIM('Employee List'!O126))</f>
        <v/>
      </c>
      <c r="N118" s="2" t="str">
        <f>IF('Employee List'!P126="","",LEFT(TRIM('Employee List'!P126),60))</f>
        <v/>
      </c>
      <c r="O118" t="str">
        <f>IFERROR(IF(VLOOKUP('Employee List'!Q126,Country_Table,2,FALSE)="PH",VLOOKUP(UPPER(TRIM('Employee List'!R126)&amp;TRIM('Employee List'!S126)&amp;TRIM('Employee List'!T126)),City!$K:$M,3,FALSE),IF('Employee List'!T126="","",'Employee List'!T126)),"")</f>
        <v/>
      </c>
      <c r="P118" t="str">
        <f>IFERROR(IF(VLOOKUP('Employee List'!Q126,Country_Table,2,FALSE)="PH",VLOOKUP('Employee List'!R126,Region_Table,2,FALSE),IF('Employee List'!R126="","",'Employee List'!R126)),"")</f>
        <v/>
      </c>
      <c r="Q118" t="str">
        <f>IFERROR(IF(VLOOKUP('Employee List'!Q126,Country_Table,2,FALSE)="PH",VLOOKUP('Employee List'!S126,Province_Table,2,FALSE),IF('Employee List'!S126="","",'Employee List'!S126)),"")</f>
        <v/>
      </c>
      <c r="R118" t="str">
        <f>IFERROR(VLOOKUP('Employee List'!Q126,Country_Table,2,FALSE),"")</f>
        <v/>
      </c>
      <c r="S118" s="2" t="str">
        <f>IF('Employee List'!U126="","",TRIM('Employee List'!U126))</f>
        <v/>
      </c>
      <c r="T118" s="2" t="str">
        <f>IF('Employee List'!V126="","",TRIM('Employee List'!V126))</f>
        <v/>
      </c>
      <c r="U118" s="2" t="str">
        <f>IF('Employee List'!W126="","",LEFT(TRIM('Employee List'!W126),60))</f>
        <v/>
      </c>
      <c r="V118" t="str">
        <f>IFERROR(IF(VLOOKUP('Employee List'!X126,Country_Table,2,FALSE)="PH",VLOOKUP(UPPER(TRIM('Employee List'!Y126)&amp;TRIM('Employee List'!Z126)&amp;TRIM('Employee List'!AA126)),City!$K:$M,3,FALSE),IF('Employee List'!AA126="","",'Employee List'!AA126)),"")</f>
        <v/>
      </c>
      <c r="W118" t="str">
        <f>IFERROR(IF(VLOOKUP('Employee List'!X126,Country_Table,2,FALSE)="PH",VLOOKUP('Employee List'!Y126,Region_Table,2,FALSE),IF('Employee List'!Y126="","",'Employee List'!Y126)),"")</f>
        <v/>
      </c>
      <c r="X118" t="str">
        <f>IFERROR(IF(VLOOKUP('Employee List'!X126,Country_Table,2,FALSE)="PH",VLOOKUP('Employee List'!Z126,Province_Table,2,FALSE),IF('Employee List'!Z126="","",'Employee List'!Z126)),"")</f>
        <v/>
      </c>
      <c r="Y118" t="str">
        <f>IFERROR(VLOOKUP('Employee List'!X126,Country_Table,2,FALSE),"")</f>
        <v/>
      </c>
      <c r="Z118" s="2" t="str">
        <f>IF('Employee List'!AB126="","",TRIM('Employee List'!AB126))</f>
        <v/>
      </c>
      <c r="AA118" s="2" t="str">
        <f>IF('Employee List'!AC126="","",TRIM('Employee List'!AC126))</f>
        <v/>
      </c>
      <c r="AB118" s="2" t="str">
        <f>IF('Employee List'!AD126="","",TRIM('Employee List'!AD126))</f>
        <v/>
      </c>
      <c r="AC118" s="2" t="str">
        <f>IF('Employee List'!G126="","",TRIM('Employee List'!G126))</f>
        <v/>
      </c>
      <c r="AD118" t="str">
        <f>IFERROR(VLOOKUP('Employee List'!AE126,Civil_Status_Table,2,FALSE),"")</f>
        <v/>
      </c>
      <c r="AE118" s="2" t="str">
        <f>IF('Employee List'!AF126="","",TRIM('Employee List'!AF126))</f>
        <v/>
      </c>
      <c r="AF118" s="2" t="str">
        <f>IF('Employee List'!AG126="","",TRIM('Employee List'!AG126))</f>
        <v/>
      </c>
      <c r="AG118" s="2" t="str">
        <f>IF('Employee List'!AH126="","",TRIM('Employee List'!AH126))</f>
        <v/>
      </c>
      <c r="AH118" t="str">
        <f>IF(ISBLANK('Employee List'!AI126), "",VLOOKUP('Employee List'!AI126,'other LOVs'!A:B,2,FALSE))</f>
        <v/>
      </c>
      <c r="AI118" t="str">
        <f>IF('Employee List'!AJ126="","",TRIM('Employee List'!AJ126))</f>
        <v/>
      </c>
      <c r="AJ118" t="str">
        <f>IF(ISBLANK('Employee List'!AK126)," ",TRIM('Employee List'!AK126))</f>
        <v xml:space="preserve"> </v>
      </c>
    </row>
    <row r="119" spans="1:36">
      <c r="A119" t="str">
        <f>IF('Employee List'!B127="","",TRIM('Employee List'!B127))</f>
        <v/>
      </c>
      <c r="B119" t="str">
        <f>IF('Employee List'!C127="","",TRIM('Employee List'!C127))</f>
        <v/>
      </c>
      <c r="C119" t="str">
        <f>IF('Employee List'!D127="","",TRIM('Employee List'!D127))</f>
        <v/>
      </c>
      <c r="D119" t="str">
        <f>IF(ISBLANK('Employee List'!E127), "",VLOOKUP('Employee List'!E127,'other LOVs'!A:B,2,FALSE))</f>
        <v/>
      </c>
      <c r="E119" t="str">
        <f>IF('Employee List'!F127="","",TRIM('Employee List'!F127))</f>
        <v>,</v>
      </c>
      <c r="F119" s="2" t="str">
        <f>IF('Employee List'!H127="","",'Employee List'!H127)</f>
        <v/>
      </c>
      <c r="G119" s="2" t="str">
        <f>IF('Employee List'!I127="","",TRIM('Employee List'!I127))</f>
        <v/>
      </c>
      <c r="H119" t="str">
        <f>IFERROR(VLOOKUP('Employee List'!J127,Nationality_Table,2,FALSE),"")</f>
        <v/>
      </c>
      <c r="I119" t="str">
        <f>IFERROR(VLOOKUP('Employee List'!K127,Country_Table,2,FALSE),"")</f>
        <v/>
      </c>
      <c r="J119" t="str">
        <f>IFERROR(VLOOKUP('Employee List'!L127,Gender_Table,2,FALSE),"")</f>
        <v/>
      </c>
      <c r="K119" s="2" t="str">
        <f>IF('Employee List'!M127="","",TEXT('Employee List'!M127,"00000000000"))</f>
        <v/>
      </c>
      <c r="L119" s="2" t="str">
        <f>IF('Employee List'!N127="","",TRIM('Employee List'!N127))</f>
        <v/>
      </c>
      <c r="M119" s="2" t="str">
        <f>IF('Employee List'!O127="","",TRIM('Employee List'!O127))</f>
        <v/>
      </c>
      <c r="N119" s="2" t="str">
        <f>IF('Employee List'!P127="","",LEFT(TRIM('Employee List'!P127),60))</f>
        <v/>
      </c>
      <c r="O119" t="str">
        <f>IFERROR(IF(VLOOKUP('Employee List'!Q127,Country_Table,2,FALSE)="PH",VLOOKUP(UPPER(TRIM('Employee List'!R127)&amp;TRIM('Employee List'!S127)&amp;TRIM('Employee List'!T127)),City!$K:$M,3,FALSE),IF('Employee List'!T127="","",'Employee List'!T127)),"")</f>
        <v/>
      </c>
      <c r="P119" t="str">
        <f>IFERROR(IF(VLOOKUP('Employee List'!Q127,Country_Table,2,FALSE)="PH",VLOOKUP('Employee List'!R127,Region_Table,2,FALSE),IF('Employee List'!R127="","",'Employee List'!R127)),"")</f>
        <v/>
      </c>
      <c r="Q119" t="str">
        <f>IFERROR(IF(VLOOKUP('Employee List'!Q127,Country_Table,2,FALSE)="PH",VLOOKUP('Employee List'!S127,Province_Table,2,FALSE),IF('Employee List'!S127="","",'Employee List'!S127)),"")</f>
        <v/>
      </c>
      <c r="R119" t="str">
        <f>IFERROR(VLOOKUP('Employee List'!Q127,Country_Table,2,FALSE),"")</f>
        <v/>
      </c>
      <c r="S119" s="2" t="str">
        <f>IF('Employee List'!U127="","",TRIM('Employee List'!U127))</f>
        <v/>
      </c>
      <c r="T119" s="2" t="str">
        <f>IF('Employee List'!V127="","",TRIM('Employee List'!V127))</f>
        <v/>
      </c>
      <c r="U119" s="2" t="str">
        <f>IF('Employee List'!W127="","",LEFT(TRIM('Employee List'!W127),60))</f>
        <v/>
      </c>
      <c r="V119" t="str">
        <f>IFERROR(IF(VLOOKUP('Employee List'!X127,Country_Table,2,FALSE)="PH",VLOOKUP(UPPER(TRIM('Employee List'!Y127)&amp;TRIM('Employee List'!Z127)&amp;TRIM('Employee List'!AA127)),City!$K:$M,3,FALSE),IF('Employee List'!AA127="","",'Employee List'!AA127)),"")</f>
        <v/>
      </c>
      <c r="W119" t="str">
        <f>IFERROR(IF(VLOOKUP('Employee List'!X127,Country_Table,2,FALSE)="PH",VLOOKUP('Employee List'!Y127,Region_Table,2,FALSE),IF('Employee List'!Y127="","",'Employee List'!Y127)),"")</f>
        <v/>
      </c>
      <c r="X119" t="str">
        <f>IFERROR(IF(VLOOKUP('Employee List'!X127,Country_Table,2,FALSE)="PH",VLOOKUP('Employee List'!Z127,Province_Table,2,FALSE),IF('Employee List'!Z127="","",'Employee List'!Z127)),"")</f>
        <v/>
      </c>
      <c r="Y119" t="str">
        <f>IFERROR(VLOOKUP('Employee List'!X127,Country_Table,2,FALSE),"")</f>
        <v/>
      </c>
      <c r="Z119" s="2" t="str">
        <f>IF('Employee List'!AB127="","",TRIM('Employee List'!AB127))</f>
        <v/>
      </c>
      <c r="AA119" s="2" t="str">
        <f>IF('Employee List'!AC127="","",TRIM('Employee List'!AC127))</f>
        <v/>
      </c>
      <c r="AB119" s="2" t="str">
        <f>IF('Employee List'!AD127="","",TRIM('Employee List'!AD127))</f>
        <v/>
      </c>
      <c r="AC119" s="2" t="str">
        <f>IF('Employee List'!G127="","",TRIM('Employee List'!G127))</f>
        <v/>
      </c>
      <c r="AD119" t="str">
        <f>IFERROR(VLOOKUP('Employee List'!AE127,Civil_Status_Table,2,FALSE),"")</f>
        <v/>
      </c>
      <c r="AE119" s="2" t="str">
        <f>IF('Employee List'!AF127="","",TRIM('Employee List'!AF127))</f>
        <v/>
      </c>
      <c r="AF119" s="2" t="str">
        <f>IF('Employee List'!AG127="","",TRIM('Employee List'!AG127))</f>
        <v/>
      </c>
      <c r="AG119" s="2" t="str">
        <f>IF('Employee List'!AH127="","",TRIM('Employee List'!AH127))</f>
        <v/>
      </c>
      <c r="AH119" t="str">
        <f>IF(ISBLANK('Employee List'!AI127), "",VLOOKUP('Employee List'!AI127,'other LOVs'!A:B,2,FALSE))</f>
        <v/>
      </c>
      <c r="AI119" t="str">
        <f>IF('Employee List'!AJ127="","",TRIM('Employee List'!AJ127))</f>
        <v/>
      </c>
      <c r="AJ119" t="str">
        <f>IF(ISBLANK('Employee List'!AK127)," ",TRIM('Employee List'!AK127))</f>
        <v xml:space="preserve"> </v>
      </c>
    </row>
    <row r="120" spans="1:36">
      <c r="A120" t="str">
        <f>IF('Employee List'!B128="","",TRIM('Employee List'!B128))</f>
        <v/>
      </c>
      <c r="B120" t="str">
        <f>IF('Employee List'!C128="","",TRIM('Employee List'!C128))</f>
        <v/>
      </c>
      <c r="C120" t="str">
        <f>IF('Employee List'!D128="","",TRIM('Employee List'!D128))</f>
        <v/>
      </c>
      <c r="D120" t="str">
        <f>IF(ISBLANK('Employee List'!E128), "",VLOOKUP('Employee List'!E128,'other LOVs'!A:B,2,FALSE))</f>
        <v/>
      </c>
      <c r="E120" t="str">
        <f>IF('Employee List'!F128="","",TRIM('Employee List'!F128))</f>
        <v>,</v>
      </c>
      <c r="F120" s="2" t="str">
        <f>IF('Employee List'!H128="","",'Employee List'!H128)</f>
        <v/>
      </c>
      <c r="G120" s="2" t="str">
        <f>IF('Employee List'!I128="","",TRIM('Employee List'!I128))</f>
        <v/>
      </c>
      <c r="H120" t="str">
        <f>IFERROR(VLOOKUP('Employee List'!J128,Nationality_Table,2,FALSE),"")</f>
        <v/>
      </c>
      <c r="I120" t="str">
        <f>IFERROR(VLOOKUP('Employee List'!K128,Country_Table,2,FALSE),"")</f>
        <v/>
      </c>
      <c r="J120" t="str">
        <f>IFERROR(VLOOKUP('Employee List'!L128,Gender_Table,2,FALSE),"")</f>
        <v/>
      </c>
      <c r="K120" s="2" t="str">
        <f>IF('Employee List'!M128="","",TEXT('Employee List'!M128,"00000000000"))</f>
        <v/>
      </c>
      <c r="L120" s="2" t="str">
        <f>IF('Employee List'!N128="","",TRIM('Employee List'!N128))</f>
        <v/>
      </c>
      <c r="M120" s="2" t="str">
        <f>IF('Employee List'!O128="","",TRIM('Employee List'!O128))</f>
        <v/>
      </c>
      <c r="N120" s="2" t="str">
        <f>IF('Employee List'!P128="","",LEFT(TRIM('Employee List'!P128),60))</f>
        <v/>
      </c>
      <c r="O120" t="str">
        <f>IFERROR(IF(VLOOKUP('Employee List'!Q128,Country_Table,2,FALSE)="PH",VLOOKUP(UPPER(TRIM('Employee List'!R128)&amp;TRIM('Employee List'!S128)&amp;TRIM('Employee List'!T128)),City!$K:$M,3,FALSE),IF('Employee List'!T128="","",'Employee List'!T128)),"")</f>
        <v/>
      </c>
      <c r="P120" t="str">
        <f>IFERROR(IF(VLOOKUP('Employee List'!Q128,Country_Table,2,FALSE)="PH",VLOOKUP('Employee List'!R128,Region_Table,2,FALSE),IF('Employee List'!R128="","",'Employee List'!R128)),"")</f>
        <v/>
      </c>
      <c r="Q120" t="str">
        <f>IFERROR(IF(VLOOKUP('Employee List'!Q128,Country_Table,2,FALSE)="PH",VLOOKUP('Employee List'!S128,Province_Table,2,FALSE),IF('Employee List'!S128="","",'Employee List'!S128)),"")</f>
        <v/>
      </c>
      <c r="R120" t="str">
        <f>IFERROR(VLOOKUP('Employee List'!Q128,Country_Table,2,FALSE),"")</f>
        <v/>
      </c>
      <c r="S120" s="2" t="str">
        <f>IF('Employee List'!U128="","",TRIM('Employee List'!U128))</f>
        <v/>
      </c>
      <c r="T120" s="2" t="str">
        <f>IF('Employee List'!V128="","",TRIM('Employee List'!V128))</f>
        <v/>
      </c>
      <c r="U120" s="2" t="str">
        <f>IF('Employee List'!W128="","",LEFT(TRIM('Employee List'!W128),60))</f>
        <v/>
      </c>
      <c r="V120" t="str">
        <f>IFERROR(IF(VLOOKUP('Employee List'!X128,Country_Table,2,FALSE)="PH",VLOOKUP(UPPER(TRIM('Employee List'!Y128)&amp;TRIM('Employee List'!Z128)&amp;TRIM('Employee List'!AA128)),City!$K:$M,3,FALSE),IF('Employee List'!AA128="","",'Employee List'!AA128)),"")</f>
        <v/>
      </c>
      <c r="W120" t="str">
        <f>IFERROR(IF(VLOOKUP('Employee List'!X128,Country_Table,2,FALSE)="PH",VLOOKUP('Employee List'!Y128,Region_Table,2,FALSE),IF('Employee List'!Y128="","",'Employee List'!Y128)),"")</f>
        <v/>
      </c>
      <c r="X120" t="str">
        <f>IFERROR(IF(VLOOKUP('Employee List'!X128,Country_Table,2,FALSE)="PH",VLOOKUP('Employee List'!Z128,Province_Table,2,FALSE),IF('Employee List'!Z128="","",'Employee List'!Z128)),"")</f>
        <v/>
      </c>
      <c r="Y120" t="str">
        <f>IFERROR(VLOOKUP('Employee List'!X128,Country_Table,2,FALSE),"")</f>
        <v/>
      </c>
      <c r="Z120" s="2" t="str">
        <f>IF('Employee List'!AB128="","",TRIM('Employee List'!AB128))</f>
        <v/>
      </c>
      <c r="AA120" s="2" t="str">
        <f>IF('Employee List'!AC128="","",TRIM('Employee List'!AC128))</f>
        <v/>
      </c>
      <c r="AB120" s="2" t="str">
        <f>IF('Employee List'!AD128="","",TRIM('Employee List'!AD128))</f>
        <v/>
      </c>
      <c r="AC120" s="2" t="str">
        <f>IF('Employee List'!G128="","",TRIM('Employee List'!G128))</f>
        <v/>
      </c>
      <c r="AD120" t="str">
        <f>IFERROR(VLOOKUP('Employee List'!AE128,Civil_Status_Table,2,FALSE),"")</f>
        <v/>
      </c>
      <c r="AE120" s="2" t="str">
        <f>IF('Employee List'!AF128="","",TRIM('Employee List'!AF128))</f>
        <v/>
      </c>
      <c r="AF120" s="2" t="str">
        <f>IF('Employee List'!AG128="","",TRIM('Employee List'!AG128))</f>
        <v/>
      </c>
      <c r="AG120" s="2" t="str">
        <f>IF('Employee List'!AH128="","",TRIM('Employee List'!AH128))</f>
        <v/>
      </c>
      <c r="AH120" t="str">
        <f>IF(ISBLANK('Employee List'!AI128), "",VLOOKUP('Employee List'!AI128,'other LOVs'!A:B,2,FALSE))</f>
        <v/>
      </c>
      <c r="AI120" t="str">
        <f>IF('Employee List'!AJ128="","",TRIM('Employee List'!AJ128))</f>
        <v/>
      </c>
      <c r="AJ120" t="str">
        <f>IF(ISBLANK('Employee List'!AK128)," ",TRIM('Employee List'!AK128))</f>
        <v xml:space="preserve"> </v>
      </c>
    </row>
    <row r="121" spans="1:36">
      <c r="A121" t="str">
        <f>IF('Employee List'!B129="","",TRIM('Employee List'!B129))</f>
        <v/>
      </c>
      <c r="B121" t="str">
        <f>IF('Employee List'!C129="","",TRIM('Employee List'!C129))</f>
        <v/>
      </c>
      <c r="C121" t="str">
        <f>IF('Employee List'!D129="","",TRIM('Employee List'!D129))</f>
        <v/>
      </c>
      <c r="D121" t="str">
        <f>IF(ISBLANK('Employee List'!E129), "",VLOOKUP('Employee List'!E129,'other LOVs'!A:B,2,FALSE))</f>
        <v/>
      </c>
      <c r="E121" t="str">
        <f>IF('Employee List'!F129="","",TRIM('Employee List'!F129))</f>
        <v>,</v>
      </c>
      <c r="F121" s="2" t="str">
        <f>IF('Employee List'!H129="","",'Employee List'!H129)</f>
        <v/>
      </c>
      <c r="G121" s="2" t="str">
        <f>IF('Employee List'!I129="","",TRIM('Employee List'!I129))</f>
        <v/>
      </c>
      <c r="H121" t="str">
        <f>IFERROR(VLOOKUP('Employee List'!J129,Nationality_Table,2,FALSE),"")</f>
        <v/>
      </c>
      <c r="I121" t="str">
        <f>IFERROR(VLOOKUP('Employee List'!K129,Country_Table,2,FALSE),"")</f>
        <v/>
      </c>
      <c r="J121" t="str">
        <f>IFERROR(VLOOKUP('Employee List'!L129,Gender_Table,2,FALSE),"")</f>
        <v/>
      </c>
      <c r="K121" s="2" t="str">
        <f>IF('Employee List'!M129="","",TEXT('Employee List'!M129,"00000000000"))</f>
        <v/>
      </c>
      <c r="L121" s="2" t="str">
        <f>IF('Employee List'!N129="","",TRIM('Employee List'!N129))</f>
        <v/>
      </c>
      <c r="M121" s="2" t="str">
        <f>IF('Employee List'!O129="","",TRIM('Employee List'!O129))</f>
        <v/>
      </c>
      <c r="N121" s="2" t="str">
        <f>IF('Employee List'!P129="","",LEFT(TRIM('Employee List'!P129),60))</f>
        <v/>
      </c>
      <c r="O121" t="str">
        <f>IFERROR(IF(VLOOKUP('Employee List'!Q129,Country_Table,2,FALSE)="PH",VLOOKUP(UPPER(TRIM('Employee List'!R129)&amp;TRIM('Employee List'!S129)&amp;TRIM('Employee List'!T129)),City!$K:$M,3,FALSE),IF('Employee List'!T129="","",'Employee List'!T129)),"")</f>
        <v/>
      </c>
      <c r="P121" t="str">
        <f>IFERROR(IF(VLOOKUP('Employee List'!Q129,Country_Table,2,FALSE)="PH",VLOOKUP('Employee List'!R129,Region_Table,2,FALSE),IF('Employee List'!R129="","",'Employee List'!R129)),"")</f>
        <v/>
      </c>
      <c r="Q121" t="str">
        <f>IFERROR(IF(VLOOKUP('Employee List'!Q129,Country_Table,2,FALSE)="PH",VLOOKUP('Employee List'!S129,Province_Table,2,FALSE),IF('Employee List'!S129="","",'Employee List'!S129)),"")</f>
        <v/>
      </c>
      <c r="R121" t="str">
        <f>IFERROR(VLOOKUP('Employee List'!Q129,Country_Table,2,FALSE),"")</f>
        <v/>
      </c>
      <c r="S121" s="2" t="str">
        <f>IF('Employee List'!U129="","",TRIM('Employee List'!U129))</f>
        <v/>
      </c>
      <c r="T121" s="2" t="str">
        <f>IF('Employee List'!V129="","",TRIM('Employee List'!V129))</f>
        <v/>
      </c>
      <c r="U121" s="2" t="str">
        <f>IF('Employee List'!W129="","",LEFT(TRIM('Employee List'!W129),60))</f>
        <v/>
      </c>
      <c r="V121" t="str">
        <f>IFERROR(IF(VLOOKUP('Employee List'!X129,Country_Table,2,FALSE)="PH",VLOOKUP(UPPER(TRIM('Employee List'!Y129)&amp;TRIM('Employee List'!Z129)&amp;TRIM('Employee List'!AA129)),City!$K:$M,3,FALSE),IF('Employee List'!AA129="","",'Employee List'!AA129)),"")</f>
        <v/>
      </c>
      <c r="W121" t="str">
        <f>IFERROR(IF(VLOOKUP('Employee List'!X129,Country_Table,2,FALSE)="PH",VLOOKUP('Employee List'!Y129,Region_Table,2,FALSE),IF('Employee List'!Y129="","",'Employee List'!Y129)),"")</f>
        <v/>
      </c>
      <c r="X121" t="str">
        <f>IFERROR(IF(VLOOKUP('Employee List'!X129,Country_Table,2,FALSE)="PH",VLOOKUP('Employee List'!Z129,Province_Table,2,FALSE),IF('Employee List'!Z129="","",'Employee List'!Z129)),"")</f>
        <v/>
      </c>
      <c r="Y121" t="str">
        <f>IFERROR(VLOOKUP('Employee List'!X129,Country_Table,2,FALSE),"")</f>
        <v/>
      </c>
      <c r="Z121" s="2" t="str">
        <f>IF('Employee List'!AB129="","",TRIM('Employee List'!AB129))</f>
        <v/>
      </c>
      <c r="AA121" s="2" t="str">
        <f>IF('Employee List'!AC129="","",TRIM('Employee List'!AC129))</f>
        <v/>
      </c>
      <c r="AB121" s="2" t="str">
        <f>IF('Employee List'!AD129="","",TRIM('Employee List'!AD129))</f>
        <v/>
      </c>
      <c r="AC121" s="2" t="str">
        <f>IF('Employee List'!G129="","",TRIM('Employee List'!G129))</f>
        <v/>
      </c>
      <c r="AD121" t="str">
        <f>IFERROR(VLOOKUP('Employee List'!AE129,Civil_Status_Table,2,FALSE),"")</f>
        <v/>
      </c>
      <c r="AE121" s="2" t="str">
        <f>IF('Employee List'!AF129="","",TRIM('Employee List'!AF129))</f>
        <v/>
      </c>
      <c r="AF121" s="2" t="str">
        <f>IF('Employee List'!AG129="","",TRIM('Employee List'!AG129))</f>
        <v/>
      </c>
      <c r="AG121" s="2" t="str">
        <f>IF('Employee List'!AH129="","",TRIM('Employee List'!AH129))</f>
        <v/>
      </c>
      <c r="AH121" t="str">
        <f>IF(ISBLANK('Employee List'!AI129), "",VLOOKUP('Employee List'!AI129,'other LOVs'!A:B,2,FALSE))</f>
        <v/>
      </c>
      <c r="AI121" t="str">
        <f>IF('Employee List'!AJ129="","",TRIM('Employee List'!AJ129))</f>
        <v/>
      </c>
      <c r="AJ121" t="str">
        <f>IF(ISBLANK('Employee List'!AK129)," ",TRIM('Employee List'!AK129))</f>
        <v xml:space="preserve"> </v>
      </c>
    </row>
    <row r="122" spans="1:36">
      <c r="A122" t="str">
        <f>IF('Employee List'!B130="","",TRIM('Employee List'!B130))</f>
        <v/>
      </c>
      <c r="B122" t="str">
        <f>IF('Employee List'!C130="","",TRIM('Employee List'!C130))</f>
        <v/>
      </c>
      <c r="C122" t="str">
        <f>IF('Employee List'!D130="","",TRIM('Employee List'!D130))</f>
        <v/>
      </c>
      <c r="D122" t="str">
        <f>IF(ISBLANK('Employee List'!E130), "",VLOOKUP('Employee List'!E130,'other LOVs'!A:B,2,FALSE))</f>
        <v/>
      </c>
      <c r="E122" t="str">
        <f>IF('Employee List'!F130="","",TRIM('Employee List'!F130))</f>
        <v>,</v>
      </c>
      <c r="F122" s="2" t="str">
        <f>IF('Employee List'!H130="","",'Employee List'!H130)</f>
        <v/>
      </c>
      <c r="G122" s="2" t="str">
        <f>IF('Employee List'!I130="","",TRIM('Employee List'!I130))</f>
        <v/>
      </c>
      <c r="H122" t="str">
        <f>IFERROR(VLOOKUP('Employee List'!J130,Nationality_Table,2,FALSE),"")</f>
        <v/>
      </c>
      <c r="I122" t="str">
        <f>IFERROR(VLOOKUP('Employee List'!K130,Country_Table,2,FALSE),"")</f>
        <v/>
      </c>
      <c r="J122" t="str">
        <f>IFERROR(VLOOKUP('Employee List'!L130,Gender_Table,2,FALSE),"")</f>
        <v/>
      </c>
      <c r="K122" s="2" t="str">
        <f>IF('Employee List'!M130="","",TEXT('Employee List'!M130,"00000000000"))</f>
        <v/>
      </c>
      <c r="L122" s="2" t="str">
        <f>IF('Employee List'!N130="","",TRIM('Employee List'!N130))</f>
        <v/>
      </c>
      <c r="M122" s="2" t="str">
        <f>IF('Employee List'!O130="","",TRIM('Employee List'!O130))</f>
        <v/>
      </c>
      <c r="N122" s="2" t="str">
        <f>IF('Employee List'!P130="","",LEFT(TRIM('Employee List'!P130),60))</f>
        <v/>
      </c>
      <c r="O122" t="str">
        <f>IFERROR(IF(VLOOKUP('Employee List'!Q130,Country_Table,2,FALSE)="PH",VLOOKUP(UPPER(TRIM('Employee List'!R130)&amp;TRIM('Employee List'!S130)&amp;TRIM('Employee List'!T130)),City!$K:$M,3,FALSE),IF('Employee List'!T130="","",'Employee List'!T130)),"")</f>
        <v/>
      </c>
      <c r="P122" t="str">
        <f>IFERROR(IF(VLOOKUP('Employee List'!Q130,Country_Table,2,FALSE)="PH",VLOOKUP('Employee List'!R130,Region_Table,2,FALSE),IF('Employee List'!R130="","",'Employee List'!R130)),"")</f>
        <v/>
      </c>
      <c r="Q122" t="str">
        <f>IFERROR(IF(VLOOKUP('Employee List'!Q130,Country_Table,2,FALSE)="PH",VLOOKUP('Employee List'!S130,Province_Table,2,FALSE),IF('Employee List'!S130="","",'Employee List'!S130)),"")</f>
        <v/>
      </c>
      <c r="R122" t="str">
        <f>IFERROR(VLOOKUP('Employee List'!Q130,Country_Table,2,FALSE),"")</f>
        <v/>
      </c>
      <c r="S122" s="2" t="str">
        <f>IF('Employee List'!U130="","",TRIM('Employee List'!U130))</f>
        <v/>
      </c>
      <c r="T122" s="2" t="str">
        <f>IF('Employee List'!V130="","",TRIM('Employee List'!V130))</f>
        <v/>
      </c>
      <c r="U122" s="2" t="str">
        <f>IF('Employee List'!W130="","",LEFT(TRIM('Employee List'!W130),60))</f>
        <v/>
      </c>
      <c r="V122" t="str">
        <f>IFERROR(IF(VLOOKUP('Employee List'!X130,Country_Table,2,FALSE)="PH",VLOOKUP(UPPER(TRIM('Employee List'!Y130)&amp;TRIM('Employee List'!Z130)&amp;TRIM('Employee List'!AA130)),City!$K:$M,3,FALSE),IF('Employee List'!AA130="","",'Employee List'!AA130)),"")</f>
        <v/>
      </c>
      <c r="W122" t="str">
        <f>IFERROR(IF(VLOOKUP('Employee List'!X130,Country_Table,2,FALSE)="PH",VLOOKUP('Employee List'!Y130,Region_Table,2,FALSE),IF('Employee List'!Y130="","",'Employee List'!Y130)),"")</f>
        <v/>
      </c>
      <c r="X122" t="str">
        <f>IFERROR(IF(VLOOKUP('Employee List'!X130,Country_Table,2,FALSE)="PH",VLOOKUP('Employee List'!Z130,Province_Table,2,FALSE),IF('Employee List'!Z130="","",'Employee List'!Z130)),"")</f>
        <v/>
      </c>
      <c r="Y122" t="str">
        <f>IFERROR(VLOOKUP('Employee List'!X130,Country_Table,2,FALSE),"")</f>
        <v/>
      </c>
      <c r="Z122" s="2" t="str">
        <f>IF('Employee List'!AB130="","",TRIM('Employee List'!AB130))</f>
        <v/>
      </c>
      <c r="AA122" s="2" t="str">
        <f>IF('Employee List'!AC130="","",TRIM('Employee List'!AC130))</f>
        <v/>
      </c>
      <c r="AB122" s="2" t="str">
        <f>IF('Employee List'!AD130="","",TRIM('Employee List'!AD130))</f>
        <v/>
      </c>
      <c r="AC122" s="2" t="str">
        <f>IF('Employee List'!G130="","",TRIM('Employee List'!G130))</f>
        <v/>
      </c>
      <c r="AD122" t="str">
        <f>IFERROR(VLOOKUP('Employee List'!AE130,Civil_Status_Table,2,FALSE),"")</f>
        <v/>
      </c>
      <c r="AE122" s="2" t="str">
        <f>IF('Employee List'!AF130="","",TRIM('Employee List'!AF130))</f>
        <v/>
      </c>
      <c r="AF122" s="2" t="str">
        <f>IF('Employee List'!AG130="","",TRIM('Employee List'!AG130))</f>
        <v/>
      </c>
      <c r="AG122" s="2" t="str">
        <f>IF('Employee List'!AH130="","",TRIM('Employee List'!AH130))</f>
        <v/>
      </c>
      <c r="AH122" t="str">
        <f>IF(ISBLANK('Employee List'!AI130), "",VLOOKUP('Employee List'!AI130,'other LOVs'!A:B,2,FALSE))</f>
        <v/>
      </c>
      <c r="AI122" t="str">
        <f>IF('Employee List'!AJ130="","",TRIM('Employee List'!AJ130))</f>
        <v/>
      </c>
      <c r="AJ122" t="str">
        <f>IF(ISBLANK('Employee List'!AK130)," ",TRIM('Employee List'!AK130))</f>
        <v xml:space="preserve"> </v>
      </c>
    </row>
    <row r="123" spans="1:36">
      <c r="A123" t="str">
        <f>IF('Employee List'!B131="","",TRIM('Employee List'!B131))</f>
        <v/>
      </c>
      <c r="B123" t="str">
        <f>IF('Employee List'!C131="","",TRIM('Employee List'!C131))</f>
        <v/>
      </c>
      <c r="C123" t="str">
        <f>IF('Employee List'!D131="","",TRIM('Employee List'!D131))</f>
        <v/>
      </c>
      <c r="D123" t="str">
        <f>IF(ISBLANK('Employee List'!E131), "",VLOOKUP('Employee List'!E131,'other LOVs'!A:B,2,FALSE))</f>
        <v/>
      </c>
      <c r="E123" t="str">
        <f>IF('Employee List'!F131="","",TRIM('Employee List'!F131))</f>
        <v>,</v>
      </c>
      <c r="F123" s="2" t="str">
        <f>IF('Employee List'!H131="","",'Employee List'!H131)</f>
        <v/>
      </c>
      <c r="G123" s="2" t="str">
        <f>IF('Employee List'!I131="","",TRIM('Employee List'!I131))</f>
        <v/>
      </c>
      <c r="H123" t="str">
        <f>IFERROR(VLOOKUP('Employee List'!J131,Nationality_Table,2,FALSE),"")</f>
        <v/>
      </c>
      <c r="I123" t="str">
        <f>IFERROR(VLOOKUP('Employee List'!K131,Country_Table,2,FALSE),"")</f>
        <v/>
      </c>
      <c r="J123" t="str">
        <f>IFERROR(VLOOKUP('Employee List'!L131,Gender_Table,2,FALSE),"")</f>
        <v/>
      </c>
      <c r="K123" s="2" t="str">
        <f>IF('Employee List'!M131="","",TEXT('Employee List'!M131,"00000000000"))</f>
        <v/>
      </c>
      <c r="L123" s="2" t="str">
        <f>IF('Employee List'!N131="","",TRIM('Employee List'!N131))</f>
        <v/>
      </c>
      <c r="M123" s="2" t="str">
        <f>IF('Employee List'!O131="","",TRIM('Employee List'!O131))</f>
        <v/>
      </c>
      <c r="N123" s="2" t="str">
        <f>IF('Employee List'!P131="","",LEFT(TRIM('Employee List'!P131),60))</f>
        <v/>
      </c>
      <c r="O123" t="str">
        <f>IFERROR(IF(VLOOKUP('Employee List'!Q131,Country_Table,2,FALSE)="PH",VLOOKUP(UPPER(TRIM('Employee List'!R131)&amp;TRIM('Employee List'!S131)&amp;TRIM('Employee List'!T131)),City!$K:$M,3,FALSE),IF('Employee List'!T131="","",'Employee List'!T131)),"")</f>
        <v/>
      </c>
      <c r="P123" t="str">
        <f>IFERROR(IF(VLOOKUP('Employee List'!Q131,Country_Table,2,FALSE)="PH",VLOOKUP('Employee List'!R131,Region_Table,2,FALSE),IF('Employee List'!R131="","",'Employee List'!R131)),"")</f>
        <v/>
      </c>
      <c r="Q123" t="str">
        <f>IFERROR(IF(VLOOKUP('Employee List'!Q131,Country_Table,2,FALSE)="PH",VLOOKUP('Employee List'!S131,Province_Table,2,FALSE),IF('Employee List'!S131="","",'Employee List'!S131)),"")</f>
        <v/>
      </c>
      <c r="R123" t="str">
        <f>IFERROR(VLOOKUP('Employee List'!Q131,Country_Table,2,FALSE),"")</f>
        <v/>
      </c>
      <c r="S123" s="2" t="str">
        <f>IF('Employee List'!U131="","",TRIM('Employee List'!U131))</f>
        <v/>
      </c>
      <c r="T123" s="2" t="str">
        <f>IF('Employee List'!V131="","",TRIM('Employee List'!V131))</f>
        <v/>
      </c>
      <c r="U123" s="2" t="str">
        <f>IF('Employee List'!W131="","",LEFT(TRIM('Employee List'!W131),60))</f>
        <v/>
      </c>
      <c r="V123" t="str">
        <f>IFERROR(IF(VLOOKUP('Employee List'!X131,Country_Table,2,FALSE)="PH",VLOOKUP(UPPER(TRIM('Employee List'!Y131)&amp;TRIM('Employee List'!Z131)&amp;TRIM('Employee List'!AA131)),City!$K:$M,3,FALSE),IF('Employee List'!AA131="","",'Employee List'!AA131)),"")</f>
        <v/>
      </c>
      <c r="W123" t="str">
        <f>IFERROR(IF(VLOOKUP('Employee List'!X131,Country_Table,2,FALSE)="PH",VLOOKUP('Employee List'!Y131,Region_Table,2,FALSE),IF('Employee List'!Y131="","",'Employee List'!Y131)),"")</f>
        <v/>
      </c>
      <c r="X123" t="str">
        <f>IFERROR(IF(VLOOKUP('Employee List'!X131,Country_Table,2,FALSE)="PH",VLOOKUP('Employee List'!Z131,Province_Table,2,FALSE),IF('Employee List'!Z131="","",'Employee List'!Z131)),"")</f>
        <v/>
      </c>
      <c r="Y123" t="str">
        <f>IFERROR(VLOOKUP('Employee List'!X131,Country_Table,2,FALSE),"")</f>
        <v/>
      </c>
      <c r="Z123" s="2" t="str">
        <f>IF('Employee List'!AB131="","",TRIM('Employee List'!AB131))</f>
        <v/>
      </c>
      <c r="AA123" s="2" t="str">
        <f>IF('Employee List'!AC131="","",TRIM('Employee List'!AC131))</f>
        <v/>
      </c>
      <c r="AB123" s="2" t="str">
        <f>IF('Employee List'!AD131="","",TRIM('Employee List'!AD131))</f>
        <v/>
      </c>
      <c r="AC123" s="2" t="str">
        <f>IF('Employee List'!G131="","",TRIM('Employee List'!G131))</f>
        <v/>
      </c>
      <c r="AD123" t="str">
        <f>IFERROR(VLOOKUP('Employee List'!AE131,Civil_Status_Table,2,FALSE),"")</f>
        <v/>
      </c>
      <c r="AE123" s="2" t="str">
        <f>IF('Employee List'!AF131="","",TRIM('Employee List'!AF131))</f>
        <v/>
      </c>
      <c r="AF123" s="2" t="str">
        <f>IF('Employee List'!AG131="","",TRIM('Employee List'!AG131))</f>
        <v/>
      </c>
      <c r="AG123" s="2" t="str">
        <f>IF('Employee List'!AH131="","",TRIM('Employee List'!AH131))</f>
        <v/>
      </c>
      <c r="AH123" t="str">
        <f>IF(ISBLANK('Employee List'!AI131), "",VLOOKUP('Employee List'!AI131,'other LOVs'!A:B,2,FALSE))</f>
        <v/>
      </c>
      <c r="AI123" t="str">
        <f>IF('Employee List'!AJ131="","",TRIM('Employee List'!AJ131))</f>
        <v/>
      </c>
      <c r="AJ123" t="str">
        <f>IF(ISBLANK('Employee List'!AK131)," ",TRIM('Employee List'!AK131))</f>
        <v xml:space="preserve"> </v>
      </c>
    </row>
    <row r="124" spans="1:36">
      <c r="A124" t="str">
        <f>IF('Employee List'!B132="","",TRIM('Employee List'!B132))</f>
        <v/>
      </c>
      <c r="B124" t="str">
        <f>IF('Employee List'!C132="","",TRIM('Employee List'!C132))</f>
        <v/>
      </c>
      <c r="C124" t="str">
        <f>IF('Employee List'!D132="","",TRIM('Employee List'!D132))</f>
        <v/>
      </c>
      <c r="D124" t="str">
        <f>IF(ISBLANK('Employee List'!E132), "",VLOOKUP('Employee List'!E132,'other LOVs'!A:B,2,FALSE))</f>
        <v/>
      </c>
      <c r="E124" t="str">
        <f>IF('Employee List'!F132="","",TRIM('Employee List'!F132))</f>
        <v>,</v>
      </c>
      <c r="F124" s="2" t="str">
        <f>IF('Employee List'!H132="","",'Employee List'!H132)</f>
        <v/>
      </c>
      <c r="G124" s="2" t="str">
        <f>IF('Employee List'!I132="","",TRIM('Employee List'!I132))</f>
        <v/>
      </c>
      <c r="H124" t="str">
        <f>IFERROR(VLOOKUP('Employee List'!J132,Nationality_Table,2,FALSE),"")</f>
        <v/>
      </c>
      <c r="I124" t="str">
        <f>IFERROR(VLOOKUP('Employee List'!K132,Country_Table,2,FALSE),"")</f>
        <v/>
      </c>
      <c r="J124" t="str">
        <f>IFERROR(VLOOKUP('Employee List'!L132,Gender_Table,2,FALSE),"")</f>
        <v/>
      </c>
      <c r="K124" s="2" t="str">
        <f>IF('Employee List'!M132="","",TEXT('Employee List'!M132,"00000000000"))</f>
        <v/>
      </c>
      <c r="L124" s="2" t="str">
        <f>IF('Employee List'!N132="","",TRIM('Employee List'!N132))</f>
        <v/>
      </c>
      <c r="M124" s="2" t="str">
        <f>IF('Employee List'!O132="","",TRIM('Employee List'!O132))</f>
        <v/>
      </c>
      <c r="N124" s="2" t="str">
        <f>IF('Employee List'!P132="","",LEFT(TRIM('Employee List'!P132),60))</f>
        <v/>
      </c>
      <c r="O124" t="str">
        <f>IFERROR(IF(VLOOKUP('Employee List'!Q132,Country_Table,2,FALSE)="PH",VLOOKUP(UPPER(TRIM('Employee List'!R132)&amp;TRIM('Employee List'!S132)&amp;TRIM('Employee List'!T132)),City!$K:$M,3,FALSE),IF('Employee List'!T132="","",'Employee List'!T132)),"")</f>
        <v/>
      </c>
      <c r="P124" t="str">
        <f>IFERROR(IF(VLOOKUP('Employee List'!Q132,Country_Table,2,FALSE)="PH",VLOOKUP('Employee List'!R132,Region_Table,2,FALSE),IF('Employee List'!R132="","",'Employee List'!R132)),"")</f>
        <v/>
      </c>
      <c r="Q124" t="str">
        <f>IFERROR(IF(VLOOKUP('Employee List'!Q132,Country_Table,2,FALSE)="PH",VLOOKUP('Employee List'!S132,Province_Table,2,FALSE),IF('Employee List'!S132="","",'Employee List'!S132)),"")</f>
        <v/>
      </c>
      <c r="R124" t="str">
        <f>IFERROR(VLOOKUP('Employee List'!Q132,Country_Table,2,FALSE),"")</f>
        <v/>
      </c>
      <c r="S124" s="2" t="str">
        <f>IF('Employee List'!U132="","",TRIM('Employee List'!U132))</f>
        <v/>
      </c>
      <c r="T124" s="2" t="str">
        <f>IF('Employee List'!V132="","",TRIM('Employee List'!V132))</f>
        <v/>
      </c>
      <c r="U124" s="2" t="str">
        <f>IF('Employee List'!W132="","",LEFT(TRIM('Employee List'!W132),60))</f>
        <v/>
      </c>
      <c r="V124" t="str">
        <f>IFERROR(IF(VLOOKUP('Employee List'!X132,Country_Table,2,FALSE)="PH",VLOOKUP(UPPER(TRIM('Employee List'!Y132)&amp;TRIM('Employee List'!Z132)&amp;TRIM('Employee List'!AA132)),City!$K:$M,3,FALSE),IF('Employee List'!AA132="","",'Employee List'!AA132)),"")</f>
        <v/>
      </c>
      <c r="W124" t="str">
        <f>IFERROR(IF(VLOOKUP('Employee List'!X132,Country_Table,2,FALSE)="PH",VLOOKUP('Employee List'!Y132,Region_Table,2,FALSE),IF('Employee List'!Y132="","",'Employee List'!Y132)),"")</f>
        <v/>
      </c>
      <c r="X124" t="str">
        <f>IFERROR(IF(VLOOKUP('Employee List'!X132,Country_Table,2,FALSE)="PH",VLOOKUP('Employee List'!Z132,Province_Table,2,FALSE),IF('Employee List'!Z132="","",'Employee List'!Z132)),"")</f>
        <v/>
      </c>
      <c r="Y124" t="str">
        <f>IFERROR(VLOOKUP('Employee List'!X132,Country_Table,2,FALSE),"")</f>
        <v/>
      </c>
      <c r="Z124" s="2" t="str">
        <f>IF('Employee List'!AB132="","",TRIM('Employee List'!AB132))</f>
        <v/>
      </c>
      <c r="AA124" s="2" t="str">
        <f>IF('Employee List'!AC132="","",TRIM('Employee List'!AC132))</f>
        <v/>
      </c>
      <c r="AB124" s="2" t="str">
        <f>IF('Employee List'!AD132="","",TRIM('Employee List'!AD132))</f>
        <v/>
      </c>
      <c r="AC124" s="2" t="str">
        <f>IF('Employee List'!G132="","",TRIM('Employee List'!G132))</f>
        <v/>
      </c>
      <c r="AD124" t="str">
        <f>IFERROR(VLOOKUP('Employee List'!AE132,Civil_Status_Table,2,FALSE),"")</f>
        <v/>
      </c>
      <c r="AE124" s="2" t="str">
        <f>IF('Employee List'!AF132="","",TRIM('Employee List'!AF132))</f>
        <v/>
      </c>
      <c r="AF124" s="2" t="str">
        <f>IF('Employee List'!AG132="","",TRIM('Employee List'!AG132))</f>
        <v/>
      </c>
      <c r="AG124" s="2" t="str">
        <f>IF('Employee List'!AH132="","",TRIM('Employee List'!AH132))</f>
        <v/>
      </c>
      <c r="AH124" t="str">
        <f>IF(ISBLANK('Employee List'!AI132), "",VLOOKUP('Employee List'!AI132,'other LOVs'!A:B,2,FALSE))</f>
        <v/>
      </c>
      <c r="AI124" t="str">
        <f>IF('Employee List'!AJ132="","",TRIM('Employee List'!AJ132))</f>
        <v/>
      </c>
      <c r="AJ124" t="str">
        <f>IF(ISBLANK('Employee List'!AK132)," ",TRIM('Employee List'!AK132))</f>
        <v xml:space="preserve"> </v>
      </c>
    </row>
    <row r="125" spans="1:36">
      <c r="A125" t="str">
        <f>IF('Employee List'!B133="","",TRIM('Employee List'!B133))</f>
        <v/>
      </c>
      <c r="B125" t="str">
        <f>IF('Employee List'!C133="","",TRIM('Employee List'!C133))</f>
        <v/>
      </c>
      <c r="C125" t="str">
        <f>IF('Employee List'!D133="","",TRIM('Employee List'!D133))</f>
        <v/>
      </c>
      <c r="D125" t="str">
        <f>IF(ISBLANK('Employee List'!E133), "",VLOOKUP('Employee List'!E133,'other LOVs'!A:B,2,FALSE))</f>
        <v/>
      </c>
      <c r="E125" t="str">
        <f>IF('Employee List'!F133="","",TRIM('Employee List'!F133))</f>
        <v>,</v>
      </c>
      <c r="F125" s="2" t="str">
        <f>IF('Employee List'!H133="","",'Employee List'!H133)</f>
        <v/>
      </c>
      <c r="G125" s="2" t="str">
        <f>IF('Employee List'!I133="","",TRIM('Employee List'!I133))</f>
        <v/>
      </c>
      <c r="H125" t="str">
        <f>IFERROR(VLOOKUP('Employee List'!J133,Nationality_Table,2,FALSE),"")</f>
        <v/>
      </c>
      <c r="I125" t="str">
        <f>IFERROR(VLOOKUP('Employee List'!K133,Country_Table,2,FALSE),"")</f>
        <v/>
      </c>
      <c r="J125" t="str">
        <f>IFERROR(VLOOKUP('Employee List'!L133,Gender_Table,2,FALSE),"")</f>
        <v/>
      </c>
      <c r="K125" s="2" t="str">
        <f>IF('Employee List'!M133="","",TEXT('Employee List'!M133,"00000000000"))</f>
        <v/>
      </c>
      <c r="L125" s="2" t="str">
        <f>IF('Employee List'!N133="","",TRIM('Employee List'!N133))</f>
        <v/>
      </c>
      <c r="M125" s="2" t="str">
        <f>IF('Employee List'!O133="","",TRIM('Employee List'!O133))</f>
        <v/>
      </c>
      <c r="N125" s="2" t="str">
        <f>IF('Employee List'!P133="","",LEFT(TRIM('Employee List'!P133),60))</f>
        <v/>
      </c>
      <c r="O125" t="str">
        <f>IFERROR(IF(VLOOKUP('Employee List'!Q133,Country_Table,2,FALSE)="PH",VLOOKUP(UPPER(TRIM('Employee List'!R133)&amp;TRIM('Employee List'!S133)&amp;TRIM('Employee List'!T133)),City!$K:$M,3,FALSE),IF('Employee List'!T133="","",'Employee List'!T133)),"")</f>
        <v/>
      </c>
      <c r="P125" t="str">
        <f>IFERROR(IF(VLOOKUP('Employee List'!Q133,Country_Table,2,FALSE)="PH",VLOOKUP('Employee List'!R133,Region_Table,2,FALSE),IF('Employee List'!R133="","",'Employee List'!R133)),"")</f>
        <v/>
      </c>
      <c r="Q125" t="str">
        <f>IFERROR(IF(VLOOKUP('Employee List'!Q133,Country_Table,2,FALSE)="PH",VLOOKUP('Employee List'!S133,Province_Table,2,FALSE),IF('Employee List'!S133="","",'Employee List'!S133)),"")</f>
        <v/>
      </c>
      <c r="R125" t="str">
        <f>IFERROR(VLOOKUP('Employee List'!Q133,Country_Table,2,FALSE),"")</f>
        <v/>
      </c>
      <c r="S125" s="2" t="str">
        <f>IF('Employee List'!U133="","",TRIM('Employee List'!U133))</f>
        <v/>
      </c>
      <c r="T125" s="2" t="str">
        <f>IF('Employee List'!V133="","",TRIM('Employee List'!V133))</f>
        <v/>
      </c>
      <c r="U125" s="2" t="str">
        <f>IF('Employee List'!W133="","",LEFT(TRIM('Employee List'!W133),60))</f>
        <v/>
      </c>
      <c r="V125" t="str">
        <f>IFERROR(IF(VLOOKUP('Employee List'!X133,Country_Table,2,FALSE)="PH",VLOOKUP(UPPER(TRIM('Employee List'!Y133)&amp;TRIM('Employee List'!Z133)&amp;TRIM('Employee List'!AA133)),City!$K:$M,3,FALSE),IF('Employee List'!AA133="","",'Employee List'!AA133)),"")</f>
        <v/>
      </c>
      <c r="W125" t="str">
        <f>IFERROR(IF(VLOOKUP('Employee List'!X133,Country_Table,2,FALSE)="PH",VLOOKUP('Employee List'!Y133,Region_Table,2,FALSE),IF('Employee List'!Y133="","",'Employee List'!Y133)),"")</f>
        <v/>
      </c>
      <c r="X125" t="str">
        <f>IFERROR(IF(VLOOKUP('Employee List'!X133,Country_Table,2,FALSE)="PH",VLOOKUP('Employee List'!Z133,Province_Table,2,FALSE),IF('Employee List'!Z133="","",'Employee List'!Z133)),"")</f>
        <v/>
      </c>
      <c r="Y125" t="str">
        <f>IFERROR(VLOOKUP('Employee List'!X133,Country_Table,2,FALSE),"")</f>
        <v/>
      </c>
      <c r="Z125" s="2" t="str">
        <f>IF('Employee List'!AB133="","",TRIM('Employee List'!AB133))</f>
        <v/>
      </c>
      <c r="AA125" s="2" t="str">
        <f>IF('Employee List'!AC133="","",TRIM('Employee List'!AC133))</f>
        <v/>
      </c>
      <c r="AB125" s="2" t="str">
        <f>IF('Employee List'!AD133="","",TRIM('Employee List'!AD133))</f>
        <v/>
      </c>
      <c r="AC125" s="2" t="str">
        <f>IF('Employee List'!G133="","",TRIM('Employee List'!G133))</f>
        <v/>
      </c>
      <c r="AD125" t="str">
        <f>IFERROR(VLOOKUP('Employee List'!AE133,Civil_Status_Table,2,FALSE),"")</f>
        <v/>
      </c>
      <c r="AE125" s="2" t="str">
        <f>IF('Employee List'!AF133="","",TRIM('Employee List'!AF133))</f>
        <v/>
      </c>
      <c r="AF125" s="2" t="str">
        <f>IF('Employee List'!AG133="","",TRIM('Employee List'!AG133))</f>
        <v/>
      </c>
      <c r="AG125" s="2" t="str">
        <f>IF('Employee List'!AH133="","",TRIM('Employee List'!AH133))</f>
        <v/>
      </c>
      <c r="AH125" t="str">
        <f>IF(ISBLANK('Employee List'!AI133), "",VLOOKUP('Employee List'!AI133,'other LOVs'!A:B,2,FALSE))</f>
        <v/>
      </c>
      <c r="AI125" t="str">
        <f>IF('Employee List'!AJ133="","",TRIM('Employee List'!AJ133))</f>
        <v/>
      </c>
      <c r="AJ125" t="str">
        <f>IF(ISBLANK('Employee List'!AK133)," ",TRIM('Employee List'!AK133))</f>
        <v xml:space="preserve"> </v>
      </c>
    </row>
    <row r="126" spans="1:36">
      <c r="A126" t="str">
        <f>IF('Employee List'!B134="","",TRIM('Employee List'!B134))</f>
        <v/>
      </c>
      <c r="B126" t="str">
        <f>IF('Employee List'!C134="","",TRIM('Employee List'!C134))</f>
        <v/>
      </c>
      <c r="C126" t="str">
        <f>IF('Employee List'!D134="","",TRIM('Employee List'!D134))</f>
        <v/>
      </c>
      <c r="D126" t="str">
        <f>IF(ISBLANK('Employee List'!E134), "",VLOOKUP('Employee List'!E134,'other LOVs'!A:B,2,FALSE))</f>
        <v/>
      </c>
      <c r="E126" t="str">
        <f>IF('Employee List'!F134="","",TRIM('Employee List'!F134))</f>
        <v>,</v>
      </c>
      <c r="F126" s="2" t="str">
        <f>IF('Employee List'!H134="","",'Employee List'!H134)</f>
        <v/>
      </c>
      <c r="G126" s="2" t="str">
        <f>IF('Employee List'!I134="","",TRIM('Employee List'!I134))</f>
        <v/>
      </c>
      <c r="H126" t="str">
        <f>IFERROR(VLOOKUP('Employee List'!J134,Nationality_Table,2,FALSE),"")</f>
        <v/>
      </c>
      <c r="I126" t="str">
        <f>IFERROR(VLOOKUP('Employee List'!K134,Country_Table,2,FALSE),"")</f>
        <v/>
      </c>
      <c r="J126" t="str">
        <f>IFERROR(VLOOKUP('Employee List'!L134,Gender_Table,2,FALSE),"")</f>
        <v/>
      </c>
      <c r="K126" s="2" t="str">
        <f>IF('Employee List'!M134="","",TEXT('Employee List'!M134,"00000000000"))</f>
        <v/>
      </c>
      <c r="L126" s="2" t="str">
        <f>IF('Employee List'!N134="","",TRIM('Employee List'!N134))</f>
        <v/>
      </c>
      <c r="M126" s="2" t="str">
        <f>IF('Employee List'!O134="","",TRIM('Employee List'!O134))</f>
        <v/>
      </c>
      <c r="N126" s="2" t="str">
        <f>IF('Employee List'!P134="","",LEFT(TRIM('Employee List'!P134),60))</f>
        <v/>
      </c>
      <c r="O126" t="str">
        <f>IFERROR(IF(VLOOKUP('Employee List'!Q134,Country_Table,2,FALSE)="PH",VLOOKUP(UPPER(TRIM('Employee List'!R134)&amp;TRIM('Employee List'!S134)&amp;TRIM('Employee List'!T134)),City!$K:$M,3,FALSE),IF('Employee List'!T134="","",'Employee List'!T134)),"")</f>
        <v/>
      </c>
      <c r="P126" t="str">
        <f>IFERROR(IF(VLOOKUP('Employee List'!Q134,Country_Table,2,FALSE)="PH",VLOOKUP('Employee List'!R134,Region_Table,2,FALSE),IF('Employee List'!R134="","",'Employee List'!R134)),"")</f>
        <v/>
      </c>
      <c r="Q126" t="str">
        <f>IFERROR(IF(VLOOKUP('Employee List'!Q134,Country_Table,2,FALSE)="PH",VLOOKUP('Employee List'!S134,Province_Table,2,FALSE),IF('Employee List'!S134="","",'Employee List'!S134)),"")</f>
        <v/>
      </c>
      <c r="R126" t="str">
        <f>IFERROR(VLOOKUP('Employee List'!Q134,Country_Table,2,FALSE),"")</f>
        <v/>
      </c>
      <c r="S126" s="2" t="str">
        <f>IF('Employee List'!U134="","",TRIM('Employee List'!U134))</f>
        <v/>
      </c>
      <c r="T126" s="2" t="str">
        <f>IF('Employee List'!V134="","",TRIM('Employee List'!V134))</f>
        <v/>
      </c>
      <c r="U126" s="2" t="str">
        <f>IF('Employee List'!W134="","",LEFT(TRIM('Employee List'!W134),60))</f>
        <v/>
      </c>
      <c r="V126" t="str">
        <f>IFERROR(IF(VLOOKUP('Employee List'!X134,Country_Table,2,FALSE)="PH",VLOOKUP(UPPER(TRIM('Employee List'!Y134)&amp;TRIM('Employee List'!Z134)&amp;TRIM('Employee List'!AA134)),City!$K:$M,3,FALSE),IF('Employee List'!AA134="","",'Employee List'!AA134)),"")</f>
        <v/>
      </c>
      <c r="W126" t="str">
        <f>IFERROR(IF(VLOOKUP('Employee List'!X134,Country_Table,2,FALSE)="PH",VLOOKUP('Employee List'!Y134,Region_Table,2,FALSE),IF('Employee List'!Y134="","",'Employee List'!Y134)),"")</f>
        <v/>
      </c>
      <c r="X126" t="str">
        <f>IFERROR(IF(VLOOKUP('Employee List'!X134,Country_Table,2,FALSE)="PH",VLOOKUP('Employee List'!Z134,Province_Table,2,FALSE),IF('Employee List'!Z134="","",'Employee List'!Z134)),"")</f>
        <v/>
      </c>
      <c r="Y126" t="str">
        <f>IFERROR(VLOOKUP('Employee List'!X134,Country_Table,2,FALSE),"")</f>
        <v/>
      </c>
      <c r="Z126" s="2" t="str">
        <f>IF('Employee List'!AB134="","",TRIM('Employee List'!AB134))</f>
        <v/>
      </c>
      <c r="AA126" s="2" t="str">
        <f>IF('Employee List'!AC134="","",TRIM('Employee List'!AC134))</f>
        <v/>
      </c>
      <c r="AB126" s="2" t="str">
        <f>IF('Employee List'!AD134="","",TRIM('Employee List'!AD134))</f>
        <v/>
      </c>
      <c r="AC126" s="2" t="str">
        <f>IF('Employee List'!G134="","",TRIM('Employee List'!G134))</f>
        <v/>
      </c>
      <c r="AD126" t="str">
        <f>IFERROR(VLOOKUP('Employee List'!AE134,Civil_Status_Table,2,FALSE),"")</f>
        <v/>
      </c>
      <c r="AE126" s="2" t="str">
        <f>IF('Employee List'!AF134="","",TRIM('Employee List'!AF134))</f>
        <v/>
      </c>
      <c r="AF126" s="2" t="str">
        <f>IF('Employee List'!AG134="","",TRIM('Employee List'!AG134))</f>
        <v/>
      </c>
      <c r="AG126" s="2" t="str">
        <f>IF('Employee List'!AH134="","",TRIM('Employee List'!AH134))</f>
        <v/>
      </c>
      <c r="AH126" t="str">
        <f>IF(ISBLANK('Employee List'!AI134), "",VLOOKUP('Employee List'!AI134,'other LOVs'!A:B,2,FALSE))</f>
        <v/>
      </c>
      <c r="AI126" t="str">
        <f>IF('Employee List'!AJ134="","",TRIM('Employee List'!AJ134))</f>
        <v/>
      </c>
      <c r="AJ126" t="str">
        <f>IF(ISBLANK('Employee List'!AK134)," ",TRIM('Employee List'!AK134))</f>
        <v xml:space="preserve"> </v>
      </c>
    </row>
    <row r="127" spans="1:36">
      <c r="A127" t="str">
        <f>IF('Employee List'!B135="","",TRIM('Employee List'!B135))</f>
        <v/>
      </c>
      <c r="B127" t="str">
        <f>IF('Employee List'!C135="","",TRIM('Employee List'!C135))</f>
        <v/>
      </c>
      <c r="C127" t="str">
        <f>IF('Employee List'!D135="","",TRIM('Employee List'!D135))</f>
        <v/>
      </c>
      <c r="D127" t="str">
        <f>IF(ISBLANK('Employee List'!E135), "",VLOOKUP('Employee List'!E135,'other LOVs'!A:B,2,FALSE))</f>
        <v/>
      </c>
      <c r="E127" t="str">
        <f>IF('Employee List'!F135="","",TRIM('Employee List'!F135))</f>
        <v>,</v>
      </c>
      <c r="F127" s="2" t="str">
        <f>IF('Employee List'!H135="","",'Employee List'!H135)</f>
        <v/>
      </c>
      <c r="G127" s="2" t="str">
        <f>IF('Employee List'!I135="","",TRIM('Employee List'!I135))</f>
        <v/>
      </c>
      <c r="H127" t="str">
        <f>IFERROR(VLOOKUP('Employee List'!J135,Nationality_Table,2,FALSE),"")</f>
        <v/>
      </c>
      <c r="I127" t="str">
        <f>IFERROR(VLOOKUP('Employee List'!K135,Country_Table,2,FALSE),"")</f>
        <v/>
      </c>
      <c r="J127" t="str">
        <f>IFERROR(VLOOKUP('Employee List'!L135,Gender_Table,2,FALSE),"")</f>
        <v/>
      </c>
      <c r="K127" s="2" t="str">
        <f>IF('Employee List'!M135="","",TEXT('Employee List'!M135,"00000000000"))</f>
        <v/>
      </c>
      <c r="L127" s="2" t="str">
        <f>IF('Employee List'!N135="","",TRIM('Employee List'!N135))</f>
        <v/>
      </c>
      <c r="M127" s="2" t="str">
        <f>IF('Employee List'!O135="","",TRIM('Employee List'!O135))</f>
        <v/>
      </c>
      <c r="N127" s="2" t="str">
        <f>IF('Employee List'!P135="","",LEFT(TRIM('Employee List'!P135),60))</f>
        <v/>
      </c>
      <c r="O127" t="str">
        <f>IFERROR(IF(VLOOKUP('Employee List'!Q135,Country_Table,2,FALSE)="PH",VLOOKUP(UPPER(TRIM('Employee List'!R135)&amp;TRIM('Employee List'!S135)&amp;TRIM('Employee List'!T135)),City!$K:$M,3,FALSE),IF('Employee List'!T135="","",'Employee List'!T135)),"")</f>
        <v/>
      </c>
      <c r="P127" t="str">
        <f>IFERROR(IF(VLOOKUP('Employee List'!Q135,Country_Table,2,FALSE)="PH",VLOOKUP('Employee List'!R135,Region_Table,2,FALSE),IF('Employee List'!R135="","",'Employee List'!R135)),"")</f>
        <v/>
      </c>
      <c r="Q127" t="str">
        <f>IFERROR(IF(VLOOKUP('Employee List'!Q135,Country_Table,2,FALSE)="PH",VLOOKUP('Employee List'!S135,Province_Table,2,FALSE),IF('Employee List'!S135="","",'Employee List'!S135)),"")</f>
        <v/>
      </c>
      <c r="R127" t="str">
        <f>IFERROR(VLOOKUP('Employee List'!Q135,Country_Table,2,FALSE),"")</f>
        <v/>
      </c>
      <c r="S127" s="2" t="str">
        <f>IF('Employee List'!U135="","",TRIM('Employee List'!U135))</f>
        <v/>
      </c>
      <c r="T127" s="2" t="str">
        <f>IF('Employee List'!V135="","",TRIM('Employee List'!V135))</f>
        <v/>
      </c>
      <c r="U127" s="2" t="str">
        <f>IF('Employee List'!W135="","",LEFT(TRIM('Employee List'!W135),60))</f>
        <v/>
      </c>
      <c r="V127" t="str">
        <f>IFERROR(IF(VLOOKUP('Employee List'!X135,Country_Table,2,FALSE)="PH",VLOOKUP(UPPER(TRIM('Employee List'!Y135)&amp;TRIM('Employee List'!Z135)&amp;TRIM('Employee List'!AA135)),City!$K:$M,3,FALSE),IF('Employee List'!AA135="","",'Employee List'!AA135)),"")</f>
        <v/>
      </c>
      <c r="W127" t="str">
        <f>IFERROR(IF(VLOOKUP('Employee List'!X135,Country_Table,2,FALSE)="PH",VLOOKUP('Employee List'!Y135,Region_Table,2,FALSE),IF('Employee List'!Y135="","",'Employee List'!Y135)),"")</f>
        <v/>
      </c>
      <c r="X127" t="str">
        <f>IFERROR(IF(VLOOKUP('Employee List'!X135,Country_Table,2,FALSE)="PH",VLOOKUP('Employee List'!Z135,Province_Table,2,FALSE),IF('Employee List'!Z135="","",'Employee List'!Z135)),"")</f>
        <v/>
      </c>
      <c r="Y127" t="str">
        <f>IFERROR(VLOOKUP('Employee List'!X135,Country_Table,2,FALSE),"")</f>
        <v/>
      </c>
      <c r="Z127" s="2" t="str">
        <f>IF('Employee List'!AB135="","",TRIM('Employee List'!AB135))</f>
        <v/>
      </c>
      <c r="AA127" s="2" t="str">
        <f>IF('Employee List'!AC135="","",TRIM('Employee List'!AC135))</f>
        <v/>
      </c>
      <c r="AB127" s="2" t="str">
        <f>IF('Employee List'!AD135="","",TRIM('Employee List'!AD135))</f>
        <v/>
      </c>
      <c r="AC127" s="2" t="str">
        <f>IF('Employee List'!G135="","",TRIM('Employee List'!G135))</f>
        <v/>
      </c>
      <c r="AD127" t="str">
        <f>IFERROR(VLOOKUP('Employee List'!AE135,Civil_Status_Table,2,FALSE),"")</f>
        <v/>
      </c>
      <c r="AE127" s="2" t="str">
        <f>IF('Employee List'!AF135="","",TRIM('Employee List'!AF135))</f>
        <v/>
      </c>
      <c r="AF127" s="2" t="str">
        <f>IF('Employee List'!AG135="","",TRIM('Employee List'!AG135))</f>
        <v/>
      </c>
      <c r="AG127" s="2" t="str">
        <f>IF('Employee List'!AH135="","",TRIM('Employee List'!AH135))</f>
        <v/>
      </c>
      <c r="AH127" t="str">
        <f>IF(ISBLANK('Employee List'!AI135), "",VLOOKUP('Employee List'!AI135,'other LOVs'!A:B,2,FALSE))</f>
        <v/>
      </c>
      <c r="AI127" t="str">
        <f>IF('Employee List'!AJ135="","",TRIM('Employee List'!AJ135))</f>
        <v/>
      </c>
      <c r="AJ127" t="str">
        <f>IF(ISBLANK('Employee List'!AK135)," ",TRIM('Employee List'!AK135))</f>
        <v xml:space="preserve"> </v>
      </c>
    </row>
    <row r="128" spans="1:36">
      <c r="A128" t="str">
        <f>IF('Employee List'!B136="","",TRIM('Employee List'!B136))</f>
        <v/>
      </c>
      <c r="B128" t="str">
        <f>IF('Employee List'!C136="","",TRIM('Employee List'!C136))</f>
        <v/>
      </c>
      <c r="C128" t="str">
        <f>IF('Employee List'!D136="","",TRIM('Employee List'!D136))</f>
        <v/>
      </c>
      <c r="D128" t="str">
        <f>IF(ISBLANK('Employee List'!E136), "",VLOOKUP('Employee List'!E136,'other LOVs'!A:B,2,FALSE))</f>
        <v/>
      </c>
      <c r="E128" t="str">
        <f>IF('Employee List'!F136="","",TRIM('Employee List'!F136))</f>
        <v>,</v>
      </c>
      <c r="F128" s="2" t="str">
        <f>IF('Employee List'!H136="","",'Employee List'!H136)</f>
        <v/>
      </c>
      <c r="G128" s="2" t="str">
        <f>IF('Employee List'!I136="","",TRIM('Employee List'!I136))</f>
        <v/>
      </c>
      <c r="H128" t="str">
        <f>IFERROR(VLOOKUP('Employee List'!J136,Nationality_Table,2,FALSE),"")</f>
        <v/>
      </c>
      <c r="I128" t="str">
        <f>IFERROR(VLOOKUP('Employee List'!K136,Country_Table,2,FALSE),"")</f>
        <v/>
      </c>
      <c r="J128" t="str">
        <f>IFERROR(VLOOKUP('Employee List'!L136,Gender_Table,2,FALSE),"")</f>
        <v/>
      </c>
      <c r="K128" s="2" t="str">
        <f>IF('Employee List'!M136="","",TEXT('Employee List'!M136,"00000000000"))</f>
        <v/>
      </c>
      <c r="L128" s="2" t="str">
        <f>IF('Employee List'!N136="","",TRIM('Employee List'!N136))</f>
        <v/>
      </c>
      <c r="M128" s="2" t="str">
        <f>IF('Employee List'!O136="","",TRIM('Employee List'!O136))</f>
        <v/>
      </c>
      <c r="N128" s="2" t="str">
        <f>IF('Employee List'!P136="","",LEFT(TRIM('Employee List'!P136),60))</f>
        <v/>
      </c>
      <c r="O128" t="str">
        <f>IFERROR(IF(VLOOKUP('Employee List'!Q136,Country_Table,2,FALSE)="PH",VLOOKUP(UPPER(TRIM('Employee List'!R136)&amp;TRIM('Employee List'!S136)&amp;TRIM('Employee List'!T136)),City!$K:$M,3,FALSE),IF('Employee List'!T136="","",'Employee List'!T136)),"")</f>
        <v/>
      </c>
      <c r="P128" t="str">
        <f>IFERROR(IF(VLOOKUP('Employee List'!Q136,Country_Table,2,FALSE)="PH",VLOOKUP('Employee List'!R136,Region_Table,2,FALSE),IF('Employee List'!R136="","",'Employee List'!R136)),"")</f>
        <v/>
      </c>
      <c r="Q128" t="str">
        <f>IFERROR(IF(VLOOKUP('Employee List'!Q136,Country_Table,2,FALSE)="PH",VLOOKUP('Employee List'!S136,Province_Table,2,FALSE),IF('Employee List'!S136="","",'Employee List'!S136)),"")</f>
        <v/>
      </c>
      <c r="R128" t="str">
        <f>IFERROR(VLOOKUP('Employee List'!Q136,Country_Table,2,FALSE),"")</f>
        <v/>
      </c>
      <c r="S128" s="2" t="str">
        <f>IF('Employee List'!U136="","",TRIM('Employee List'!U136))</f>
        <v/>
      </c>
      <c r="T128" s="2" t="str">
        <f>IF('Employee List'!V136="","",TRIM('Employee List'!V136))</f>
        <v/>
      </c>
      <c r="U128" s="2" t="str">
        <f>IF('Employee List'!W136="","",LEFT(TRIM('Employee List'!W136),60))</f>
        <v/>
      </c>
      <c r="V128" t="str">
        <f>IFERROR(IF(VLOOKUP('Employee List'!X136,Country_Table,2,FALSE)="PH",VLOOKUP(UPPER(TRIM('Employee List'!Y136)&amp;TRIM('Employee List'!Z136)&amp;TRIM('Employee List'!AA136)),City!$K:$M,3,FALSE),IF('Employee List'!AA136="","",'Employee List'!AA136)),"")</f>
        <v/>
      </c>
      <c r="W128" t="str">
        <f>IFERROR(IF(VLOOKUP('Employee List'!X136,Country_Table,2,FALSE)="PH",VLOOKUP('Employee List'!Y136,Region_Table,2,FALSE),IF('Employee List'!Y136="","",'Employee List'!Y136)),"")</f>
        <v/>
      </c>
      <c r="X128" t="str">
        <f>IFERROR(IF(VLOOKUP('Employee List'!X136,Country_Table,2,FALSE)="PH",VLOOKUP('Employee List'!Z136,Province_Table,2,FALSE),IF('Employee List'!Z136="","",'Employee List'!Z136)),"")</f>
        <v/>
      </c>
      <c r="Y128" t="str">
        <f>IFERROR(VLOOKUP('Employee List'!X136,Country_Table,2,FALSE),"")</f>
        <v/>
      </c>
      <c r="Z128" s="2" t="str">
        <f>IF('Employee List'!AB136="","",TRIM('Employee List'!AB136))</f>
        <v/>
      </c>
      <c r="AA128" s="2" t="str">
        <f>IF('Employee List'!AC136="","",TRIM('Employee List'!AC136))</f>
        <v/>
      </c>
      <c r="AB128" s="2" t="str">
        <f>IF('Employee List'!AD136="","",TRIM('Employee List'!AD136))</f>
        <v/>
      </c>
      <c r="AC128" s="2" t="str">
        <f>IF('Employee List'!G136="","",TRIM('Employee List'!G136))</f>
        <v/>
      </c>
      <c r="AD128" t="str">
        <f>IFERROR(VLOOKUP('Employee List'!AE136,Civil_Status_Table,2,FALSE),"")</f>
        <v/>
      </c>
      <c r="AE128" s="2" t="str">
        <f>IF('Employee List'!AF136="","",TRIM('Employee List'!AF136))</f>
        <v/>
      </c>
      <c r="AF128" s="2" t="str">
        <f>IF('Employee List'!AG136="","",TRIM('Employee List'!AG136))</f>
        <v/>
      </c>
      <c r="AG128" s="2" t="str">
        <f>IF('Employee List'!AH136="","",TRIM('Employee List'!AH136))</f>
        <v/>
      </c>
      <c r="AH128" t="str">
        <f>IF(ISBLANK('Employee List'!AI136), "",VLOOKUP('Employee List'!AI136,'other LOVs'!A:B,2,FALSE))</f>
        <v/>
      </c>
      <c r="AI128" t="str">
        <f>IF('Employee List'!AJ136="","",TRIM('Employee List'!AJ136))</f>
        <v/>
      </c>
      <c r="AJ128" t="str">
        <f>IF(ISBLANK('Employee List'!AK136)," ",TRIM('Employee List'!AK136))</f>
        <v xml:space="preserve"> </v>
      </c>
    </row>
    <row r="129" spans="1:36">
      <c r="A129" t="str">
        <f>IF('Employee List'!B137="","",TRIM('Employee List'!B137))</f>
        <v/>
      </c>
      <c r="B129" t="str">
        <f>IF('Employee List'!C137="","",TRIM('Employee List'!C137))</f>
        <v/>
      </c>
      <c r="C129" t="str">
        <f>IF('Employee List'!D137="","",TRIM('Employee List'!D137))</f>
        <v/>
      </c>
      <c r="D129" t="str">
        <f>IF(ISBLANK('Employee List'!E137), "",VLOOKUP('Employee List'!E137,'other LOVs'!A:B,2,FALSE))</f>
        <v/>
      </c>
      <c r="E129" t="str">
        <f>IF('Employee List'!F137="","",TRIM('Employee List'!F137))</f>
        <v>,</v>
      </c>
      <c r="F129" s="2" t="str">
        <f>IF('Employee List'!H137="","",'Employee List'!H137)</f>
        <v/>
      </c>
      <c r="G129" s="2" t="str">
        <f>IF('Employee List'!I137="","",TRIM('Employee List'!I137))</f>
        <v/>
      </c>
      <c r="H129" t="str">
        <f>IFERROR(VLOOKUP('Employee List'!J137,Nationality_Table,2,FALSE),"")</f>
        <v/>
      </c>
      <c r="I129" t="str">
        <f>IFERROR(VLOOKUP('Employee List'!K137,Country_Table,2,FALSE),"")</f>
        <v/>
      </c>
      <c r="J129" t="str">
        <f>IFERROR(VLOOKUP('Employee List'!L137,Gender_Table,2,FALSE),"")</f>
        <v/>
      </c>
      <c r="K129" s="2" t="str">
        <f>IF('Employee List'!M137="","",TEXT('Employee List'!M137,"00000000000"))</f>
        <v/>
      </c>
      <c r="L129" s="2" t="str">
        <f>IF('Employee List'!N137="","",TRIM('Employee List'!N137))</f>
        <v/>
      </c>
      <c r="M129" s="2" t="str">
        <f>IF('Employee List'!O137="","",TRIM('Employee List'!O137))</f>
        <v/>
      </c>
      <c r="N129" s="2" t="str">
        <f>IF('Employee List'!P137="","",LEFT(TRIM('Employee List'!P137),60))</f>
        <v/>
      </c>
      <c r="O129" t="str">
        <f>IFERROR(IF(VLOOKUP('Employee List'!Q137,Country_Table,2,FALSE)="PH",VLOOKUP(UPPER(TRIM('Employee List'!R137)&amp;TRIM('Employee List'!S137)&amp;TRIM('Employee List'!T137)),City!$K:$M,3,FALSE),IF('Employee List'!T137="","",'Employee List'!T137)),"")</f>
        <v/>
      </c>
      <c r="P129" t="str">
        <f>IFERROR(IF(VLOOKUP('Employee List'!Q137,Country_Table,2,FALSE)="PH",VLOOKUP('Employee List'!R137,Region_Table,2,FALSE),IF('Employee List'!R137="","",'Employee List'!R137)),"")</f>
        <v/>
      </c>
      <c r="Q129" t="str">
        <f>IFERROR(IF(VLOOKUP('Employee List'!Q137,Country_Table,2,FALSE)="PH",VLOOKUP('Employee List'!S137,Province_Table,2,FALSE),IF('Employee List'!S137="","",'Employee List'!S137)),"")</f>
        <v/>
      </c>
      <c r="R129" t="str">
        <f>IFERROR(VLOOKUP('Employee List'!Q137,Country_Table,2,FALSE),"")</f>
        <v/>
      </c>
      <c r="S129" s="2" t="str">
        <f>IF('Employee List'!U137="","",TRIM('Employee List'!U137))</f>
        <v/>
      </c>
      <c r="T129" s="2" t="str">
        <f>IF('Employee List'!V137="","",TRIM('Employee List'!V137))</f>
        <v/>
      </c>
      <c r="U129" s="2" t="str">
        <f>IF('Employee List'!W137="","",LEFT(TRIM('Employee List'!W137),60))</f>
        <v/>
      </c>
      <c r="V129" t="str">
        <f>IFERROR(IF(VLOOKUP('Employee List'!X137,Country_Table,2,FALSE)="PH",VLOOKUP(UPPER(TRIM('Employee List'!Y137)&amp;TRIM('Employee List'!Z137)&amp;TRIM('Employee List'!AA137)),City!$K:$M,3,FALSE),IF('Employee List'!AA137="","",'Employee List'!AA137)),"")</f>
        <v/>
      </c>
      <c r="W129" t="str">
        <f>IFERROR(IF(VLOOKUP('Employee List'!X137,Country_Table,2,FALSE)="PH",VLOOKUP('Employee List'!Y137,Region_Table,2,FALSE),IF('Employee List'!Y137="","",'Employee List'!Y137)),"")</f>
        <v/>
      </c>
      <c r="X129" t="str">
        <f>IFERROR(IF(VLOOKUP('Employee List'!X137,Country_Table,2,FALSE)="PH",VLOOKUP('Employee List'!Z137,Province_Table,2,FALSE),IF('Employee List'!Z137="","",'Employee List'!Z137)),"")</f>
        <v/>
      </c>
      <c r="Y129" t="str">
        <f>IFERROR(VLOOKUP('Employee List'!X137,Country_Table,2,FALSE),"")</f>
        <v/>
      </c>
      <c r="Z129" s="2" t="str">
        <f>IF('Employee List'!AB137="","",TRIM('Employee List'!AB137))</f>
        <v/>
      </c>
      <c r="AA129" s="2" t="str">
        <f>IF('Employee List'!AC137="","",TRIM('Employee List'!AC137))</f>
        <v/>
      </c>
      <c r="AB129" s="2" t="str">
        <f>IF('Employee List'!AD137="","",TRIM('Employee List'!AD137))</f>
        <v/>
      </c>
      <c r="AC129" s="2" t="str">
        <f>IF('Employee List'!G137="","",TRIM('Employee List'!G137))</f>
        <v/>
      </c>
      <c r="AD129" t="str">
        <f>IFERROR(VLOOKUP('Employee List'!AE137,Civil_Status_Table,2,FALSE),"")</f>
        <v/>
      </c>
      <c r="AE129" s="2" t="str">
        <f>IF('Employee List'!AF137="","",TRIM('Employee List'!AF137))</f>
        <v/>
      </c>
      <c r="AF129" s="2" t="str">
        <f>IF('Employee List'!AG137="","",TRIM('Employee List'!AG137))</f>
        <v/>
      </c>
      <c r="AG129" s="2" t="str">
        <f>IF('Employee List'!AH137="","",TRIM('Employee List'!AH137))</f>
        <v/>
      </c>
      <c r="AH129" t="str">
        <f>IF(ISBLANK('Employee List'!AI137), "",VLOOKUP('Employee List'!AI137,'other LOVs'!A:B,2,FALSE))</f>
        <v/>
      </c>
      <c r="AI129" t="str">
        <f>IF('Employee List'!AJ137="","",TRIM('Employee List'!AJ137))</f>
        <v/>
      </c>
      <c r="AJ129" t="str">
        <f>IF(ISBLANK('Employee List'!AK137)," ",TRIM('Employee List'!AK137))</f>
        <v xml:space="preserve"> </v>
      </c>
    </row>
    <row r="130" spans="1:36">
      <c r="A130" t="str">
        <f>IF('Employee List'!B138="","",TRIM('Employee List'!B138))</f>
        <v/>
      </c>
      <c r="B130" t="str">
        <f>IF('Employee List'!C138="","",TRIM('Employee List'!C138))</f>
        <v/>
      </c>
      <c r="C130" t="str">
        <f>IF('Employee List'!D138="","",TRIM('Employee List'!D138))</f>
        <v/>
      </c>
      <c r="D130" t="str">
        <f>IF(ISBLANK('Employee List'!E138), "",VLOOKUP('Employee List'!E138,'other LOVs'!A:B,2,FALSE))</f>
        <v/>
      </c>
      <c r="E130" t="str">
        <f>IF('Employee List'!F138="","",TRIM('Employee List'!F138))</f>
        <v>,</v>
      </c>
      <c r="F130" s="2" t="str">
        <f>IF('Employee List'!H138="","",'Employee List'!H138)</f>
        <v/>
      </c>
      <c r="G130" s="2" t="str">
        <f>IF('Employee List'!I138="","",TRIM('Employee List'!I138))</f>
        <v/>
      </c>
      <c r="H130" t="str">
        <f>IFERROR(VLOOKUP('Employee List'!J138,Nationality_Table,2,FALSE),"")</f>
        <v/>
      </c>
      <c r="I130" t="str">
        <f>IFERROR(VLOOKUP('Employee List'!K138,Country_Table,2,FALSE),"")</f>
        <v/>
      </c>
      <c r="J130" t="str">
        <f>IFERROR(VLOOKUP('Employee List'!L138,Gender_Table,2,FALSE),"")</f>
        <v/>
      </c>
      <c r="K130" s="2" t="str">
        <f>IF('Employee List'!M138="","",TEXT('Employee List'!M138,"00000000000"))</f>
        <v/>
      </c>
      <c r="L130" s="2" t="str">
        <f>IF('Employee List'!N138="","",TRIM('Employee List'!N138))</f>
        <v/>
      </c>
      <c r="M130" s="2" t="str">
        <f>IF('Employee List'!O138="","",TRIM('Employee List'!O138))</f>
        <v/>
      </c>
      <c r="N130" s="2" t="str">
        <f>IF('Employee List'!P138="","",LEFT(TRIM('Employee List'!P138),60))</f>
        <v/>
      </c>
      <c r="O130" t="str">
        <f>IFERROR(IF(VLOOKUP('Employee List'!Q138,Country_Table,2,FALSE)="PH",VLOOKUP(UPPER(TRIM('Employee List'!R138)&amp;TRIM('Employee List'!S138)&amp;TRIM('Employee List'!T138)),City!$K:$M,3,FALSE),IF('Employee List'!T138="","",'Employee List'!T138)),"")</f>
        <v/>
      </c>
      <c r="P130" t="str">
        <f>IFERROR(IF(VLOOKUP('Employee List'!Q138,Country_Table,2,FALSE)="PH",VLOOKUP('Employee List'!R138,Region_Table,2,FALSE),IF('Employee List'!R138="","",'Employee List'!R138)),"")</f>
        <v/>
      </c>
      <c r="Q130" t="str">
        <f>IFERROR(IF(VLOOKUP('Employee List'!Q138,Country_Table,2,FALSE)="PH",VLOOKUP('Employee List'!S138,Province_Table,2,FALSE),IF('Employee List'!S138="","",'Employee List'!S138)),"")</f>
        <v/>
      </c>
      <c r="R130" t="str">
        <f>IFERROR(VLOOKUP('Employee List'!Q138,Country_Table,2,FALSE),"")</f>
        <v/>
      </c>
      <c r="S130" s="2" t="str">
        <f>IF('Employee List'!U138="","",TRIM('Employee List'!U138))</f>
        <v/>
      </c>
      <c r="T130" s="2" t="str">
        <f>IF('Employee List'!V138="","",TRIM('Employee List'!V138))</f>
        <v/>
      </c>
      <c r="U130" s="2" t="str">
        <f>IF('Employee List'!W138="","",LEFT(TRIM('Employee List'!W138),60))</f>
        <v/>
      </c>
      <c r="V130" t="str">
        <f>IFERROR(IF(VLOOKUP('Employee List'!X138,Country_Table,2,FALSE)="PH",VLOOKUP(UPPER(TRIM('Employee List'!Y138)&amp;TRIM('Employee List'!Z138)&amp;TRIM('Employee List'!AA138)),City!$K:$M,3,FALSE),IF('Employee List'!AA138="","",'Employee List'!AA138)),"")</f>
        <v/>
      </c>
      <c r="W130" t="str">
        <f>IFERROR(IF(VLOOKUP('Employee List'!X138,Country_Table,2,FALSE)="PH",VLOOKUP('Employee List'!Y138,Region_Table,2,FALSE),IF('Employee List'!Y138="","",'Employee List'!Y138)),"")</f>
        <v/>
      </c>
      <c r="X130" t="str">
        <f>IFERROR(IF(VLOOKUP('Employee List'!X138,Country_Table,2,FALSE)="PH",VLOOKUP('Employee List'!Z138,Province_Table,2,FALSE),IF('Employee List'!Z138="","",'Employee List'!Z138)),"")</f>
        <v/>
      </c>
      <c r="Y130" t="str">
        <f>IFERROR(VLOOKUP('Employee List'!X138,Country_Table,2,FALSE),"")</f>
        <v/>
      </c>
      <c r="Z130" s="2" t="str">
        <f>IF('Employee List'!AB138="","",TRIM('Employee List'!AB138))</f>
        <v/>
      </c>
      <c r="AA130" s="2" t="str">
        <f>IF('Employee List'!AC138="","",TRIM('Employee List'!AC138))</f>
        <v/>
      </c>
      <c r="AB130" s="2" t="str">
        <f>IF('Employee List'!AD138="","",TRIM('Employee List'!AD138))</f>
        <v/>
      </c>
      <c r="AC130" s="2" t="str">
        <f>IF('Employee List'!G138="","",TRIM('Employee List'!G138))</f>
        <v/>
      </c>
      <c r="AD130" t="str">
        <f>IFERROR(VLOOKUP('Employee List'!AE138,Civil_Status_Table,2,FALSE),"")</f>
        <v/>
      </c>
      <c r="AE130" s="2" t="str">
        <f>IF('Employee List'!AF138="","",TRIM('Employee List'!AF138))</f>
        <v/>
      </c>
      <c r="AF130" s="2" t="str">
        <f>IF('Employee List'!AG138="","",TRIM('Employee List'!AG138))</f>
        <v/>
      </c>
      <c r="AG130" s="2" t="str">
        <f>IF('Employee List'!AH138="","",TRIM('Employee List'!AH138))</f>
        <v/>
      </c>
      <c r="AH130" t="str">
        <f>IF(ISBLANK('Employee List'!AI138), "",VLOOKUP('Employee List'!AI138,'other LOVs'!A:B,2,FALSE))</f>
        <v/>
      </c>
      <c r="AI130" t="str">
        <f>IF('Employee List'!AJ138="","",TRIM('Employee List'!AJ138))</f>
        <v/>
      </c>
      <c r="AJ130" t="str">
        <f>IF(ISBLANK('Employee List'!AK138)," ",TRIM('Employee List'!AK138))</f>
        <v xml:space="preserve"> </v>
      </c>
    </row>
    <row r="131" spans="1:36">
      <c r="A131" t="str">
        <f>IF('Employee List'!B139="","",TRIM('Employee List'!B139))</f>
        <v/>
      </c>
      <c r="B131" t="str">
        <f>IF('Employee List'!C139="","",TRIM('Employee List'!C139))</f>
        <v/>
      </c>
      <c r="C131" t="str">
        <f>IF('Employee List'!D139="","",TRIM('Employee List'!D139))</f>
        <v/>
      </c>
      <c r="D131" t="str">
        <f>IF(ISBLANK('Employee List'!E139), "",VLOOKUP('Employee List'!E139,'other LOVs'!A:B,2,FALSE))</f>
        <v/>
      </c>
      <c r="E131" t="str">
        <f>IF('Employee List'!F139="","",TRIM('Employee List'!F139))</f>
        <v>,</v>
      </c>
      <c r="F131" s="2" t="str">
        <f>IF('Employee List'!H139="","",'Employee List'!H139)</f>
        <v/>
      </c>
      <c r="G131" s="2" t="str">
        <f>IF('Employee List'!I139="","",TRIM('Employee List'!I139))</f>
        <v/>
      </c>
      <c r="H131" t="str">
        <f>IFERROR(VLOOKUP('Employee List'!J139,Nationality_Table,2,FALSE),"")</f>
        <v/>
      </c>
      <c r="I131" t="str">
        <f>IFERROR(VLOOKUP('Employee List'!K139,Country_Table,2,FALSE),"")</f>
        <v/>
      </c>
      <c r="J131" t="str">
        <f>IFERROR(VLOOKUP('Employee List'!L139,Gender_Table,2,FALSE),"")</f>
        <v/>
      </c>
      <c r="K131" s="2" t="str">
        <f>IF('Employee List'!M139="","",TEXT('Employee List'!M139,"00000000000"))</f>
        <v/>
      </c>
      <c r="L131" s="2" t="str">
        <f>IF('Employee List'!N139="","",TRIM('Employee List'!N139))</f>
        <v/>
      </c>
      <c r="M131" s="2" t="str">
        <f>IF('Employee List'!O139="","",TRIM('Employee List'!O139))</f>
        <v/>
      </c>
      <c r="N131" s="2" t="str">
        <f>IF('Employee List'!P139="","",LEFT(TRIM('Employee List'!P139),60))</f>
        <v/>
      </c>
      <c r="O131" t="str">
        <f>IFERROR(IF(VLOOKUP('Employee List'!Q139,Country_Table,2,FALSE)="PH",VLOOKUP(UPPER(TRIM('Employee List'!R139)&amp;TRIM('Employee List'!S139)&amp;TRIM('Employee List'!T139)),City!$K:$M,3,FALSE),IF('Employee List'!T139="","",'Employee List'!T139)),"")</f>
        <v/>
      </c>
      <c r="P131" t="str">
        <f>IFERROR(IF(VLOOKUP('Employee List'!Q139,Country_Table,2,FALSE)="PH",VLOOKUP('Employee List'!R139,Region_Table,2,FALSE),IF('Employee List'!R139="","",'Employee List'!R139)),"")</f>
        <v/>
      </c>
      <c r="Q131" t="str">
        <f>IFERROR(IF(VLOOKUP('Employee List'!Q139,Country_Table,2,FALSE)="PH",VLOOKUP('Employee List'!S139,Province_Table,2,FALSE),IF('Employee List'!S139="","",'Employee List'!S139)),"")</f>
        <v/>
      </c>
      <c r="R131" t="str">
        <f>IFERROR(VLOOKUP('Employee List'!Q139,Country_Table,2,FALSE),"")</f>
        <v/>
      </c>
      <c r="S131" s="2" t="str">
        <f>IF('Employee List'!U139="","",TRIM('Employee List'!U139))</f>
        <v/>
      </c>
      <c r="T131" s="2" t="str">
        <f>IF('Employee List'!V139="","",TRIM('Employee List'!V139))</f>
        <v/>
      </c>
      <c r="U131" s="2" t="str">
        <f>IF('Employee List'!W139="","",LEFT(TRIM('Employee List'!W139),60))</f>
        <v/>
      </c>
      <c r="V131" t="str">
        <f>IFERROR(IF(VLOOKUP('Employee List'!X139,Country_Table,2,FALSE)="PH",VLOOKUP(UPPER(TRIM('Employee List'!Y139)&amp;TRIM('Employee List'!Z139)&amp;TRIM('Employee List'!AA139)),City!$K:$M,3,FALSE),IF('Employee List'!AA139="","",'Employee List'!AA139)),"")</f>
        <v/>
      </c>
      <c r="W131" t="str">
        <f>IFERROR(IF(VLOOKUP('Employee List'!X139,Country_Table,2,FALSE)="PH",VLOOKUP('Employee List'!Y139,Region_Table,2,FALSE),IF('Employee List'!Y139="","",'Employee List'!Y139)),"")</f>
        <v/>
      </c>
      <c r="X131" t="str">
        <f>IFERROR(IF(VLOOKUP('Employee List'!X139,Country_Table,2,FALSE)="PH",VLOOKUP('Employee List'!Z139,Province_Table,2,FALSE),IF('Employee List'!Z139="","",'Employee List'!Z139)),"")</f>
        <v/>
      </c>
      <c r="Y131" t="str">
        <f>IFERROR(VLOOKUP('Employee List'!X139,Country_Table,2,FALSE),"")</f>
        <v/>
      </c>
      <c r="Z131" s="2" t="str">
        <f>IF('Employee List'!AB139="","",TRIM('Employee List'!AB139))</f>
        <v/>
      </c>
      <c r="AA131" s="2" t="str">
        <f>IF('Employee List'!AC139="","",TRIM('Employee List'!AC139))</f>
        <v/>
      </c>
      <c r="AB131" s="2" t="str">
        <f>IF('Employee List'!AD139="","",TRIM('Employee List'!AD139))</f>
        <v/>
      </c>
      <c r="AC131" s="2" t="str">
        <f>IF('Employee List'!G139="","",TRIM('Employee List'!G139))</f>
        <v/>
      </c>
      <c r="AD131" t="str">
        <f>IFERROR(VLOOKUP('Employee List'!AE139,Civil_Status_Table,2,FALSE),"")</f>
        <v/>
      </c>
      <c r="AE131" s="2" t="str">
        <f>IF('Employee List'!AF139="","",TRIM('Employee List'!AF139))</f>
        <v/>
      </c>
      <c r="AF131" s="2" t="str">
        <f>IF('Employee List'!AG139="","",TRIM('Employee List'!AG139))</f>
        <v/>
      </c>
      <c r="AG131" s="2" t="str">
        <f>IF('Employee List'!AH139="","",TRIM('Employee List'!AH139))</f>
        <v/>
      </c>
      <c r="AH131" t="str">
        <f>IF(ISBLANK('Employee List'!AI139), "",VLOOKUP('Employee List'!AI139,'other LOVs'!A:B,2,FALSE))</f>
        <v/>
      </c>
      <c r="AI131" t="str">
        <f>IF('Employee List'!AJ139="","",TRIM('Employee List'!AJ139))</f>
        <v/>
      </c>
      <c r="AJ131" t="str">
        <f>IF(ISBLANK('Employee List'!AK139)," ",TRIM('Employee List'!AK139))</f>
        <v xml:space="preserve"> </v>
      </c>
    </row>
    <row r="132" spans="1:36">
      <c r="A132" t="str">
        <f>IF('Employee List'!B140="","",TRIM('Employee List'!B140))</f>
        <v/>
      </c>
      <c r="B132" t="str">
        <f>IF('Employee List'!C140="","",TRIM('Employee List'!C140))</f>
        <v/>
      </c>
      <c r="C132" t="str">
        <f>IF('Employee List'!D140="","",TRIM('Employee List'!D140))</f>
        <v/>
      </c>
      <c r="D132" t="str">
        <f>IF(ISBLANK('Employee List'!E140), "",VLOOKUP('Employee List'!E140,'other LOVs'!A:B,2,FALSE))</f>
        <v/>
      </c>
      <c r="E132" t="str">
        <f>IF('Employee List'!F140="","",TRIM('Employee List'!F140))</f>
        <v>,</v>
      </c>
      <c r="F132" s="2" t="str">
        <f>IF('Employee List'!H140="","",'Employee List'!H140)</f>
        <v/>
      </c>
      <c r="G132" s="2" t="str">
        <f>IF('Employee List'!I140="","",TRIM('Employee List'!I140))</f>
        <v/>
      </c>
      <c r="H132" t="str">
        <f>IFERROR(VLOOKUP('Employee List'!J140,Nationality_Table,2,FALSE),"")</f>
        <v/>
      </c>
      <c r="I132" t="str">
        <f>IFERROR(VLOOKUP('Employee List'!K140,Country_Table,2,FALSE),"")</f>
        <v/>
      </c>
      <c r="J132" t="str">
        <f>IFERROR(VLOOKUP('Employee List'!L140,Gender_Table,2,FALSE),"")</f>
        <v/>
      </c>
      <c r="K132" s="2" t="str">
        <f>IF('Employee List'!M140="","",TEXT('Employee List'!M140,"00000000000"))</f>
        <v/>
      </c>
      <c r="L132" s="2" t="str">
        <f>IF('Employee List'!N140="","",TRIM('Employee List'!N140))</f>
        <v/>
      </c>
      <c r="M132" s="2" t="str">
        <f>IF('Employee List'!O140="","",TRIM('Employee List'!O140))</f>
        <v/>
      </c>
      <c r="N132" s="2" t="str">
        <f>IF('Employee List'!P140="","",LEFT(TRIM('Employee List'!P140),60))</f>
        <v/>
      </c>
      <c r="O132" t="str">
        <f>IFERROR(IF(VLOOKUP('Employee List'!Q140,Country_Table,2,FALSE)="PH",VLOOKUP(UPPER(TRIM('Employee List'!R140)&amp;TRIM('Employee List'!S140)&amp;TRIM('Employee List'!T140)),City!$K:$M,3,FALSE),IF('Employee List'!T140="","",'Employee List'!T140)),"")</f>
        <v/>
      </c>
      <c r="P132" t="str">
        <f>IFERROR(IF(VLOOKUP('Employee List'!Q140,Country_Table,2,FALSE)="PH",VLOOKUP('Employee List'!R140,Region_Table,2,FALSE),IF('Employee List'!R140="","",'Employee List'!R140)),"")</f>
        <v/>
      </c>
      <c r="Q132" t="str">
        <f>IFERROR(IF(VLOOKUP('Employee List'!Q140,Country_Table,2,FALSE)="PH",VLOOKUP('Employee List'!S140,Province_Table,2,FALSE),IF('Employee List'!S140="","",'Employee List'!S140)),"")</f>
        <v/>
      </c>
      <c r="R132" t="str">
        <f>IFERROR(VLOOKUP('Employee List'!Q140,Country_Table,2,FALSE),"")</f>
        <v/>
      </c>
      <c r="S132" s="2" t="str">
        <f>IF('Employee List'!U140="","",TRIM('Employee List'!U140))</f>
        <v/>
      </c>
      <c r="T132" s="2" t="str">
        <f>IF('Employee List'!V140="","",TRIM('Employee List'!V140))</f>
        <v/>
      </c>
      <c r="U132" s="2" t="str">
        <f>IF('Employee List'!W140="","",LEFT(TRIM('Employee List'!W140),60))</f>
        <v/>
      </c>
      <c r="V132" t="str">
        <f>IFERROR(IF(VLOOKUP('Employee List'!X140,Country_Table,2,FALSE)="PH",VLOOKUP(UPPER(TRIM('Employee List'!Y140)&amp;TRIM('Employee List'!Z140)&amp;TRIM('Employee List'!AA140)),City!$K:$M,3,FALSE),IF('Employee List'!AA140="","",'Employee List'!AA140)),"")</f>
        <v/>
      </c>
      <c r="W132" t="str">
        <f>IFERROR(IF(VLOOKUP('Employee List'!X140,Country_Table,2,FALSE)="PH",VLOOKUP('Employee List'!Y140,Region_Table,2,FALSE),IF('Employee List'!Y140="","",'Employee List'!Y140)),"")</f>
        <v/>
      </c>
      <c r="X132" t="str">
        <f>IFERROR(IF(VLOOKUP('Employee List'!X140,Country_Table,2,FALSE)="PH",VLOOKUP('Employee List'!Z140,Province_Table,2,FALSE),IF('Employee List'!Z140="","",'Employee List'!Z140)),"")</f>
        <v/>
      </c>
      <c r="Y132" t="str">
        <f>IFERROR(VLOOKUP('Employee List'!X140,Country_Table,2,FALSE),"")</f>
        <v/>
      </c>
      <c r="Z132" s="2" t="str">
        <f>IF('Employee List'!AB140="","",TRIM('Employee List'!AB140))</f>
        <v/>
      </c>
      <c r="AA132" s="2" t="str">
        <f>IF('Employee List'!AC140="","",TRIM('Employee List'!AC140))</f>
        <v/>
      </c>
      <c r="AB132" s="2" t="str">
        <f>IF('Employee List'!AD140="","",TRIM('Employee List'!AD140))</f>
        <v/>
      </c>
      <c r="AC132" s="2" t="str">
        <f>IF('Employee List'!G140="","",TRIM('Employee List'!G140))</f>
        <v/>
      </c>
      <c r="AD132" t="str">
        <f>IFERROR(VLOOKUP('Employee List'!AE140,Civil_Status_Table,2,FALSE),"")</f>
        <v/>
      </c>
      <c r="AE132" s="2" t="str">
        <f>IF('Employee List'!AF140="","",TRIM('Employee List'!AF140))</f>
        <v/>
      </c>
      <c r="AF132" s="2" t="str">
        <f>IF('Employee List'!AG140="","",TRIM('Employee List'!AG140))</f>
        <v/>
      </c>
      <c r="AG132" s="2" t="str">
        <f>IF('Employee List'!AH140="","",TRIM('Employee List'!AH140))</f>
        <v/>
      </c>
      <c r="AH132" t="str">
        <f>IF(ISBLANK('Employee List'!AI140), "",VLOOKUP('Employee List'!AI140,'other LOVs'!A:B,2,FALSE))</f>
        <v/>
      </c>
      <c r="AI132" t="str">
        <f>IF('Employee List'!AJ140="","",TRIM('Employee List'!AJ140))</f>
        <v/>
      </c>
      <c r="AJ132" t="str">
        <f>IF(ISBLANK('Employee List'!AK140)," ",TRIM('Employee List'!AK140))</f>
        <v xml:space="preserve"> </v>
      </c>
    </row>
    <row r="133" spans="1:36">
      <c r="A133" t="str">
        <f>IF('Employee List'!B141="","",TRIM('Employee List'!B141))</f>
        <v/>
      </c>
      <c r="B133" t="str">
        <f>IF('Employee List'!C141="","",TRIM('Employee List'!C141))</f>
        <v/>
      </c>
      <c r="C133" t="str">
        <f>IF('Employee List'!D141="","",TRIM('Employee List'!D141))</f>
        <v/>
      </c>
      <c r="D133" t="str">
        <f>IF(ISBLANK('Employee List'!E141), "",VLOOKUP('Employee List'!E141,'other LOVs'!A:B,2,FALSE))</f>
        <v/>
      </c>
      <c r="E133" t="str">
        <f>IF('Employee List'!F141="","",TRIM('Employee List'!F141))</f>
        <v>,</v>
      </c>
      <c r="F133" s="2" t="str">
        <f>IF('Employee List'!H141="","",'Employee List'!H141)</f>
        <v/>
      </c>
      <c r="G133" s="2" t="str">
        <f>IF('Employee List'!I141="","",TRIM('Employee List'!I141))</f>
        <v/>
      </c>
      <c r="H133" t="str">
        <f>IFERROR(VLOOKUP('Employee List'!J141,Nationality_Table,2,FALSE),"")</f>
        <v/>
      </c>
      <c r="I133" t="str">
        <f>IFERROR(VLOOKUP('Employee List'!K141,Country_Table,2,FALSE),"")</f>
        <v/>
      </c>
      <c r="J133" t="str">
        <f>IFERROR(VLOOKUP('Employee List'!L141,Gender_Table,2,FALSE),"")</f>
        <v/>
      </c>
      <c r="K133" s="2" t="str">
        <f>IF('Employee List'!M141="","",TEXT('Employee List'!M141,"00000000000"))</f>
        <v/>
      </c>
      <c r="L133" s="2" t="str">
        <f>IF('Employee List'!N141="","",TRIM('Employee List'!N141))</f>
        <v/>
      </c>
      <c r="M133" s="2" t="str">
        <f>IF('Employee List'!O141="","",TRIM('Employee List'!O141))</f>
        <v/>
      </c>
      <c r="N133" s="2" t="str">
        <f>IF('Employee List'!P141="","",LEFT(TRIM('Employee List'!P141),60))</f>
        <v/>
      </c>
      <c r="O133" t="str">
        <f>IFERROR(IF(VLOOKUP('Employee List'!Q141,Country_Table,2,FALSE)="PH",VLOOKUP(UPPER(TRIM('Employee List'!R141)&amp;TRIM('Employee List'!S141)&amp;TRIM('Employee List'!T141)),City!$K:$M,3,FALSE),IF('Employee List'!T141="","",'Employee List'!T141)),"")</f>
        <v/>
      </c>
      <c r="P133" t="str">
        <f>IFERROR(IF(VLOOKUP('Employee List'!Q141,Country_Table,2,FALSE)="PH",VLOOKUP('Employee List'!R141,Region_Table,2,FALSE),IF('Employee List'!R141="","",'Employee List'!R141)),"")</f>
        <v/>
      </c>
      <c r="Q133" t="str">
        <f>IFERROR(IF(VLOOKUP('Employee List'!Q141,Country_Table,2,FALSE)="PH",VLOOKUP('Employee List'!S141,Province_Table,2,FALSE),IF('Employee List'!S141="","",'Employee List'!S141)),"")</f>
        <v/>
      </c>
      <c r="R133" t="str">
        <f>IFERROR(VLOOKUP('Employee List'!Q141,Country_Table,2,FALSE),"")</f>
        <v/>
      </c>
      <c r="S133" s="2" t="str">
        <f>IF('Employee List'!U141="","",TRIM('Employee List'!U141))</f>
        <v/>
      </c>
      <c r="T133" s="2" t="str">
        <f>IF('Employee List'!V141="","",TRIM('Employee List'!V141))</f>
        <v/>
      </c>
      <c r="U133" s="2" t="str">
        <f>IF('Employee List'!W141="","",LEFT(TRIM('Employee List'!W141),60))</f>
        <v/>
      </c>
      <c r="V133" t="str">
        <f>IFERROR(IF(VLOOKUP('Employee List'!X141,Country_Table,2,FALSE)="PH",VLOOKUP(UPPER(TRIM('Employee List'!Y141)&amp;TRIM('Employee List'!Z141)&amp;TRIM('Employee List'!AA141)),City!$K:$M,3,FALSE),IF('Employee List'!AA141="","",'Employee List'!AA141)),"")</f>
        <v/>
      </c>
      <c r="W133" t="str">
        <f>IFERROR(IF(VLOOKUP('Employee List'!X141,Country_Table,2,FALSE)="PH",VLOOKUP('Employee List'!Y141,Region_Table,2,FALSE),IF('Employee List'!Y141="","",'Employee List'!Y141)),"")</f>
        <v/>
      </c>
      <c r="X133" t="str">
        <f>IFERROR(IF(VLOOKUP('Employee List'!X141,Country_Table,2,FALSE)="PH",VLOOKUP('Employee List'!Z141,Province_Table,2,FALSE),IF('Employee List'!Z141="","",'Employee List'!Z141)),"")</f>
        <v/>
      </c>
      <c r="Y133" t="str">
        <f>IFERROR(VLOOKUP('Employee List'!X141,Country_Table,2,FALSE),"")</f>
        <v/>
      </c>
      <c r="Z133" s="2" t="str">
        <f>IF('Employee List'!AB141="","",TRIM('Employee List'!AB141))</f>
        <v/>
      </c>
      <c r="AA133" s="2" t="str">
        <f>IF('Employee List'!AC141="","",TRIM('Employee List'!AC141))</f>
        <v/>
      </c>
      <c r="AB133" s="2" t="str">
        <f>IF('Employee List'!AD141="","",TRIM('Employee List'!AD141))</f>
        <v/>
      </c>
      <c r="AC133" s="2" t="str">
        <f>IF('Employee List'!G141="","",TRIM('Employee List'!G141))</f>
        <v/>
      </c>
      <c r="AD133" t="str">
        <f>IFERROR(VLOOKUP('Employee List'!AE141,Civil_Status_Table,2,FALSE),"")</f>
        <v/>
      </c>
      <c r="AE133" s="2" t="str">
        <f>IF('Employee List'!AF141="","",TRIM('Employee List'!AF141))</f>
        <v/>
      </c>
      <c r="AF133" s="2" t="str">
        <f>IF('Employee List'!AG141="","",TRIM('Employee List'!AG141))</f>
        <v/>
      </c>
      <c r="AG133" s="2" t="str">
        <f>IF('Employee List'!AH141="","",TRIM('Employee List'!AH141))</f>
        <v/>
      </c>
      <c r="AH133" t="str">
        <f>IF(ISBLANK('Employee List'!AI141), "",VLOOKUP('Employee List'!AI141,'other LOVs'!A:B,2,FALSE))</f>
        <v/>
      </c>
      <c r="AI133" t="str">
        <f>IF('Employee List'!AJ141="","",TRIM('Employee List'!AJ141))</f>
        <v/>
      </c>
      <c r="AJ133" t="str">
        <f>IF(ISBLANK('Employee List'!AK141)," ",TRIM('Employee List'!AK141))</f>
        <v xml:space="preserve"> </v>
      </c>
    </row>
    <row r="134" spans="1:36">
      <c r="A134" t="str">
        <f>IF('Employee List'!B142="","",TRIM('Employee List'!B142))</f>
        <v/>
      </c>
      <c r="B134" t="str">
        <f>IF('Employee List'!C142="","",TRIM('Employee List'!C142))</f>
        <v/>
      </c>
      <c r="C134" t="str">
        <f>IF('Employee List'!D142="","",TRIM('Employee List'!D142))</f>
        <v/>
      </c>
      <c r="D134" t="str">
        <f>IF(ISBLANK('Employee List'!E142), "",VLOOKUP('Employee List'!E142,'other LOVs'!A:B,2,FALSE))</f>
        <v/>
      </c>
      <c r="E134" t="str">
        <f>IF('Employee List'!F142="","",TRIM('Employee List'!F142))</f>
        <v>,</v>
      </c>
      <c r="F134" s="2" t="str">
        <f>IF('Employee List'!H142="","",'Employee List'!H142)</f>
        <v/>
      </c>
      <c r="G134" s="2" t="str">
        <f>IF('Employee List'!I142="","",TRIM('Employee List'!I142))</f>
        <v/>
      </c>
      <c r="H134" t="str">
        <f>IFERROR(VLOOKUP('Employee List'!J142,Nationality_Table,2,FALSE),"")</f>
        <v/>
      </c>
      <c r="I134" t="str">
        <f>IFERROR(VLOOKUP('Employee List'!K142,Country_Table,2,FALSE),"")</f>
        <v/>
      </c>
      <c r="J134" t="str">
        <f>IFERROR(VLOOKUP('Employee List'!L142,Gender_Table,2,FALSE),"")</f>
        <v/>
      </c>
      <c r="K134" s="2" t="str">
        <f>IF('Employee List'!M142="","",TEXT('Employee List'!M142,"00000000000"))</f>
        <v/>
      </c>
      <c r="L134" s="2" t="str">
        <f>IF('Employee List'!N142="","",TRIM('Employee List'!N142))</f>
        <v/>
      </c>
      <c r="M134" s="2" t="str">
        <f>IF('Employee List'!O142="","",TRIM('Employee List'!O142))</f>
        <v/>
      </c>
      <c r="N134" s="2" t="str">
        <f>IF('Employee List'!P142="","",LEFT(TRIM('Employee List'!P142),60))</f>
        <v/>
      </c>
      <c r="O134" t="str">
        <f>IFERROR(IF(VLOOKUP('Employee List'!Q142,Country_Table,2,FALSE)="PH",VLOOKUP(UPPER(TRIM('Employee List'!R142)&amp;TRIM('Employee List'!S142)&amp;TRIM('Employee List'!T142)),City!$K:$M,3,FALSE),IF('Employee List'!T142="","",'Employee List'!T142)),"")</f>
        <v/>
      </c>
      <c r="P134" t="str">
        <f>IFERROR(IF(VLOOKUP('Employee List'!Q142,Country_Table,2,FALSE)="PH",VLOOKUP('Employee List'!R142,Region_Table,2,FALSE),IF('Employee List'!R142="","",'Employee List'!R142)),"")</f>
        <v/>
      </c>
      <c r="Q134" t="str">
        <f>IFERROR(IF(VLOOKUP('Employee List'!Q142,Country_Table,2,FALSE)="PH",VLOOKUP('Employee List'!S142,Province_Table,2,FALSE),IF('Employee List'!S142="","",'Employee List'!S142)),"")</f>
        <v/>
      </c>
      <c r="R134" t="str">
        <f>IFERROR(VLOOKUP('Employee List'!Q142,Country_Table,2,FALSE),"")</f>
        <v/>
      </c>
      <c r="S134" s="2" t="str">
        <f>IF('Employee List'!U142="","",TRIM('Employee List'!U142))</f>
        <v/>
      </c>
      <c r="T134" s="2" t="str">
        <f>IF('Employee List'!V142="","",TRIM('Employee List'!V142))</f>
        <v/>
      </c>
      <c r="U134" s="2" t="str">
        <f>IF('Employee List'!W142="","",LEFT(TRIM('Employee List'!W142),60))</f>
        <v/>
      </c>
      <c r="V134" t="str">
        <f>IFERROR(IF(VLOOKUP('Employee List'!X142,Country_Table,2,FALSE)="PH",VLOOKUP(UPPER(TRIM('Employee List'!Y142)&amp;TRIM('Employee List'!Z142)&amp;TRIM('Employee List'!AA142)),City!$K:$M,3,FALSE),IF('Employee List'!AA142="","",'Employee List'!AA142)),"")</f>
        <v/>
      </c>
      <c r="W134" t="str">
        <f>IFERROR(IF(VLOOKUP('Employee List'!X142,Country_Table,2,FALSE)="PH",VLOOKUP('Employee List'!Y142,Region_Table,2,FALSE),IF('Employee List'!Y142="","",'Employee List'!Y142)),"")</f>
        <v/>
      </c>
      <c r="X134" t="str">
        <f>IFERROR(IF(VLOOKUP('Employee List'!X142,Country_Table,2,FALSE)="PH",VLOOKUP('Employee List'!Z142,Province_Table,2,FALSE),IF('Employee List'!Z142="","",'Employee List'!Z142)),"")</f>
        <v/>
      </c>
      <c r="Y134" t="str">
        <f>IFERROR(VLOOKUP('Employee List'!X142,Country_Table,2,FALSE),"")</f>
        <v/>
      </c>
      <c r="Z134" s="2" t="str">
        <f>IF('Employee List'!AB142="","",TRIM('Employee List'!AB142))</f>
        <v/>
      </c>
      <c r="AA134" s="2" t="str">
        <f>IF('Employee List'!AC142="","",TRIM('Employee List'!AC142))</f>
        <v/>
      </c>
      <c r="AB134" s="2" t="str">
        <f>IF('Employee List'!AD142="","",TRIM('Employee List'!AD142))</f>
        <v/>
      </c>
      <c r="AC134" s="2" t="str">
        <f>IF('Employee List'!G142="","",TRIM('Employee List'!G142))</f>
        <v/>
      </c>
      <c r="AD134" t="str">
        <f>IFERROR(VLOOKUP('Employee List'!AE142,Civil_Status_Table,2,FALSE),"")</f>
        <v/>
      </c>
      <c r="AE134" s="2" t="str">
        <f>IF('Employee List'!AF142="","",TRIM('Employee List'!AF142))</f>
        <v/>
      </c>
      <c r="AF134" s="2" t="str">
        <f>IF('Employee List'!AG142="","",TRIM('Employee List'!AG142))</f>
        <v/>
      </c>
      <c r="AG134" s="2" t="str">
        <f>IF('Employee List'!AH142="","",TRIM('Employee List'!AH142))</f>
        <v/>
      </c>
      <c r="AH134" t="str">
        <f>IF(ISBLANK('Employee List'!AI142), "",VLOOKUP('Employee List'!AI142,'other LOVs'!A:B,2,FALSE))</f>
        <v/>
      </c>
      <c r="AI134" t="str">
        <f>IF('Employee List'!AJ142="","",TRIM('Employee List'!AJ142))</f>
        <v/>
      </c>
      <c r="AJ134" t="str">
        <f>IF(ISBLANK('Employee List'!AK142)," ",TRIM('Employee List'!AK142))</f>
        <v xml:space="preserve"> </v>
      </c>
    </row>
    <row r="135" spans="1:36">
      <c r="A135" t="str">
        <f>IF('Employee List'!B143="","",TRIM('Employee List'!B143))</f>
        <v/>
      </c>
      <c r="B135" t="str">
        <f>IF('Employee List'!C143="","",TRIM('Employee List'!C143))</f>
        <v/>
      </c>
      <c r="C135" t="str">
        <f>IF('Employee List'!D143="","",TRIM('Employee List'!D143))</f>
        <v/>
      </c>
      <c r="D135" t="str">
        <f>IF(ISBLANK('Employee List'!E143), "",VLOOKUP('Employee List'!E143,'other LOVs'!A:B,2,FALSE))</f>
        <v/>
      </c>
      <c r="E135" t="str">
        <f>IF('Employee List'!F143="","",TRIM('Employee List'!F143))</f>
        <v>,</v>
      </c>
      <c r="F135" s="2" t="str">
        <f>IF('Employee List'!H143="","",'Employee List'!H143)</f>
        <v/>
      </c>
      <c r="G135" s="2" t="str">
        <f>IF('Employee List'!I143="","",TRIM('Employee List'!I143))</f>
        <v/>
      </c>
      <c r="H135" t="str">
        <f>IFERROR(VLOOKUP('Employee List'!J143,Nationality_Table,2,FALSE),"")</f>
        <v/>
      </c>
      <c r="I135" t="str">
        <f>IFERROR(VLOOKUP('Employee List'!K143,Country_Table,2,FALSE),"")</f>
        <v/>
      </c>
      <c r="J135" t="str">
        <f>IFERROR(VLOOKUP('Employee List'!L143,Gender_Table,2,FALSE),"")</f>
        <v/>
      </c>
      <c r="K135" s="2" t="str">
        <f>IF('Employee List'!M143="","",TEXT('Employee List'!M143,"00000000000"))</f>
        <v/>
      </c>
      <c r="L135" s="2" t="str">
        <f>IF('Employee List'!N143="","",TRIM('Employee List'!N143))</f>
        <v/>
      </c>
      <c r="M135" s="2" t="str">
        <f>IF('Employee List'!O143="","",TRIM('Employee List'!O143))</f>
        <v/>
      </c>
      <c r="N135" s="2" t="str">
        <f>IF('Employee List'!P143="","",LEFT(TRIM('Employee List'!P143),60))</f>
        <v/>
      </c>
      <c r="O135" t="str">
        <f>IFERROR(IF(VLOOKUP('Employee List'!Q143,Country_Table,2,FALSE)="PH",VLOOKUP(UPPER(TRIM('Employee List'!R143)&amp;TRIM('Employee List'!S143)&amp;TRIM('Employee List'!T143)),City!$K:$M,3,FALSE),IF('Employee List'!T143="","",'Employee List'!T143)),"")</f>
        <v/>
      </c>
      <c r="P135" t="str">
        <f>IFERROR(IF(VLOOKUP('Employee List'!Q143,Country_Table,2,FALSE)="PH",VLOOKUP('Employee List'!R143,Region_Table,2,FALSE),IF('Employee List'!R143="","",'Employee List'!R143)),"")</f>
        <v/>
      </c>
      <c r="Q135" t="str">
        <f>IFERROR(IF(VLOOKUP('Employee List'!Q143,Country_Table,2,FALSE)="PH",VLOOKUP('Employee List'!S143,Province_Table,2,FALSE),IF('Employee List'!S143="","",'Employee List'!S143)),"")</f>
        <v/>
      </c>
      <c r="R135" t="str">
        <f>IFERROR(VLOOKUP('Employee List'!Q143,Country_Table,2,FALSE),"")</f>
        <v/>
      </c>
      <c r="S135" s="2" t="str">
        <f>IF('Employee List'!U143="","",TRIM('Employee List'!U143))</f>
        <v/>
      </c>
      <c r="T135" s="2" t="str">
        <f>IF('Employee List'!V143="","",TRIM('Employee List'!V143))</f>
        <v/>
      </c>
      <c r="U135" s="2" t="str">
        <f>IF('Employee List'!W143="","",LEFT(TRIM('Employee List'!W143),60))</f>
        <v/>
      </c>
      <c r="V135" t="str">
        <f>IFERROR(IF(VLOOKUP('Employee List'!X143,Country_Table,2,FALSE)="PH",VLOOKUP(UPPER(TRIM('Employee List'!Y143)&amp;TRIM('Employee List'!Z143)&amp;TRIM('Employee List'!AA143)),City!$K:$M,3,FALSE),IF('Employee List'!AA143="","",'Employee List'!AA143)),"")</f>
        <v/>
      </c>
      <c r="W135" t="str">
        <f>IFERROR(IF(VLOOKUP('Employee List'!X143,Country_Table,2,FALSE)="PH",VLOOKUP('Employee List'!Y143,Region_Table,2,FALSE),IF('Employee List'!Y143="","",'Employee List'!Y143)),"")</f>
        <v/>
      </c>
      <c r="X135" t="str">
        <f>IFERROR(IF(VLOOKUP('Employee List'!X143,Country_Table,2,FALSE)="PH",VLOOKUP('Employee List'!Z143,Province_Table,2,FALSE),IF('Employee List'!Z143="","",'Employee List'!Z143)),"")</f>
        <v/>
      </c>
      <c r="Y135" t="str">
        <f>IFERROR(VLOOKUP('Employee List'!X143,Country_Table,2,FALSE),"")</f>
        <v/>
      </c>
      <c r="Z135" s="2" t="str">
        <f>IF('Employee List'!AB143="","",TRIM('Employee List'!AB143))</f>
        <v/>
      </c>
      <c r="AA135" s="2" t="str">
        <f>IF('Employee List'!AC143="","",TRIM('Employee List'!AC143))</f>
        <v/>
      </c>
      <c r="AB135" s="2" t="str">
        <f>IF('Employee List'!AD143="","",TRIM('Employee List'!AD143))</f>
        <v/>
      </c>
      <c r="AC135" s="2" t="str">
        <f>IF('Employee List'!G143="","",TRIM('Employee List'!G143))</f>
        <v/>
      </c>
      <c r="AD135" t="str">
        <f>IFERROR(VLOOKUP('Employee List'!AE143,Civil_Status_Table,2,FALSE),"")</f>
        <v/>
      </c>
      <c r="AE135" s="2" t="str">
        <f>IF('Employee List'!AF143="","",TRIM('Employee List'!AF143))</f>
        <v/>
      </c>
      <c r="AF135" s="2" t="str">
        <f>IF('Employee List'!AG143="","",TRIM('Employee List'!AG143))</f>
        <v/>
      </c>
      <c r="AG135" s="2" t="str">
        <f>IF('Employee List'!AH143="","",TRIM('Employee List'!AH143))</f>
        <v/>
      </c>
      <c r="AH135" t="str">
        <f>IF(ISBLANK('Employee List'!AI143), "",VLOOKUP('Employee List'!AI143,'other LOVs'!A:B,2,FALSE))</f>
        <v/>
      </c>
      <c r="AI135" t="str">
        <f>IF('Employee List'!AJ143="","",TRIM('Employee List'!AJ143))</f>
        <v/>
      </c>
      <c r="AJ135" t="str">
        <f>IF(ISBLANK('Employee List'!AK143)," ",TRIM('Employee List'!AK143))</f>
        <v xml:space="preserve"> </v>
      </c>
    </row>
    <row r="136" spans="1:36">
      <c r="A136" t="str">
        <f>IF('Employee List'!B144="","",TRIM('Employee List'!B144))</f>
        <v/>
      </c>
      <c r="B136" t="str">
        <f>IF('Employee List'!C144="","",TRIM('Employee List'!C144))</f>
        <v/>
      </c>
      <c r="C136" t="str">
        <f>IF('Employee List'!D144="","",TRIM('Employee List'!D144))</f>
        <v/>
      </c>
      <c r="D136" t="str">
        <f>IF(ISBLANK('Employee List'!E144), "",VLOOKUP('Employee List'!E144,'other LOVs'!A:B,2,FALSE))</f>
        <v/>
      </c>
      <c r="E136" t="str">
        <f>IF('Employee List'!F144="","",TRIM('Employee List'!F144))</f>
        <v>,</v>
      </c>
      <c r="F136" s="2" t="str">
        <f>IF('Employee List'!H144="","",'Employee List'!H144)</f>
        <v/>
      </c>
      <c r="G136" s="2" t="str">
        <f>IF('Employee List'!I144="","",TRIM('Employee List'!I144))</f>
        <v/>
      </c>
      <c r="H136" t="str">
        <f>IFERROR(VLOOKUP('Employee List'!J144,Nationality_Table,2,FALSE),"")</f>
        <v/>
      </c>
      <c r="I136" t="str">
        <f>IFERROR(VLOOKUP('Employee List'!K144,Country_Table,2,FALSE),"")</f>
        <v/>
      </c>
      <c r="J136" t="str">
        <f>IFERROR(VLOOKUP('Employee List'!L144,Gender_Table,2,FALSE),"")</f>
        <v/>
      </c>
      <c r="K136" s="2" t="str">
        <f>IF('Employee List'!M144="","",TEXT('Employee List'!M144,"00000000000"))</f>
        <v/>
      </c>
      <c r="L136" s="2" t="str">
        <f>IF('Employee List'!N144="","",TRIM('Employee List'!N144))</f>
        <v/>
      </c>
      <c r="M136" s="2" t="str">
        <f>IF('Employee List'!O144="","",TRIM('Employee List'!O144))</f>
        <v/>
      </c>
      <c r="N136" s="2" t="str">
        <f>IF('Employee List'!P144="","",LEFT(TRIM('Employee List'!P144),60))</f>
        <v/>
      </c>
      <c r="O136" t="str">
        <f>IFERROR(IF(VLOOKUP('Employee List'!Q144,Country_Table,2,FALSE)="PH",VLOOKUP(UPPER(TRIM('Employee List'!R144)&amp;TRIM('Employee List'!S144)&amp;TRIM('Employee List'!T144)),City!$K:$M,3,FALSE),IF('Employee List'!T144="","",'Employee List'!T144)),"")</f>
        <v/>
      </c>
      <c r="P136" t="str">
        <f>IFERROR(IF(VLOOKUP('Employee List'!Q144,Country_Table,2,FALSE)="PH",VLOOKUP('Employee List'!R144,Region_Table,2,FALSE),IF('Employee List'!R144="","",'Employee List'!R144)),"")</f>
        <v/>
      </c>
      <c r="Q136" t="str">
        <f>IFERROR(IF(VLOOKUP('Employee List'!Q144,Country_Table,2,FALSE)="PH",VLOOKUP('Employee List'!S144,Province_Table,2,FALSE),IF('Employee List'!S144="","",'Employee List'!S144)),"")</f>
        <v/>
      </c>
      <c r="R136" t="str">
        <f>IFERROR(VLOOKUP('Employee List'!Q144,Country_Table,2,FALSE),"")</f>
        <v/>
      </c>
      <c r="S136" s="2" t="str">
        <f>IF('Employee List'!U144="","",TRIM('Employee List'!U144))</f>
        <v/>
      </c>
      <c r="T136" s="2" t="str">
        <f>IF('Employee List'!V144="","",TRIM('Employee List'!V144))</f>
        <v/>
      </c>
      <c r="U136" s="2" t="str">
        <f>IF('Employee List'!W144="","",LEFT(TRIM('Employee List'!W144),60))</f>
        <v/>
      </c>
      <c r="V136" t="str">
        <f>IFERROR(IF(VLOOKUP('Employee List'!X144,Country_Table,2,FALSE)="PH",VLOOKUP(UPPER(TRIM('Employee List'!Y144)&amp;TRIM('Employee List'!Z144)&amp;TRIM('Employee List'!AA144)),City!$K:$M,3,FALSE),IF('Employee List'!AA144="","",'Employee List'!AA144)),"")</f>
        <v/>
      </c>
      <c r="W136" t="str">
        <f>IFERROR(IF(VLOOKUP('Employee List'!X144,Country_Table,2,FALSE)="PH",VLOOKUP('Employee List'!Y144,Region_Table,2,FALSE),IF('Employee List'!Y144="","",'Employee List'!Y144)),"")</f>
        <v/>
      </c>
      <c r="X136" t="str">
        <f>IFERROR(IF(VLOOKUP('Employee List'!X144,Country_Table,2,FALSE)="PH",VLOOKUP('Employee List'!Z144,Province_Table,2,FALSE),IF('Employee List'!Z144="","",'Employee List'!Z144)),"")</f>
        <v/>
      </c>
      <c r="Y136" t="str">
        <f>IFERROR(VLOOKUP('Employee List'!X144,Country_Table,2,FALSE),"")</f>
        <v/>
      </c>
      <c r="Z136" s="2" t="str">
        <f>IF('Employee List'!AB144="","",TRIM('Employee List'!AB144))</f>
        <v/>
      </c>
      <c r="AA136" s="2" t="str">
        <f>IF('Employee List'!AC144="","",TRIM('Employee List'!AC144))</f>
        <v/>
      </c>
      <c r="AB136" s="2" t="str">
        <f>IF('Employee List'!AD144="","",TRIM('Employee List'!AD144))</f>
        <v/>
      </c>
      <c r="AC136" s="2" t="str">
        <f>IF('Employee List'!G144="","",TRIM('Employee List'!G144))</f>
        <v/>
      </c>
      <c r="AD136" t="str">
        <f>IFERROR(VLOOKUP('Employee List'!AE144,Civil_Status_Table,2,FALSE),"")</f>
        <v/>
      </c>
      <c r="AE136" s="2" t="str">
        <f>IF('Employee List'!AF144="","",TRIM('Employee List'!AF144))</f>
        <v/>
      </c>
      <c r="AF136" s="2" t="str">
        <f>IF('Employee List'!AG144="","",TRIM('Employee List'!AG144))</f>
        <v/>
      </c>
      <c r="AG136" s="2" t="str">
        <f>IF('Employee List'!AH144="","",TRIM('Employee List'!AH144))</f>
        <v/>
      </c>
      <c r="AH136" t="str">
        <f>IF(ISBLANK('Employee List'!AI144), "",VLOOKUP('Employee List'!AI144,'other LOVs'!A:B,2,FALSE))</f>
        <v/>
      </c>
      <c r="AI136" t="str">
        <f>IF('Employee List'!AJ144="","",TRIM('Employee List'!AJ144))</f>
        <v/>
      </c>
      <c r="AJ136" t="str">
        <f>IF(ISBLANK('Employee List'!AK144)," ",TRIM('Employee List'!AK144))</f>
        <v xml:space="preserve"> </v>
      </c>
    </row>
    <row r="137" spans="1:36">
      <c r="A137" t="str">
        <f>IF('Employee List'!B145="","",TRIM('Employee List'!B145))</f>
        <v/>
      </c>
      <c r="B137" t="str">
        <f>IF('Employee List'!C145="","",TRIM('Employee List'!C145))</f>
        <v/>
      </c>
      <c r="C137" t="str">
        <f>IF('Employee List'!D145="","",TRIM('Employee List'!D145))</f>
        <v/>
      </c>
      <c r="D137" t="str">
        <f>IF(ISBLANK('Employee List'!E145), "",VLOOKUP('Employee List'!E145,'other LOVs'!A:B,2,FALSE))</f>
        <v/>
      </c>
      <c r="E137" t="str">
        <f>IF('Employee List'!F145="","",TRIM('Employee List'!F145))</f>
        <v>,</v>
      </c>
      <c r="F137" s="2" t="str">
        <f>IF('Employee List'!H145="","",'Employee List'!H145)</f>
        <v/>
      </c>
      <c r="G137" s="2" t="str">
        <f>IF('Employee List'!I145="","",TRIM('Employee List'!I145))</f>
        <v/>
      </c>
      <c r="H137" t="str">
        <f>IFERROR(VLOOKUP('Employee List'!J145,Nationality_Table,2,FALSE),"")</f>
        <v/>
      </c>
      <c r="I137" t="str">
        <f>IFERROR(VLOOKUP('Employee List'!K145,Country_Table,2,FALSE),"")</f>
        <v/>
      </c>
      <c r="J137" t="str">
        <f>IFERROR(VLOOKUP('Employee List'!L145,Gender_Table,2,FALSE),"")</f>
        <v/>
      </c>
      <c r="K137" s="2" t="str">
        <f>IF('Employee List'!M145="","",TEXT('Employee List'!M145,"00000000000"))</f>
        <v/>
      </c>
      <c r="L137" s="2" t="str">
        <f>IF('Employee List'!N145="","",TRIM('Employee List'!N145))</f>
        <v/>
      </c>
      <c r="M137" s="2" t="str">
        <f>IF('Employee List'!O145="","",TRIM('Employee List'!O145))</f>
        <v/>
      </c>
      <c r="N137" s="2" t="str">
        <f>IF('Employee List'!P145="","",LEFT(TRIM('Employee List'!P145),60))</f>
        <v/>
      </c>
      <c r="O137" t="str">
        <f>IFERROR(IF(VLOOKUP('Employee List'!Q145,Country_Table,2,FALSE)="PH",VLOOKUP(UPPER(TRIM('Employee List'!R145)&amp;TRIM('Employee List'!S145)&amp;TRIM('Employee List'!T145)),City!$K:$M,3,FALSE),IF('Employee List'!T145="","",'Employee List'!T145)),"")</f>
        <v/>
      </c>
      <c r="P137" t="str">
        <f>IFERROR(IF(VLOOKUP('Employee List'!Q145,Country_Table,2,FALSE)="PH",VLOOKUP('Employee List'!R145,Region_Table,2,FALSE),IF('Employee List'!R145="","",'Employee List'!R145)),"")</f>
        <v/>
      </c>
      <c r="Q137" t="str">
        <f>IFERROR(IF(VLOOKUP('Employee List'!Q145,Country_Table,2,FALSE)="PH",VLOOKUP('Employee List'!S145,Province_Table,2,FALSE),IF('Employee List'!S145="","",'Employee List'!S145)),"")</f>
        <v/>
      </c>
      <c r="R137" t="str">
        <f>IFERROR(VLOOKUP('Employee List'!Q145,Country_Table,2,FALSE),"")</f>
        <v/>
      </c>
      <c r="S137" s="2" t="str">
        <f>IF('Employee List'!U145="","",TRIM('Employee List'!U145))</f>
        <v/>
      </c>
      <c r="T137" s="2" t="str">
        <f>IF('Employee List'!V145="","",TRIM('Employee List'!V145))</f>
        <v/>
      </c>
      <c r="U137" s="2" t="str">
        <f>IF('Employee List'!W145="","",LEFT(TRIM('Employee List'!W145),60))</f>
        <v/>
      </c>
      <c r="V137" t="str">
        <f>IFERROR(IF(VLOOKUP('Employee List'!X145,Country_Table,2,FALSE)="PH",VLOOKUP(UPPER(TRIM('Employee List'!Y145)&amp;TRIM('Employee List'!Z145)&amp;TRIM('Employee List'!AA145)),City!$K:$M,3,FALSE),IF('Employee List'!AA145="","",'Employee List'!AA145)),"")</f>
        <v/>
      </c>
      <c r="W137" t="str">
        <f>IFERROR(IF(VLOOKUP('Employee List'!X145,Country_Table,2,FALSE)="PH",VLOOKUP('Employee List'!Y145,Region_Table,2,FALSE),IF('Employee List'!Y145="","",'Employee List'!Y145)),"")</f>
        <v/>
      </c>
      <c r="X137" t="str">
        <f>IFERROR(IF(VLOOKUP('Employee List'!X145,Country_Table,2,FALSE)="PH",VLOOKUP('Employee List'!Z145,Province_Table,2,FALSE),IF('Employee List'!Z145="","",'Employee List'!Z145)),"")</f>
        <v/>
      </c>
      <c r="Y137" t="str">
        <f>IFERROR(VLOOKUP('Employee List'!X145,Country_Table,2,FALSE),"")</f>
        <v/>
      </c>
      <c r="Z137" s="2" t="str">
        <f>IF('Employee List'!AB145="","",TRIM('Employee List'!AB145))</f>
        <v/>
      </c>
      <c r="AA137" s="2" t="str">
        <f>IF('Employee List'!AC145="","",TRIM('Employee List'!AC145))</f>
        <v/>
      </c>
      <c r="AB137" s="2" t="str">
        <f>IF('Employee List'!AD145="","",TRIM('Employee List'!AD145))</f>
        <v/>
      </c>
      <c r="AC137" s="2" t="str">
        <f>IF('Employee List'!G145="","",TRIM('Employee List'!G145))</f>
        <v/>
      </c>
      <c r="AD137" t="str">
        <f>IFERROR(VLOOKUP('Employee List'!AE145,Civil_Status_Table,2,FALSE),"")</f>
        <v/>
      </c>
      <c r="AE137" s="2" t="str">
        <f>IF('Employee List'!AF145="","",TRIM('Employee List'!AF145))</f>
        <v/>
      </c>
      <c r="AF137" s="2" t="str">
        <f>IF('Employee List'!AG145="","",TRIM('Employee List'!AG145))</f>
        <v/>
      </c>
      <c r="AG137" s="2" t="str">
        <f>IF('Employee List'!AH145="","",TRIM('Employee List'!AH145))</f>
        <v/>
      </c>
      <c r="AH137" t="str">
        <f>IF(ISBLANK('Employee List'!AI145), "",VLOOKUP('Employee List'!AI145,'other LOVs'!A:B,2,FALSE))</f>
        <v/>
      </c>
      <c r="AI137" t="str">
        <f>IF('Employee List'!AJ145="","",TRIM('Employee List'!AJ145))</f>
        <v/>
      </c>
      <c r="AJ137" t="str">
        <f>IF(ISBLANK('Employee List'!AK145)," ",TRIM('Employee List'!AK145))</f>
        <v xml:space="preserve"> </v>
      </c>
    </row>
    <row r="138" spans="1:36">
      <c r="A138" t="str">
        <f>IF('Employee List'!B146="","",TRIM('Employee List'!B146))</f>
        <v/>
      </c>
      <c r="B138" t="str">
        <f>IF('Employee List'!C146="","",TRIM('Employee List'!C146))</f>
        <v/>
      </c>
      <c r="C138" t="str">
        <f>IF('Employee List'!D146="","",TRIM('Employee List'!D146))</f>
        <v/>
      </c>
      <c r="D138" t="str">
        <f>IF(ISBLANK('Employee List'!E146), "",VLOOKUP('Employee List'!E146,'other LOVs'!A:B,2,FALSE))</f>
        <v/>
      </c>
      <c r="E138" t="str">
        <f>IF('Employee List'!F146="","",TRIM('Employee List'!F146))</f>
        <v>,</v>
      </c>
      <c r="F138" s="2" t="str">
        <f>IF('Employee List'!H146="","",'Employee List'!H146)</f>
        <v/>
      </c>
      <c r="G138" s="2" t="str">
        <f>IF('Employee List'!I146="","",TRIM('Employee List'!I146))</f>
        <v/>
      </c>
      <c r="H138" t="str">
        <f>IFERROR(VLOOKUP('Employee List'!J146,Nationality_Table,2,FALSE),"")</f>
        <v/>
      </c>
      <c r="I138" t="str">
        <f>IFERROR(VLOOKUP('Employee List'!K146,Country_Table,2,FALSE),"")</f>
        <v/>
      </c>
      <c r="J138" t="str">
        <f>IFERROR(VLOOKUP('Employee List'!L146,Gender_Table,2,FALSE),"")</f>
        <v/>
      </c>
      <c r="K138" s="2" t="str">
        <f>IF('Employee List'!M146="","",TEXT('Employee List'!M146,"00000000000"))</f>
        <v/>
      </c>
      <c r="L138" s="2" t="str">
        <f>IF('Employee List'!N146="","",TRIM('Employee List'!N146))</f>
        <v/>
      </c>
      <c r="M138" s="2" t="str">
        <f>IF('Employee List'!O146="","",TRIM('Employee List'!O146))</f>
        <v/>
      </c>
      <c r="N138" s="2" t="str">
        <f>IF('Employee List'!P146="","",LEFT(TRIM('Employee List'!P146),60))</f>
        <v/>
      </c>
      <c r="O138" t="str">
        <f>IFERROR(IF(VLOOKUP('Employee List'!Q146,Country_Table,2,FALSE)="PH",VLOOKUP(UPPER(TRIM('Employee List'!R146)&amp;TRIM('Employee List'!S146)&amp;TRIM('Employee List'!T146)),City!$K:$M,3,FALSE),IF('Employee List'!T146="","",'Employee List'!T146)),"")</f>
        <v/>
      </c>
      <c r="P138" t="str">
        <f>IFERROR(IF(VLOOKUP('Employee List'!Q146,Country_Table,2,FALSE)="PH",VLOOKUP('Employee List'!R146,Region_Table,2,FALSE),IF('Employee List'!R146="","",'Employee List'!R146)),"")</f>
        <v/>
      </c>
      <c r="Q138" t="str">
        <f>IFERROR(IF(VLOOKUP('Employee List'!Q146,Country_Table,2,FALSE)="PH",VLOOKUP('Employee List'!S146,Province_Table,2,FALSE),IF('Employee List'!S146="","",'Employee List'!S146)),"")</f>
        <v/>
      </c>
      <c r="R138" t="str">
        <f>IFERROR(VLOOKUP('Employee List'!Q146,Country_Table,2,FALSE),"")</f>
        <v/>
      </c>
      <c r="S138" s="2" t="str">
        <f>IF('Employee List'!U146="","",TRIM('Employee List'!U146))</f>
        <v/>
      </c>
      <c r="T138" s="2" t="str">
        <f>IF('Employee List'!V146="","",TRIM('Employee List'!V146))</f>
        <v/>
      </c>
      <c r="U138" s="2" t="str">
        <f>IF('Employee List'!W146="","",LEFT(TRIM('Employee List'!W146),60))</f>
        <v/>
      </c>
      <c r="V138" t="str">
        <f>IFERROR(IF(VLOOKUP('Employee List'!X146,Country_Table,2,FALSE)="PH",VLOOKUP(UPPER(TRIM('Employee List'!Y146)&amp;TRIM('Employee List'!Z146)&amp;TRIM('Employee List'!AA146)),City!$K:$M,3,FALSE),IF('Employee List'!AA146="","",'Employee List'!AA146)),"")</f>
        <v/>
      </c>
      <c r="W138" t="str">
        <f>IFERROR(IF(VLOOKUP('Employee List'!X146,Country_Table,2,FALSE)="PH",VLOOKUP('Employee List'!Y146,Region_Table,2,FALSE),IF('Employee List'!Y146="","",'Employee List'!Y146)),"")</f>
        <v/>
      </c>
      <c r="X138" t="str">
        <f>IFERROR(IF(VLOOKUP('Employee List'!X146,Country_Table,2,FALSE)="PH",VLOOKUP('Employee List'!Z146,Province_Table,2,FALSE),IF('Employee List'!Z146="","",'Employee List'!Z146)),"")</f>
        <v/>
      </c>
      <c r="Y138" t="str">
        <f>IFERROR(VLOOKUP('Employee List'!X146,Country_Table,2,FALSE),"")</f>
        <v/>
      </c>
      <c r="Z138" s="2" t="str">
        <f>IF('Employee List'!AB146="","",TRIM('Employee List'!AB146))</f>
        <v/>
      </c>
      <c r="AA138" s="2" t="str">
        <f>IF('Employee List'!AC146="","",TRIM('Employee List'!AC146))</f>
        <v/>
      </c>
      <c r="AB138" s="2" t="str">
        <f>IF('Employee List'!AD146="","",TRIM('Employee List'!AD146))</f>
        <v/>
      </c>
      <c r="AC138" s="2" t="str">
        <f>IF('Employee List'!G146="","",TRIM('Employee List'!G146))</f>
        <v/>
      </c>
      <c r="AD138" t="str">
        <f>IFERROR(VLOOKUP('Employee List'!AE146,Civil_Status_Table,2,FALSE),"")</f>
        <v/>
      </c>
      <c r="AE138" s="2" t="str">
        <f>IF('Employee List'!AF146="","",TRIM('Employee List'!AF146))</f>
        <v/>
      </c>
      <c r="AF138" s="2" t="str">
        <f>IF('Employee List'!AG146="","",TRIM('Employee List'!AG146))</f>
        <v/>
      </c>
      <c r="AG138" s="2" t="str">
        <f>IF('Employee List'!AH146="","",TRIM('Employee List'!AH146))</f>
        <v/>
      </c>
      <c r="AH138" t="str">
        <f>IF(ISBLANK('Employee List'!AI146), "",VLOOKUP('Employee List'!AI146,'other LOVs'!A:B,2,FALSE))</f>
        <v/>
      </c>
      <c r="AI138" t="str">
        <f>IF('Employee List'!AJ146="","",TRIM('Employee List'!AJ146))</f>
        <v/>
      </c>
      <c r="AJ138" t="str">
        <f>IF(ISBLANK('Employee List'!AK146)," ",TRIM('Employee List'!AK146))</f>
        <v xml:space="preserve"> </v>
      </c>
    </row>
    <row r="139" spans="1:36">
      <c r="A139" t="str">
        <f>IF('Employee List'!B147="","",TRIM('Employee List'!B147))</f>
        <v/>
      </c>
      <c r="B139" t="str">
        <f>IF('Employee List'!C147="","",TRIM('Employee List'!C147))</f>
        <v/>
      </c>
      <c r="C139" t="str">
        <f>IF('Employee List'!D147="","",TRIM('Employee List'!D147))</f>
        <v/>
      </c>
      <c r="D139" t="str">
        <f>IF(ISBLANK('Employee List'!E147), "",VLOOKUP('Employee List'!E147,'other LOVs'!A:B,2,FALSE))</f>
        <v/>
      </c>
      <c r="E139" t="str">
        <f>IF('Employee List'!F147="","",TRIM('Employee List'!F147))</f>
        <v>,</v>
      </c>
      <c r="F139" s="2" t="str">
        <f>IF('Employee List'!H147="","",'Employee List'!H147)</f>
        <v/>
      </c>
      <c r="G139" s="2" t="str">
        <f>IF('Employee List'!I147="","",TRIM('Employee List'!I147))</f>
        <v/>
      </c>
      <c r="H139" t="str">
        <f>IFERROR(VLOOKUP('Employee List'!J147,Nationality_Table,2,FALSE),"")</f>
        <v/>
      </c>
      <c r="I139" t="str">
        <f>IFERROR(VLOOKUP('Employee List'!K147,Country_Table,2,FALSE),"")</f>
        <v/>
      </c>
      <c r="J139" t="str">
        <f>IFERROR(VLOOKUP('Employee List'!L147,Gender_Table,2,FALSE),"")</f>
        <v/>
      </c>
      <c r="K139" s="2" t="str">
        <f>IF('Employee List'!M147="","",TEXT('Employee List'!M147,"00000000000"))</f>
        <v/>
      </c>
      <c r="L139" s="2" t="str">
        <f>IF('Employee List'!N147="","",TRIM('Employee List'!N147))</f>
        <v/>
      </c>
      <c r="M139" s="2" t="str">
        <f>IF('Employee List'!O147="","",TRIM('Employee List'!O147))</f>
        <v/>
      </c>
      <c r="N139" s="2" t="str">
        <f>IF('Employee List'!P147="","",LEFT(TRIM('Employee List'!P147),60))</f>
        <v/>
      </c>
      <c r="O139" t="str">
        <f>IFERROR(IF(VLOOKUP('Employee List'!Q147,Country_Table,2,FALSE)="PH",VLOOKUP(UPPER(TRIM('Employee List'!R147)&amp;TRIM('Employee List'!S147)&amp;TRIM('Employee List'!T147)),City!$K:$M,3,FALSE),IF('Employee List'!T147="","",'Employee List'!T147)),"")</f>
        <v/>
      </c>
      <c r="P139" t="str">
        <f>IFERROR(IF(VLOOKUP('Employee List'!Q147,Country_Table,2,FALSE)="PH",VLOOKUP('Employee List'!R147,Region_Table,2,FALSE),IF('Employee List'!R147="","",'Employee List'!R147)),"")</f>
        <v/>
      </c>
      <c r="Q139" t="str">
        <f>IFERROR(IF(VLOOKUP('Employee List'!Q147,Country_Table,2,FALSE)="PH",VLOOKUP('Employee List'!S147,Province_Table,2,FALSE),IF('Employee List'!S147="","",'Employee List'!S147)),"")</f>
        <v/>
      </c>
      <c r="R139" t="str">
        <f>IFERROR(VLOOKUP('Employee List'!Q147,Country_Table,2,FALSE),"")</f>
        <v/>
      </c>
      <c r="S139" s="2" t="str">
        <f>IF('Employee List'!U147="","",TRIM('Employee List'!U147))</f>
        <v/>
      </c>
      <c r="T139" s="2" t="str">
        <f>IF('Employee List'!V147="","",TRIM('Employee List'!V147))</f>
        <v/>
      </c>
      <c r="U139" s="2" t="str">
        <f>IF('Employee List'!W147="","",LEFT(TRIM('Employee List'!W147),60))</f>
        <v/>
      </c>
      <c r="V139" t="str">
        <f>IFERROR(IF(VLOOKUP('Employee List'!X147,Country_Table,2,FALSE)="PH",VLOOKUP(UPPER(TRIM('Employee List'!Y147)&amp;TRIM('Employee List'!Z147)&amp;TRIM('Employee List'!AA147)),City!$K:$M,3,FALSE),IF('Employee List'!AA147="","",'Employee List'!AA147)),"")</f>
        <v/>
      </c>
      <c r="W139" t="str">
        <f>IFERROR(IF(VLOOKUP('Employee List'!X147,Country_Table,2,FALSE)="PH",VLOOKUP('Employee List'!Y147,Region_Table,2,FALSE),IF('Employee List'!Y147="","",'Employee List'!Y147)),"")</f>
        <v/>
      </c>
      <c r="X139" t="str">
        <f>IFERROR(IF(VLOOKUP('Employee List'!X147,Country_Table,2,FALSE)="PH",VLOOKUP('Employee List'!Z147,Province_Table,2,FALSE),IF('Employee List'!Z147="","",'Employee List'!Z147)),"")</f>
        <v/>
      </c>
      <c r="Y139" t="str">
        <f>IFERROR(VLOOKUP('Employee List'!X147,Country_Table,2,FALSE),"")</f>
        <v/>
      </c>
      <c r="Z139" s="2" t="str">
        <f>IF('Employee List'!AB147="","",TRIM('Employee List'!AB147))</f>
        <v/>
      </c>
      <c r="AA139" s="2" t="str">
        <f>IF('Employee List'!AC147="","",TRIM('Employee List'!AC147))</f>
        <v/>
      </c>
      <c r="AB139" s="2" t="str">
        <f>IF('Employee List'!AD147="","",TRIM('Employee List'!AD147))</f>
        <v/>
      </c>
      <c r="AC139" s="2" t="str">
        <f>IF('Employee List'!G147="","",TRIM('Employee List'!G147))</f>
        <v/>
      </c>
      <c r="AD139" t="str">
        <f>IFERROR(VLOOKUP('Employee List'!AE147,Civil_Status_Table,2,FALSE),"")</f>
        <v/>
      </c>
      <c r="AE139" s="2" t="str">
        <f>IF('Employee List'!AF147="","",TRIM('Employee List'!AF147))</f>
        <v/>
      </c>
      <c r="AF139" s="2" t="str">
        <f>IF('Employee List'!AG147="","",TRIM('Employee List'!AG147))</f>
        <v/>
      </c>
      <c r="AG139" s="2" t="str">
        <f>IF('Employee List'!AH147="","",TRIM('Employee List'!AH147))</f>
        <v/>
      </c>
      <c r="AH139" t="str">
        <f>IF(ISBLANK('Employee List'!AI147), "",VLOOKUP('Employee List'!AI147,'other LOVs'!A:B,2,FALSE))</f>
        <v/>
      </c>
      <c r="AI139" t="str">
        <f>IF('Employee List'!AJ147="","",TRIM('Employee List'!AJ147))</f>
        <v/>
      </c>
      <c r="AJ139" t="str">
        <f>IF(ISBLANK('Employee List'!AK147)," ",TRIM('Employee List'!AK147))</f>
        <v xml:space="preserve"> </v>
      </c>
    </row>
    <row r="140" spans="1:36">
      <c r="A140" t="str">
        <f>IF('Employee List'!B148="","",TRIM('Employee List'!B148))</f>
        <v/>
      </c>
      <c r="B140" t="str">
        <f>IF('Employee List'!C148="","",TRIM('Employee List'!C148))</f>
        <v/>
      </c>
      <c r="C140" t="str">
        <f>IF('Employee List'!D148="","",TRIM('Employee List'!D148))</f>
        <v/>
      </c>
      <c r="D140" t="str">
        <f>IF(ISBLANK('Employee List'!E148), "",VLOOKUP('Employee List'!E148,'other LOVs'!A:B,2,FALSE))</f>
        <v/>
      </c>
      <c r="E140" t="str">
        <f>IF('Employee List'!F148="","",TRIM('Employee List'!F148))</f>
        <v>,</v>
      </c>
      <c r="F140" s="2" t="str">
        <f>IF('Employee List'!H148="","",'Employee List'!H148)</f>
        <v/>
      </c>
      <c r="G140" s="2" t="str">
        <f>IF('Employee List'!I148="","",TRIM('Employee List'!I148))</f>
        <v/>
      </c>
      <c r="H140" t="str">
        <f>IFERROR(VLOOKUP('Employee List'!J148,Nationality_Table,2,FALSE),"")</f>
        <v/>
      </c>
      <c r="I140" t="str">
        <f>IFERROR(VLOOKUP('Employee List'!K148,Country_Table,2,FALSE),"")</f>
        <v/>
      </c>
      <c r="J140" t="str">
        <f>IFERROR(VLOOKUP('Employee List'!L148,Gender_Table,2,FALSE),"")</f>
        <v/>
      </c>
      <c r="K140" s="2" t="str">
        <f>IF('Employee List'!M148="","",TEXT('Employee List'!M148,"00000000000"))</f>
        <v/>
      </c>
      <c r="L140" s="2" t="str">
        <f>IF('Employee List'!N148="","",TRIM('Employee List'!N148))</f>
        <v/>
      </c>
      <c r="M140" s="2" t="str">
        <f>IF('Employee List'!O148="","",TRIM('Employee List'!O148))</f>
        <v/>
      </c>
      <c r="N140" s="2" t="str">
        <f>IF('Employee List'!P148="","",LEFT(TRIM('Employee List'!P148),60))</f>
        <v/>
      </c>
      <c r="O140" t="str">
        <f>IFERROR(IF(VLOOKUP('Employee List'!Q148,Country_Table,2,FALSE)="PH",VLOOKUP(UPPER(TRIM('Employee List'!R148)&amp;TRIM('Employee List'!S148)&amp;TRIM('Employee List'!T148)),City!$K:$M,3,FALSE),IF('Employee List'!T148="","",'Employee List'!T148)),"")</f>
        <v/>
      </c>
      <c r="P140" t="str">
        <f>IFERROR(IF(VLOOKUP('Employee List'!Q148,Country_Table,2,FALSE)="PH",VLOOKUP('Employee List'!R148,Region_Table,2,FALSE),IF('Employee List'!R148="","",'Employee List'!R148)),"")</f>
        <v/>
      </c>
      <c r="Q140" t="str">
        <f>IFERROR(IF(VLOOKUP('Employee List'!Q148,Country_Table,2,FALSE)="PH",VLOOKUP('Employee List'!S148,Province_Table,2,FALSE),IF('Employee List'!S148="","",'Employee List'!S148)),"")</f>
        <v/>
      </c>
      <c r="R140" t="str">
        <f>IFERROR(VLOOKUP('Employee List'!Q148,Country_Table,2,FALSE),"")</f>
        <v/>
      </c>
      <c r="S140" s="2" t="str">
        <f>IF('Employee List'!U148="","",TRIM('Employee List'!U148))</f>
        <v/>
      </c>
      <c r="T140" s="2" t="str">
        <f>IF('Employee List'!V148="","",TRIM('Employee List'!V148))</f>
        <v/>
      </c>
      <c r="U140" s="2" t="str">
        <f>IF('Employee List'!W148="","",LEFT(TRIM('Employee List'!W148),60))</f>
        <v/>
      </c>
      <c r="V140" t="str">
        <f>IFERROR(IF(VLOOKUP('Employee List'!X148,Country_Table,2,FALSE)="PH",VLOOKUP(UPPER(TRIM('Employee List'!Y148)&amp;TRIM('Employee List'!Z148)&amp;TRIM('Employee List'!AA148)),City!$K:$M,3,FALSE),IF('Employee List'!AA148="","",'Employee List'!AA148)),"")</f>
        <v/>
      </c>
      <c r="W140" t="str">
        <f>IFERROR(IF(VLOOKUP('Employee List'!X148,Country_Table,2,FALSE)="PH",VLOOKUP('Employee List'!Y148,Region_Table,2,FALSE),IF('Employee List'!Y148="","",'Employee List'!Y148)),"")</f>
        <v/>
      </c>
      <c r="X140" t="str">
        <f>IFERROR(IF(VLOOKUP('Employee List'!X148,Country_Table,2,FALSE)="PH",VLOOKUP('Employee List'!Z148,Province_Table,2,FALSE),IF('Employee List'!Z148="","",'Employee List'!Z148)),"")</f>
        <v/>
      </c>
      <c r="Y140" t="str">
        <f>IFERROR(VLOOKUP('Employee List'!X148,Country_Table,2,FALSE),"")</f>
        <v/>
      </c>
      <c r="Z140" s="2" t="str">
        <f>IF('Employee List'!AB148="","",TRIM('Employee List'!AB148))</f>
        <v/>
      </c>
      <c r="AA140" s="2" t="str">
        <f>IF('Employee List'!AC148="","",TRIM('Employee List'!AC148))</f>
        <v/>
      </c>
      <c r="AB140" s="2" t="str">
        <f>IF('Employee List'!AD148="","",TRIM('Employee List'!AD148))</f>
        <v/>
      </c>
      <c r="AC140" s="2" t="str">
        <f>IF('Employee List'!G148="","",TRIM('Employee List'!G148))</f>
        <v/>
      </c>
      <c r="AD140" t="str">
        <f>IFERROR(VLOOKUP('Employee List'!AE148,Civil_Status_Table,2,FALSE),"")</f>
        <v/>
      </c>
      <c r="AE140" s="2" t="str">
        <f>IF('Employee List'!AF148="","",TRIM('Employee List'!AF148))</f>
        <v/>
      </c>
      <c r="AF140" s="2" t="str">
        <f>IF('Employee List'!AG148="","",TRIM('Employee List'!AG148))</f>
        <v/>
      </c>
      <c r="AG140" s="2" t="str">
        <f>IF('Employee List'!AH148="","",TRIM('Employee List'!AH148))</f>
        <v/>
      </c>
      <c r="AH140" t="str">
        <f>IF(ISBLANK('Employee List'!AI148), "",VLOOKUP('Employee List'!AI148,'other LOVs'!A:B,2,FALSE))</f>
        <v/>
      </c>
      <c r="AI140" t="str">
        <f>IF('Employee List'!AJ148="","",TRIM('Employee List'!AJ148))</f>
        <v/>
      </c>
      <c r="AJ140" t="str">
        <f>IF(ISBLANK('Employee List'!AK148)," ",TRIM('Employee List'!AK148))</f>
        <v xml:space="preserve"> </v>
      </c>
    </row>
    <row r="141" spans="1:36">
      <c r="A141" t="str">
        <f>IF('Employee List'!B149="","",TRIM('Employee List'!B149))</f>
        <v/>
      </c>
      <c r="B141" t="str">
        <f>IF('Employee List'!C149="","",TRIM('Employee List'!C149))</f>
        <v/>
      </c>
      <c r="C141" t="str">
        <f>IF('Employee List'!D149="","",TRIM('Employee List'!D149))</f>
        <v/>
      </c>
      <c r="D141" t="str">
        <f>IF(ISBLANK('Employee List'!E149), "",VLOOKUP('Employee List'!E149,'other LOVs'!A:B,2,FALSE))</f>
        <v/>
      </c>
      <c r="E141" t="str">
        <f>IF('Employee List'!F149="","",TRIM('Employee List'!F149))</f>
        <v>,</v>
      </c>
      <c r="F141" s="2" t="str">
        <f>IF('Employee List'!H149="","",'Employee List'!H149)</f>
        <v/>
      </c>
      <c r="G141" s="2" t="str">
        <f>IF('Employee List'!I149="","",TRIM('Employee List'!I149))</f>
        <v/>
      </c>
      <c r="H141" t="str">
        <f>IFERROR(VLOOKUP('Employee List'!J149,Nationality_Table,2,FALSE),"")</f>
        <v/>
      </c>
      <c r="I141" t="str">
        <f>IFERROR(VLOOKUP('Employee List'!K149,Country_Table,2,FALSE),"")</f>
        <v/>
      </c>
      <c r="J141" t="str">
        <f>IFERROR(VLOOKUP('Employee List'!L149,Gender_Table,2,FALSE),"")</f>
        <v/>
      </c>
      <c r="K141" s="2" t="str">
        <f>IF('Employee List'!M149="","",TEXT('Employee List'!M149,"00000000000"))</f>
        <v/>
      </c>
      <c r="L141" s="2" t="str">
        <f>IF('Employee List'!N149="","",TRIM('Employee List'!N149))</f>
        <v/>
      </c>
      <c r="M141" s="2" t="str">
        <f>IF('Employee List'!O149="","",TRIM('Employee List'!O149))</f>
        <v/>
      </c>
      <c r="N141" s="2" t="str">
        <f>IF('Employee List'!P149="","",LEFT(TRIM('Employee List'!P149),60))</f>
        <v/>
      </c>
      <c r="O141" t="str">
        <f>IFERROR(IF(VLOOKUP('Employee List'!Q149,Country_Table,2,FALSE)="PH",VLOOKUP(UPPER(TRIM('Employee List'!R149)&amp;TRIM('Employee List'!S149)&amp;TRIM('Employee List'!T149)),City!$K:$M,3,FALSE),IF('Employee List'!T149="","",'Employee List'!T149)),"")</f>
        <v/>
      </c>
      <c r="P141" t="str">
        <f>IFERROR(IF(VLOOKUP('Employee List'!Q149,Country_Table,2,FALSE)="PH",VLOOKUP('Employee List'!R149,Region_Table,2,FALSE),IF('Employee List'!R149="","",'Employee List'!R149)),"")</f>
        <v/>
      </c>
      <c r="Q141" t="str">
        <f>IFERROR(IF(VLOOKUP('Employee List'!Q149,Country_Table,2,FALSE)="PH",VLOOKUP('Employee List'!S149,Province_Table,2,FALSE),IF('Employee List'!S149="","",'Employee List'!S149)),"")</f>
        <v/>
      </c>
      <c r="R141" t="str">
        <f>IFERROR(VLOOKUP('Employee List'!Q149,Country_Table,2,FALSE),"")</f>
        <v/>
      </c>
      <c r="S141" s="2" t="str">
        <f>IF('Employee List'!U149="","",TRIM('Employee List'!U149))</f>
        <v/>
      </c>
      <c r="T141" s="2" t="str">
        <f>IF('Employee List'!V149="","",TRIM('Employee List'!V149))</f>
        <v/>
      </c>
      <c r="U141" s="2" t="str">
        <f>IF('Employee List'!W149="","",LEFT(TRIM('Employee List'!W149),60))</f>
        <v/>
      </c>
      <c r="V141" t="str">
        <f>IFERROR(IF(VLOOKUP('Employee List'!X149,Country_Table,2,FALSE)="PH",VLOOKUP(UPPER(TRIM('Employee List'!Y149)&amp;TRIM('Employee List'!Z149)&amp;TRIM('Employee List'!AA149)),City!$K:$M,3,FALSE),IF('Employee List'!AA149="","",'Employee List'!AA149)),"")</f>
        <v/>
      </c>
      <c r="W141" t="str">
        <f>IFERROR(IF(VLOOKUP('Employee List'!X149,Country_Table,2,FALSE)="PH",VLOOKUP('Employee List'!Y149,Region_Table,2,FALSE),IF('Employee List'!Y149="","",'Employee List'!Y149)),"")</f>
        <v/>
      </c>
      <c r="X141" t="str">
        <f>IFERROR(IF(VLOOKUP('Employee List'!X149,Country_Table,2,FALSE)="PH",VLOOKUP('Employee List'!Z149,Province_Table,2,FALSE),IF('Employee List'!Z149="","",'Employee List'!Z149)),"")</f>
        <v/>
      </c>
      <c r="Y141" t="str">
        <f>IFERROR(VLOOKUP('Employee List'!X149,Country_Table,2,FALSE),"")</f>
        <v/>
      </c>
      <c r="Z141" s="2" t="str">
        <f>IF('Employee List'!AB149="","",TRIM('Employee List'!AB149))</f>
        <v/>
      </c>
      <c r="AA141" s="2" t="str">
        <f>IF('Employee List'!AC149="","",TRIM('Employee List'!AC149))</f>
        <v/>
      </c>
      <c r="AB141" s="2" t="str">
        <f>IF('Employee List'!AD149="","",TRIM('Employee List'!AD149))</f>
        <v/>
      </c>
      <c r="AC141" s="2" t="str">
        <f>IF('Employee List'!G149="","",TRIM('Employee List'!G149))</f>
        <v/>
      </c>
      <c r="AD141" t="str">
        <f>IFERROR(VLOOKUP('Employee List'!AE149,Civil_Status_Table,2,FALSE),"")</f>
        <v/>
      </c>
      <c r="AE141" s="2" t="str">
        <f>IF('Employee List'!AF149="","",TRIM('Employee List'!AF149))</f>
        <v/>
      </c>
      <c r="AF141" s="2" t="str">
        <f>IF('Employee List'!AG149="","",TRIM('Employee List'!AG149))</f>
        <v/>
      </c>
      <c r="AG141" s="2" t="str">
        <f>IF('Employee List'!AH149="","",TRIM('Employee List'!AH149))</f>
        <v/>
      </c>
      <c r="AH141" t="str">
        <f>IF(ISBLANK('Employee List'!AI149), "",VLOOKUP('Employee List'!AI149,'other LOVs'!A:B,2,FALSE))</f>
        <v/>
      </c>
      <c r="AI141" t="str">
        <f>IF('Employee List'!AJ149="","",TRIM('Employee List'!AJ149))</f>
        <v/>
      </c>
      <c r="AJ141" t="str">
        <f>IF(ISBLANK('Employee List'!AK149)," ",TRIM('Employee List'!AK149))</f>
        <v xml:space="preserve"> </v>
      </c>
    </row>
    <row r="142" spans="1:36">
      <c r="A142" t="str">
        <f>IF('Employee List'!B150="","",TRIM('Employee List'!B150))</f>
        <v/>
      </c>
      <c r="B142" t="str">
        <f>IF('Employee List'!C150="","",TRIM('Employee List'!C150))</f>
        <v/>
      </c>
      <c r="C142" t="str">
        <f>IF('Employee List'!D150="","",TRIM('Employee List'!D150))</f>
        <v/>
      </c>
      <c r="D142" t="str">
        <f>IF(ISBLANK('Employee List'!E150), "",VLOOKUP('Employee List'!E150,'other LOVs'!A:B,2,FALSE))</f>
        <v/>
      </c>
      <c r="E142" t="str">
        <f>IF('Employee List'!F150="","",TRIM('Employee List'!F150))</f>
        <v>,</v>
      </c>
      <c r="F142" s="2" t="str">
        <f>IF('Employee List'!H150="","",'Employee List'!H150)</f>
        <v/>
      </c>
      <c r="G142" s="2" t="str">
        <f>IF('Employee List'!I150="","",TRIM('Employee List'!I150))</f>
        <v/>
      </c>
      <c r="H142" t="str">
        <f>IFERROR(VLOOKUP('Employee List'!J150,Nationality_Table,2,FALSE),"")</f>
        <v/>
      </c>
      <c r="I142" t="str">
        <f>IFERROR(VLOOKUP('Employee List'!K150,Country_Table,2,FALSE),"")</f>
        <v/>
      </c>
      <c r="J142" t="str">
        <f>IFERROR(VLOOKUP('Employee List'!L150,Gender_Table,2,FALSE),"")</f>
        <v/>
      </c>
      <c r="K142" s="2" t="str">
        <f>IF('Employee List'!M150="","",TEXT('Employee List'!M150,"00000000000"))</f>
        <v/>
      </c>
      <c r="L142" s="2" t="str">
        <f>IF('Employee List'!N150="","",TRIM('Employee List'!N150))</f>
        <v/>
      </c>
      <c r="M142" s="2" t="str">
        <f>IF('Employee List'!O150="","",TRIM('Employee List'!O150))</f>
        <v/>
      </c>
      <c r="N142" s="2" t="str">
        <f>IF('Employee List'!P150="","",LEFT(TRIM('Employee List'!P150),60))</f>
        <v/>
      </c>
      <c r="O142" t="str">
        <f>IFERROR(IF(VLOOKUP('Employee List'!Q150,Country_Table,2,FALSE)="PH",VLOOKUP(UPPER(TRIM('Employee List'!R150)&amp;TRIM('Employee List'!S150)&amp;TRIM('Employee List'!T150)),City!$K:$M,3,FALSE),IF('Employee List'!T150="","",'Employee List'!T150)),"")</f>
        <v/>
      </c>
      <c r="P142" t="str">
        <f>IFERROR(IF(VLOOKUP('Employee List'!Q150,Country_Table,2,FALSE)="PH",VLOOKUP('Employee List'!R150,Region_Table,2,FALSE),IF('Employee List'!R150="","",'Employee List'!R150)),"")</f>
        <v/>
      </c>
      <c r="Q142" t="str">
        <f>IFERROR(IF(VLOOKUP('Employee List'!Q150,Country_Table,2,FALSE)="PH",VLOOKUP('Employee List'!S150,Province_Table,2,FALSE),IF('Employee List'!S150="","",'Employee List'!S150)),"")</f>
        <v/>
      </c>
      <c r="R142" t="str">
        <f>IFERROR(VLOOKUP('Employee List'!Q150,Country_Table,2,FALSE),"")</f>
        <v/>
      </c>
      <c r="S142" s="2" t="str">
        <f>IF('Employee List'!U150="","",TRIM('Employee List'!U150))</f>
        <v/>
      </c>
      <c r="T142" s="2" t="str">
        <f>IF('Employee List'!V150="","",TRIM('Employee List'!V150))</f>
        <v/>
      </c>
      <c r="U142" s="2" t="str">
        <f>IF('Employee List'!W150="","",LEFT(TRIM('Employee List'!W150),60))</f>
        <v/>
      </c>
      <c r="V142" t="str">
        <f>IFERROR(IF(VLOOKUP('Employee List'!X150,Country_Table,2,FALSE)="PH",VLOOKUP(UPPER(TRIM('Employee List'!Y150)&amp;TRIM('Employee List'!Z150)&amp;TRIM('Employee List'!AA150)),City!$K:$M,3,FALSE),IF('Employee List'!AA150="","",'Employee List'!AA150)),"")</f>
        <v/>
      </c>
      <c r="W142" t="str">
        <f>IFERROR(IF(VLOOKUP('Employee List'!X150,Country_Table,2,FALSE)="PH",VLOOKUP('Employee List'!Y150,Region_Table,2,FALSE),IF('Employee List'!Y150="","",'Employee List'!Y150)),"")</f>
        <v/>
      </c>
      <c r="X142" t="str">
        <f>IFERROR(IF(VLOOKUP('Employee List'!X150,Country_Table,2,FALSE)="PH",VLOOKUP('Employee List'!Z150,Province_Table,2,FALSE),IF('Employee List'!Z150="","",'Employee List'!Z150)),"")</f>
        <v/>
      </c>
      <c r="Y142" t="str">
        <f>IFERROR(VLOOKUP('Employee List'!X150,Country_Table,2,FALSE),"")</f>
        <v/>
      </c>
      <c r="Z142" s="2" t="str">
        <f>IF('Employee List'!AB150="","",TRIM('Employee List'!AB150))</f>
        <v/>
      </c>
      <c r="AA142" s="2" t="str">
        <f>IF('Employee List'!AC150="","",TRIM('Employee List'!AC150))</f>
        <v/>
      </c>
      <c r="AB142" s="2" t="str">
        <f>IF('Employee List'!AD150="","",TRIM('Employee List'!AD150))</f>
        <v/>
      </c>
      <c r="AC142" s="2" t="str">
        <f>IF('Employee List'!G150="","",TRIM('Employee List'!G150))</f>
        <v/>
      </c>
      <c r="AD142" t="str">
        <f>IFERROR(VLOOKUP('Employee List'!AE150,Civil_Status_Table,2,FALSE),"")</f>
        <v/>
      </c>
      <c r="AE142" s="2" t="str">
        <f>IF('Employee List'!AF150="","",TRIM('Employee List'!AF150))</f>
        <v/>
      </c>
      <c r="AF142" s="2" t="str">
        <f>IF('Employee List'!AG150="","",TRIM('Employee List'!AG150))</f>
        <v/>
      </c>
      <c r="AG142" s="2" t="str">
        <f>IF('Employee List'!AH150="","",TRIM('Employee List'!AH150))</f>
        <v/>
      </c>
      <c r="AH142" t="str">
        <f>IF(ISBLANK('Employee List'!AI150), "",VLOOKUP('Employee List'!AI150,'other LOVs'!A:B,2,FALSE))</f>
        <v/>
      </c>
      <c r="AI142" t="str">
        <f>IF('Employee List'!AJ150="","",TRIM('Employee List'!AJ150))</f>
        <v/>
      </c>
      <c r="AJ142" t="str">
        <f>IF(ISBLANK('Employee List'!AK150)," ",TRIM('Employee List'!AK150))</f>
        <v xml:space="preserve"> </v>
      </c>
    </row>
    <row r="143" spans="1:36">
      <c r="A143" t="str">
        <f>IF('Employee List'!B151="","",TRIM('Employee List'!B151))</f>
        <v/>
      </c>
      <c r="B143" t="str">
        <f>IF('Employee List'!C151="","",TRIM('Employee List'!C151))</f>
        <v/>
      </c>
      <c r="C143" t="str">
        <f>IF('Employee List'!D151="","",TRIM('Employee List'!D151))</f>
        <v/>
      </c>
      <c r="D143" t="str">
        <f>IF(ISBLANK('Employee List'!E151), "",VLOOKUP('Employee List'!E151,'other LOVs'!A:B,2,FALSE))</f>
        <v/>
      </c>
      <c r="E143" t="str">
        <f>IF('Employee List'!F151="","",TRIM('Employee List'!F151))</f>
        <v>,</v>
      </c>
      <c r="F143" s="2" t="str">
        <f>IF('Employee List'!H151="","",'Employee List'!H151)</f>
        <v/>
      </c>
      <c r="G143" s="2" t="str">
        <f>IF('Employee List'!I151="","",TRIM('Employee List'!I151))</f>
        <v/>
      </c>
      <c r="H143" t="str">
        <f>IFERROR(VLOOKUP('Employee List'!J151,Nationality_Table,2,FALSE),"")</f>
        <v/>
      </c>
      <c r="I143" t="str">
        <f>IFERROR(VLOOKUP('Employee List'!K151,Country_Table,2,FALSE),"")</f>
        <v/>
      </c>
      <c r="J143" t="str">
        <f>IFERROR(VLOOKUP('Employee List'!L151,Gender_Table,2,FALSE),"")</f>
        <v/>
      </c>
      <c r="K143" s="2" t="str">
        <f>IF('Employee List'!M151="","",TEXT('Employee List'!M151,"00000000000"))</f>
        <v/>
      </c>
      <c r="L143" s="2" t="str">
        <f>IF('Employee List'!N151="","",TRIM('Employee List'!N151))</f>
        <v/>
      </c>
      <c r="M143" s="2" t="str">
        <f>IF('Employee List'!O151="","",TRIM('Employee List'!O151))</f>
        <v/>
      </c>
      <c r="N143" s="2" t="str">
        <f>IF('Employee List'!P151="","",LEFT(TRIM('Employee List'!P151),60))</f>
        <v/>
      </c>
      <c r="O143" t="str">
        <f>IFERROR(IF(VLOOKUP('Employee List'!Q151,Country_Table,2,FALSE)="PH",VLOOKUP(UPPER(TRIM('Employee List'!R151)&amp;TRIM('Employee List'!S151)&amp;TRIM('Employee List'!T151)),City!$K:$M,3,FALSE),IF('Employee List'!T151="","",'Employee List'!T151)),"")</f>
        <v/>
      </c>
      <c r="P143" t="str">
        <f>IFERROR(IF(VLOOKUP('Employee List'!Q151,Country_Table,2,FALSE)="PH",VLOOKUP('Employee List'!R151,Region_Table,2,FALSE),IF('Employee List'!R151="","",'Employee List'!R151)),"")</f>
        <v/>
      </c>
      <c r="Q143" t="str">
        <f>IFERROR(IF(VLOOKUP('Employee List'!Q151,Country_Table,2,FALSE)="PH",VLOOKUP('Employee List'!S151,Province_Table,2,FALSE),IF('Employee List'!S151="","",'Employee List'!S151)),"")</f>
        <v/>
      </c>
      <c r="R143" t="str">
        <f>IFERROR(VLOOKUP('Employee List'!Q151,Country_Table,2,FALSE),"")</f>
        <v/>
      </c>
      <c r="S143" s="2" t="str">
        <f>IF('Employee List'!U151="","",TRIM('Employee List'!U151))</f>
        <v/>
      </c>
      <c r="T143" s="2" t="str">
        <f>IF('Employee List'!V151="","",TRIM('Employee List'!V151))</f>
        <v/>
      </c>
      <c r="U143" s="2" t="str">
        <f>IF('Employee List'!W151="","",LEFT(TRIM('Employee List'!W151),60))</f>
        <v/>
      </c>
      <c r="V143" t="str">
        <f>IFERROR(IF(VLOOKUP('Employee List'!X151,Country_Table,2,FALSE)="PH",VLOOKUP(UPPER(TRIM('Employee List'!Y151)&amp;TRIM('Employee List'!Z151)&amp;TRIM('Employee List'!AA151)),City!$K:$M,3,FALSE),IF('Employee List'!AA151="","",'Employee List'!AA151)),"")</f>
        <v/>
      </c>
      <c r="W143" t="str">
        <f>IFERROR(IF(VLOOKUP('Employee List'!X151,Country_Table,2,FALSE)="PH",VLOOKUP('Employee List'!Y151,Region_Table,2,FALSE),IF('Employee List'!Y151="","",'Employee List'!Y151)),"")</f>
        <v/>
      </c>
      <c r="X143" t="str">
        <f>IFERROR(IF(VLOOKUP('Employee List'!X151,Country_Table,2,FALSE)="PH",VLOOKUP('Employee List'!Z151,Province_Table,2,FALSE),IF('Employee List'!Z151="","",'Employee List'!Z151)),"")</f>
        <v/>
      </c>
      <c r="Y143" t="str">
        <f>IFERROR(VLOOKUP('Employee List'!X151,Country_Table,2,FALSE),"")</f>
        <v/>
      </c>
      <c r="Z143" s="2" t="str">
        <f>IF('Employee List'!AB151="","",TRIM('Employee List'!AB151))</f>
        <v/>
      </c>
      <c r="AA143" s="2" t="str">
        <f>IF('Employee List'!AC151="","",TRIM('Employee List'!AC151))</f>
        <v/>
      </c>
      <c r="AB143" s="2" t="str">
        <f>IF('Employee List'!AD151="","",TRIM('Employee List'!AD151))</f>
        <v/>
      </c>
      <c r="AC143" s="2" t="str">
        <f>IF('Employee List'!G151="","",TRIM('Employee List'!G151))</f>
        <v/>
      </c>
      <c r="AD143" t="str">
        <f>IFERROR(VLOOKUP('Employee List'!AE151,Civil_Status_Table,2,FALSE),"")</f>
        <v/>
      </c>
      <c r="AE143" s="2" t="str">
        <f>IF('Employee List'!AF151="","",TRIM('Employee List'!AF151))</f>
        <v/>
      </c>
      <c r="AF143" s="2" t="str">
        <f>IF('Employee List'!AG151="","",TRIM('Employee List'!AG151))</f>
        <v/>
      </c>
      <c r="AG143" s="2" t="str">
        <f>IF('Employee List'!AH151="","",TRIM('Employee List'!AH151))</f>
        <v/>
      </c>
      <c r="AH143" t="str">
        <f>IF(ISBLANK('Employee List'!AI151), "",VLOOKUP('Employee List'!AI151,'other LOVs'!A:B,2,FALSE))</f>
        <v/>
      </c>
      <c r="AI143" t="str">
        <f>IF('Employee List'!AJ151="","",TRIM('Employee List'!AJ151))</f>
        <v/>
      </c>
      <c r="AJ143" t="str">
        <f>IF(ISBLANK('Employee List'!AK151)," ",TRIM('Employee List'!AK151))</f>
        <v xml:space="preserve"> </v>
      </c>
    </row>
    <row r="144" spans="1:36">
      <c r="A144" t="str">
        <f>IF('Employee List'!B152="","",TRIM('Employee List'!B152))</f>
        <v/>
      </c>
      <c r="B144" t="str">
        <f>IF('Employee List'!C152="","",TRIM('Employee List'!C152))</f>
        <v/>
      </c>
      <c r="C144" t="str">
        <f>IF('Employee List'!D152="","",TRIM('Employee List'!D152))</f>
        <v/>
      </c>
      <c r="D144" t="str">
        <f>IF(ISBLANK('Employee List'!E152), "",VLOOKUP('Employee List'!E152,'other LOVs'!A:B,2,FALSE))</f>
        <v/>
      </c>
      <c r="E144" t="str">
        <f>IF('Employee List'!F152="","",TRIM('Employee List'!F152))</f>
        <v>,</v>
      </c>
      <c r="F144" s="2" t="str">
        <f>IF('Employee List'!H152="","",'Employee List'!H152)</f>
        <v/>
      </c>
      <c r="G144" s="2" t="str">
        <f>IF('Employee List'!I152="","",TRIM('Employee List'!I152))</f>
        <v/>
      </c>
      <c r="H144" t="str">
        <f>IFERROR(VLOOKUP('Employee List'!J152,Nationality_Table,2,FALSE),"")</f>
        <v/>
      </c>
      <c r="I144" t="str">
        <f>IFERROR(VLOOKUP('Employee List'!K152,Country_Table,2,FALSE),"")</f>
        <v/>
      </c>
      <c r="J144" t="str">
        <f>IFERROR(VLOOKUP('Employee List'!L152,Gender_Table,2,FALSE),"")</f>
        <v/>
      </c>
      <c r="K144" s="2" t="str">
        <f>IF('Employee List'!M152="","",TEXT('Employee List'!M152,"00000000000"))</f>
        <v/>
      </c>
      <c r="L144" s="2" t="str">
        <f>IF('Employee List'!N152="","",TRIM('Employee List'!N152))</f>
        <v/>
      </c>
      <c r="M144" s="2" t="str">
        <f>IF('Employee List'!O152="","",TRIM('Employee List'!O152))</f>
        <v/>
      </c>
      <c r="N144" s="2" t="str">
        <f>IF('Employee List'!P152="","",LEFT(TRIM('Employee List'!P152),60))</f>
        <v/>
      </c>
      <c r="O144" t="str">
        <f>IFERROR(IF(VLOOKUP('Employee List'!Q152,Country_Table,2,FALSE)="PH",VLOOKUP(UPPER(TRIM('Employee List'!R152)&amp;TRIM('Employee List'!S152)&amp;TRIM('Employee List'!T152)),City!$K:$M,3,FALSE),IF('Employee List'!T152="","",'Employee List'!T152)),"")</f>
        <v/>
      </c>
      <c r="P144" t="str">
        <f>IFERROR(IF(VLOOKUP('Employee List'!Q152,Country_Table,2,FALSE)="PH",VLOOKUP('Employee List'!R152,Region_Table,2,FALSE),IF('Employee List'!R152="","",'Employee List'!R152)),"")</f>
        <v/>
      </c>
      <c r="Q144" t="str">
        <f>IFERROR(IF(VLOOKUP('Employee List'!Q152,Country_Table,2,FALSE)="PH",VLOOKUP('Employee List'!S152,Province_Table,2,FALSE),IF('Employee List'!S152="","",'Employee List'!S152)),"")</f>
        <v/>
      </c>
      <c r="R144" t="str">
        <f>IFERROR(VLOOKUP('Employee List'!Q152,Country_Table,2,FALSE),"")</f>
        <v/>
      </c>
      <c r="S144" s="2" t="str">
        <f>IF('Employee List'!U152="","",TRIM('Employee List'!U152))</f>
        <v/>
      </c>
      <c r="T144" s="2" t="str">
        <f>IF('Employee List'!V152="","",TRIM('Employee List'!V152))</f>
        <v/>
      </c>
      <c r="U144" s="2" t="str">
        <f>IF('Employee List'!W152="","",LEFT(TRIM('Employee List'!W152),60))</f>
        <v/>
      </c>
      <c r="V144" t="str">
        <f>IFERROR(IF(VLOOKUP('Employee List'!X152,Country_Table,2,FALSE)="PH",VLOOKUP(UPPER(TRIM('Employee List'!Y152)&amp;TRIM('Employee List'!Z152)&amp;TRIM('Employee List'!AA152)),City!$K:$M,3,FALSE),IF('Employee List'!AA152="","",'Employee List'!AA152)),"")</f>
        <v/>
      </c>
      <c r="W144" t="str">
        <f>IFERROR(IF(VLOOKUP('Employee List'!X152,Country_Table,2,FALSE)="PH",VLOOKUP('Employee List'!Y152,Region_Table,2,FALSE),IF('Employee List'!Y152="","",'Employee List'!Y152)),"")</f>
        <v/>
      </c>
      <c r="X144" t="str">
        <f>IFERROR(IF(VLOOKUP('Employee List'!X152,Country_Table,2,FALSE)="PH",VLOOKUP('Employee List'!Z152,Province_Table,2,FALSE),IF('Employee List'!Z152="","",'Employee List'!Z152)),"")</f>
        <v/>
      </c>
      <c r="Y144" t="str">
        <f>IFERROR(VLOOKUP('Employee List'!X152,Country_Table,2,FALSE),"")</f>
        <v/>
      </c>
      <c r="Z144" s="2" t="str">
        <f>IF('Employee List'!AB152="","",TRIM('Employee List'!AB152))</f>
        <v/>
      </c>
      <c r="AA144" s="2" t="str">
        <f>IF('Employee List'!AC152="","",TRIM('Employee List'!AC152))</f>
        <v/>
      </c>
      <c r="AB144" s="2" t="str">
        <f>IF('Employee List'!AD152="","",TRIM('Employee List'!AD152))</f>
        <v/>
      </c>
      <c r="AC144" s="2" t="str">
        <f>IF('Employee List'!G152="","",TRIM('Employee List'!G152))</f>
        <v/>
      </c>
      <c r="AD144" t="str">
        <f>IFERROR(VLOOKUP('Employee List'!AE152,Civil_Status_Table,2,FALSE),"")</f>
        <v/>
      </c>
      <c r="AE144" s="2" t="str">
        <f>IF('Employee List'!AF152="","",TRIM('Employee List'!AF152))</f>
        <v/>
      </c>
      <c r="AF144" s="2" t="str">
        <f>IF('Employee List'!AG152="","",TRIM('Employee List'!AG152))</f>
        <v/>
      </c>
      <c r="AG144" s="2" t="str">
        <f>IF('Employee List'!AH152="","",TRIM('Employee List'!AH152))</f>
        <v/>
      </c>
      <c r="AH144" t="str">
        <f>IF(ISBLANK('Employee List'!AI152), "",VLOOKUP('Employee List'!AI152,'other LOVs'!A:B,2,FALSE))</f>
        <v/>
      </c>
      <c r="AI144" t="str">
        <f>IF('Employee List'!AJ152="","",TRIM('Employee List'!AJ152))</f>
        <v/>
      </c>
      <c r="AJ144" t="str">
        <f>IF(ISBLANK('Employee List'!AK152)," ",TRIM('Employee List'!AK152))</f>
        <v xml:space="preserve"> </v>
      </c>
    </row>
    <row r="145" spans="1:36">
      <c r="A145" t="str">
        <f>IF('Employee List'!B153="","",TRIM('Employee List'!B153))</f>
        <v/>
      </c>
      <c r="B145" t="str">
        <f>IF('Employee List'!C153="","",TRIM('Employee List'!C153))</f>
        <v/>
      </c>
      <c r="C145" t="str">
        <f>IF('Employee List'!D153="","",TRIM('Employee List'!D153))</f>
        <v/>
      </c>
      <c r="D145" t="str">
        <f>IF(ISBLANK('Employee List'!E153), "",VLOOKUP('Employee List'!E153,'other LOVs'!A:B,2,FALSE))</f>
        <v/>
      </c>
      <c r="E145" t="str">
        <f>IF('Employee List'!F153="","",TRIM('Employee List'!F153))</f>
        <v>,</v>
      </c>
      <c r="F145" s="2" t="str">
        <f>IF('Employee List'!H153="","",'Employee List'!H153)</f>
        <v/>
      </c>
      <c r="G145" s="2" t="str">
        <f>IF('Employee List'!I153="","",TRIM('Employee List'!I153))</f>
        <v/>
      </c>
      <c r="H145" t="str">
        <f>IFERROR(VLOOKUP('Employee List'!J153,Nationality_Table,2,FALSE),"")</f>
        <v/>
      </c>
      <c r="I145" t="str">
        <f>IFERROR(VLOOKUP('Employee List'!K153,Country_Table,2,FALSE),"")</f>
        <v/>
      </c>
      <c r="J145" t="str">
        <f>IFERROR(VLOOKUP('Employee List'!L153,Gender_Table,2,FALSE),"")</f>
        <v/>
      </c>
      <c r="K145" s="2" t="str">
        <f>IF('Employee List'!M153="","",TEXT('Employee List'!M153,"00000000000"))</f>
        <v/>
      </c>
      <c r="L145" s="2" t="str">
        <f>IF('Employee List'!N153="","",TRIM('Employee List'!N153))</f>
        <v/>
      </c>
      <c r="M145" s="2" t="str">
        <f>IF('Employee List'!O153="","",TRIM('Employee List'!O153))</f>
        <v/>
      </c>
      <c r="N145" s="2" t="str">
        <f>IF('Employee List'!P153="","",LEFT(TRIM('Employee List'!P153),60))</f>
        <v/>
      </c>
      <c r="O145" t="str">
        <f>IFERROR(IF(VLOOKUP('Employee List'!Q153,Country_Table,2,FALSE)="PH",VLOOKUP(UPPER(TRIM('Employee List'!R153)&amp;TRIM('Employee List'!S153)&amp;TRIM('Employee List'!T153)),City!$K:$M,3,FALSE),IF('Employee List'!T153="","",'Employee List'!T153)),"")</f>
        <v/>
      </c>
      <c r="P145" t="str">
        <f>IFERROR(IF(VLOOKUP('Employee List'!Q153,Country_Table,2,FALSE)="PH",VLOOKUP('Employee List'!R153,Region_Table,2,FALSE),IF('Employee List'!R153="","",'Employee List'!R153)),"")</f>
        <v/>
      </c>
      <c r="Q145" t="str">
        <f>IFERROR(IF(VLOOKUP('Employee List'!Q153,Country_Table,2,FALSE)="PH",VLOOKUP('Employee List'!S153,Province_Table,2,FALSE),IF('Employee List'!S153="","",'Employee List'!S153)),"")</f>
        <v/>
      </c>
      <c r="R145" t="str">
        <f>IFERROR(VLOOKUP('Employee List'!Q153,Country_Table,2,FALSE),"")</f>
        <v/>
      </c>
      <c r="S145" s="2" t="str">
        <f>IF('Employee List'!U153="","",TRIM('Employee List'!U153))</f>
        <v/>
      </c>
      <c r="T145" s="2" t="str">
        <f>IF('Employee List'!V153="","",TRIM('Employee List'!V153))</f>
        <v/>
      </c>
      <c r="U145" s="2" t="str">
        <f>IF('Employee List'!W153="","",LEFT(TRIM('Employee List'!W153),60))</f>
        <v/>
      </c>
      <c r="V145" t="str">
        <f>IFERROR(IF(VLOOKUP('Employee List'!X153,Country_Table,2,FALSE)="PH",VLOOKUP(UPPER(TRIM('Employee List'!Y153)&amp;TRIM('Employee List'!Z153)&amp;TRIM('Employee List'!AA153)),City!$K:$M,3,FALSE),IF('Employee List'!AA153="","",'Employee List'!AA153)),"")</f>
        <v/>
      </c>
      <c r="W145" t="str">
        <f>IFERROR(IF(VLOOKUP('Employee List'!X153,Country_Table,2,FALSE)="PH",VLOOKUP('Employee List'!Y153,Region_Table,2,FALSE),IF('Employee List'!Y153="","",'Employee List'!Y153)),"")</f>
        <v/>
      </c>
      <c r="X145" t="str">
        <f>IFERROR(IF(VLOOKUP('Employee List'!X153,Country_Table,2,FALSE)="PH",VLOOKUP('Employee List'!Z153,Province_Table,2,FALSE),IF('Employee List'!Z153="","",'Employee List'!Z153)),"")</f>
        <v/>
      </c>
      <c r="Y145" t="str">
        <f>IFERROR(VLOOKUP('Employee List'!X153,Country_Table,2,FALSE),"")</f>
        <v/>
      </c>
      <c r="Z145" s="2" t="str">
        <f>IF('Employee List'!AB153="","",TRIM('Employee List'!AB153))</f>
        <v/>
      </c>
      <c r="AA145" s="2" t="str">
        <f>IF('Employee List'!AC153="","",TRIM('Employee List'!AC153))</f>
        <v/>
      </c>
      <c r="AB145" s="2" t="str">
        <f>IF('Employee List'!AD153="","",TRIM('Employee List'!AD153))</f>
        <v/>
      </c>
      <c r="AC145" s="2" t="str">
        <f>IF('Employee List'!G153="","",TRIM('Employee List'!G153))</f>
        <v/>
      </c>
      <c r="AD145" t="str">
        <f>IFERROR(VLOOKUP('Employee List'!AE153,Civil_Status_Table,2,FALSE),"")</f>
        <v/>
      </c>
      <c r="AE145" s="2" t="str">
        <f>IF('Employee List'!AF153="","",TRIM('Employee List'!AF153))</f>
        <v/>
      </c>
      <c r="AF145" s="2" t="str">
        <f>IF('Employee List'!AG153="","",TRIM('Employee List'!AG153))</f>
        <v/>
      </c>
      <c r="AG145" s="2" t="str">
        <f>IF('Employee List'!AH153="","",TRIM('Employee List'!AH153))</f>
        <v/>
      </c>
      <c r="AH145" t="str">
        <f>IF(ISBLANK('Employee List'!AI153), "",VLOOKUP('Employee List'!AI153,'other LOVs'!A:B,2,FALSE))</f>
        <v/>
      </c>
      <c r="AI145" t="str">
        <f>IF('Employee List'!AJ153="","",TRIM('Employee List'!AJ153))</f>
        <v/>
      </c>
      <c r="AJ145" t="str">
        <f>IF(ISBLANK('Employee List'!AK153)," ",TRIM('Employee List'!AK153))</f>
        <v xml:space="preserve"> </v>
      </c>
    </row>
    <row r="146" spans="1:36">
      <c r="A146" t="str">
        <f>IF('Employee List'!B154="","",TRIM('Employee List'!B154))</f>
        <v/>
      </c>
      <c r="B146" t="str">
        <f>IF('Employee List'!C154="","",TRIM('Employee List'!C154))</f>
        <v/>
      </c>
      <c r="C146" t="str">
        <f>IF('Employee List'!D154="","",TRIM('Employee List'!D154))</f>
        <v/>
      </c>
      <c r="D146" t="str">
        <f>IF(ISBLANK('Employee List'!E154), "",VLOOKUP('Employee List'!E154,'other LOVs'!A:B,2,FALSE))</f>
        <v/>
      </c>
      <c r="E146" t="str">
        <f>IF('Employee List'!F154="","",TRIM('Employee List'!F154))</f>
        <v>,</v>
      </c>
      <c r="F146" s="2" t="str">
        <f>IF('Employee List'!H154="","",'Employee List'!H154)</f>
        <v/>
      </c>
      <c r="G146" s="2" t="str">
        <f>IF('Employee List'!I154="","",TRIM('Employee List'!I154))</f>
        <v/>
      </c>
      <c r="H146" t="str">
        <f>IFERROR(VLOOKUP('Employee List'!J154,Nationality_Table,2,FALSE),"")</f>
        <v/>
      </c>
      <c r="I146" t="str">
        <f>IFERROR(VLOOKUP('Employee List'!K154,Country_Table,2,FALSE),"")</f>
        <v/>
      </c>
      <c r="J146" t="str">
        <f>IFERROR(VLOOKUP('Employee List'!L154,Gender_Table,2,FALSE),"")</f>
        <v/>
      </c>
      <c r="K146" s="2" t="str">
        <f>IF('Employee List'!M154="","",TEXT('Employee List'!M154,"00000000000"))</f>
        <v/>
      </c>
      <c r="L146" s="2" t="str">
        <f>IF('Employee List'!N154="","",TRIM('Employee List'!N154))</f>
        <v/>
      </c>
      <c r="M146" s="2" t="str">
        <f>IF('Employee List'!O154="","",TRIM('Employee List'!O154))</f>
        <v/>
      </c>
      <c r="N146" s="2" t="str">
        <f>IF('Employee List'!P154="","",LEFT(TRIM('Employee List'!P154),60))</f>
        <v/>
      </c>
      <c r="O146" t="str">
        <f>IFERROR(IF(VLOOKUP('Employee List'!Q154,Country_Table,2,FALSE)="PH",VLOOKUP(UPPER(TRIM('Employee List'!R154)&amp;TRIM('Employee List'!S154)&amp;TRIM('Employee List'!T154)),City!$K:$M,3,FALSE),IF('Employee List'!T154="","",'Employee List'!T154)),"")</f>
        <v/>
      </c>
      <c r="P146" t="str">
        <f>IFERROR(IF(VLOOKUP('Employee List'!Q154,Country_Table,2,FALSE)="PH",VLOOKUP('Employee List'!R154,Region_Table,2,FALSE),IF('Employee List'!R154="","",'Employee List'!R154)),"")</f>
        <v/>
      </c>
      <c r="Q146" t="str">
        <f>IFERROR(IF(VLOOKUP('Employee List'!Q154,Country_Table,2,FALSE)="PH",VLOOKUP('Employee List'!S154,Province_Table,2,FALSE),IF('Employee List'!S154="","",'Employee List'!S154)),"")</f>
        <v/>
      </c>
      <c r="R146" t="str">
        <f>IFERROR(VLOOKUP('Employee List'!Q154,Country_Table,2,FALSE),"")</f>
        <v/>
      </c>
      <c r="S146" s="2" t="str">
        <f>IF('Employee List'!U154="","",TRIM('Employee List'!U154))</f>
        <v/>
      </c>
      <c r="T146" s="2" t="str">
        <f>IF('Employee List'!V154="","",TRIM('Employee List'!V154))</f>
        <v/>
      </c>
      <c r="U146" s="2" t="str">
        <f>IF('Employee List'!W154="","",LEFT(TRIM('Employee List'!W154),60))</f>
        <v/>
      </c>
      <c r="V146" t="str">
        <f>IFERROR(IF(VLOOKUP('Employee List'!X154,Country_Table,2,FALSE)="PH",VLOOKUP(UPPER(TRIM('Employee List'!Y154)&amp;TRIM('Employee List'!Z154)&amp;TRIM('Employee List'!AA154)),City!$K:$M,3,FALSE),IF('Employee List'!AA154="","",'Employee List'!AA154)),"")</f>
        <v/>
      </c>
      <c r="W146" t="str">
        <f>IFERROR(IF(VLOOKUP('Employee List'!X154,Country_Table,2,FALSE)="PH",VLOOKUP('Employee List'!Y154,Region_Table,2,FALSE),IF('Employee List'!Y154="","",'Employee List'!Y154)),"")</f>
        <v/>
      </c>
      <c r="X146" t="str">
        <f>IFERROR(IF(VLOOKUP('Employee List'!X154,Country_Table,2,FALSE)="PH",VLOOKUP('Employee List'!Z154,Province_Table,2,FALSE),IF('Employee List'!Z154="","",'Employee List'!Z154)),"")</f>
        <v/>
      </c>
      <c r="Y146" t="str">
        <f>IFERROR(VLOOKUP('Employee List'!X154,Country_Table,2,FALSE),"")</f>
        <v/>
      </c>
      <c r="Z146" s="2" t="str">
        <f>IF('Employee List'!AB154="","",TRIM('Employee List'!AB154))</f>
        <v/>
      </c>
      <c r="AA146" s="2" t="str">
        <f>IF('Employee List'!AC154="","",TRIM('Employee List'!AC154))</f>
        <v/>
      </c>
      <c r="AB146" s="2" t="str">
        <f>IF('Employee List'!AD154="","",TRIM('Employee List'!AD154))</f>
        <v/>
      </c>
      <c r="AC146" s="2" t="str">
        <f>IF('Employee List'!G154="","",TRIM('Employee List'!G154))</f>
        <v/>
      </c>
      <c r="AD146" t="str">
        <f>IFERROR(VLOOKUP('Employee List'!AE154,Civil_Status_Table,2,FALSE),"")</f>
        <v/>
      </c>
      <c r="AE146" s="2" t="str">
        <f>IF('Employee List'!AF154="","",TRIM('Employee List'!AF154))</f>
        <v/>
      </c>
      <c r="AF146" s="2" t="str">
        <f>IF('Employee List'!AG154="","",TRIM('Employee List'!AG154))</f>
        <v/>
      </c>
      <c r="AG146" s="2" t="str">
        <f>IF('Employee List'!AH154="","",TRIM('Employee List'!AH154))</f>
        <v/>
      </c>
      <c r="AH146" t="str">
        <f>IF(ISBLANK('Employee List'!AI154), "",VLOOKUP('Employee List'!AI154,'other LOVs'!A:B,2,FALSE))</f>
        <v/>
      </c>
      <c r="AI146" t="str">
        <f>IF('Employee List'!AJ154="","",TRIM('Employee List'!AJ154))</f>
        <v/>
      </c>
      <c r="AJ146" t="str">
        <f>IF(ISBLANK('Employee List'!AK154)," ",TRIM('Employee List'!AK154))</f>
        <v xml:space="preserve"> </v>
      </c>
    </row>
    <row r="147" spans="1:36">
      <c r="A147" t="str">
        <f>IF('Employee List'!B155="","",TRIM('Employee List'!B155))</f>
        <v/>
      </c>
      <c r="B147" t="str">
        <f>IF('Employee List'!C155="","",TRIM('Employee List'!C155))</f>
        <v/>
      </c>
      <c r="C147" t="str">
        <f>IF('Employee List'!D155="","",TRIM('Employee List'!D155))</f>
        <v/>
      </c>
      <c r="D147" t="str">
        <f>IF(ISBLANK('Employee List'!E155), "",VLOOKUP('Employee List'!E155,'other LOVs'!A:B,2,FALSE))</f>
        <v/>
      </c>
      <c r="E147" t="str">
        <f>IF('Employee List'!F155="","",TRIM('Employee List'!F155))</f>
        <v>,</v>
      </c>
      <c r="F147" s="2" t="str">
        <f>IF('Employee List'!H155="","",'Employee List'!H155)</f>
        <v/>
      </c>
      <c r="G147" s="2" t="str">
        <f>IF('Employee List'!I155="","",TRIM('Employee List'!I155))</f>
        <v/>
      </c>
      <c r="H147" t="str">
        <f>IFERROR(VLOOKUP('Employee List'!J155,Nationality_Table,2,FALSE),"")</f>
        <v/>
      </c>
      <c r="I147" t="str">
        <f>IFERROR(VLOOKUP('Employee List'!K155,Country_Table,2,FALSE),"")</f>
        <v/>
      </c>
      <c r="J147" t="str">
        <f>IFERROR(VLOOKUP('Employee List'!L155,Gender_Table,2,FALSE),"")</f>
        <v/>
      </c>
      <c r="K147" s="2" t="str">
        <f>IF('Employee List'!M155="","",TEXT('Employee List'!M155,"00000000000"))</f>
        <v/>
      </c>
      <c r="L147" s="2" t="str">
        <f>IF('Employee List'!N155="","",TRIM('Employee List'!N155))</f>
        <v/>
      </c>
      <c r="M147" s="2" t="str">
        <f>IF('Employee List'!O155="","",TRIM('Employee List'!O155))</f>
        <v/>
      </c>
      <c r="N147" s="2" t="str">
        <f>IF('Employee List'!P155="","",LEFT(TRIM('Employee List'!P155),60))</f>
        <v/>
      </c>
      <c r="O147" t="str">
        <f>IFERROR(IF(VLOOKUP('Employee List'!Q155,Country_Table,2,FALSE)="PH",VLOOKUP(UPPER(TRIM('Employee List'!R155)&amp;TRIM('Employee List'!S155)&amp;TRIM('Employee List'!T155)),City!$K:$M,3,FALSE),IF('Employee List'!T155="","",'Employee List'!T155)),"")</f>
        <v/>
      </c>
      <c r="P147" t="str">
        <f>IFERROR(IF(VLOOKUP('Employee List'!Q155,Country_Table,2,FALSE)="PH",VLOOKUP('Employee List'!R155,Region_Table,2,FALSE),IF('Employee List'!R155="","",'Employee List'!R155)),"")</f>
        <v/>
      </c>
      <c r="Q147" t="str">
        <f>IFERROR(IF(VLOOKUP('Employee List'!Q155,Country_Table,2,FALSE)="PH",VLOOKUP('Employee List'!S155,Province_Table,2,FALSE),IF('Employee List'!S155="","",'Employee List'!S155)),"")</f>
        <v/>
      </c>
      <c r="R147" t="str">
        <f>IFERROR(VLOOKUP('Employee List'!Q155,Country_Table,2,FALSE),"")</f>
        <v/>
      </c>
      <c r="S147" s="2" t="str">
        <f>IF('Employee List'!U155="","",TRIM('Employee List'!U155))</f>
        <v/>
      </c>
      <c r="T147" s="2" t="str">
        <f>IF('Employee List'!V155="","",TRIM('Employee List'!V155))</f>
        <v/>
      </c>
      <c r="U147" s="2" t="str">
        <f>IF('Employee List'!W155="","",LEFT(TRIM('Employee List'!W155),60))</f>
        <v/>
      </c>
      <c r="V147" t="str">
        <f>IFERROR(IF(VLOOKUP('Employee List'!X155,Country_Table,2,FALSE)="PH",VLOOKUP(UPPER(TRIM('Employee List'!Y155)&amp;TRIM('Employee List'!Z155)&amp;TRIM('Employee List'!AA155)),City!$K:$M,3,FALSE),IF('Employee List'!AA155="","",'Employee List'!AA155)),"")</f>
        <v/>
      </c>
      <c r="W147" t="str">
        <f>IFERROR(IF(VLOOKUP('Employee List'!X155,Country_Table,2,FALSE)="PH",VLOOKUP('Employee List'!Y155,Region_Table,2,FALSE),IF('Employee List'!Y155="","",'Employee List'!Y155)),"")</f>
        <v/>
      </c>
      <c r="X147" t="str">
        <f>IFERROR(IF(VLOOKUP('Employee List'!X155,Country_Table,2,FALSE)="PH",VLOOKUP('Employee List'!Z155,Province_Table,2,FALSE),IF('Employee List'!Z155="","",'Employee List'!Z155)),"")</f>
        <v/>
      </c>
      <c r="Y147" t="str">
        <f>IFERROR(VLOOKUP('Employee List'!X155,Country_Table,2,FALSE),"")</f>
        <v/>
      </c>
      <c r="Z147" s="2" t="str">
        <f>IF('Employee List'!AB155="","",TRIM('Employee List'!AB155))</f>
        <v/>
      </c>
      <c r="AA147" s="2" t="str">
        <f>IF('Employee List'!AC155="","",TRIM('Employee List'!AC155))</f>
        <v/>
      </c>
      <c r="AB147" s="2" t="str">
        <f>IF('Employee List'!AD155="","",TRIM('Employee List'!AD155))</f>
        <v/>
      </c>
      <c r="AC147" s="2" t="str">
        <f>IF('Employee List'!G155="","",TRIM('Employee List'!G155))</f>
        <v/>
      </c>
      <c r="AD147" t="str">
        <f>IFERROR(VLOOKUP('Employee List'!AE155,Civil_Status_Table,2,FALSE),"")</f>
        <v/>
      </c>
      <c r="AE147" s="2" t="str">
        <f>IF('Employee List'!AF155="","",TRIM('Employee List'!AF155))</f>
        <v/>
      </c>
      <c r="AF147" s="2" t="str">
        <f>IF('Employee List'!AG155="","",TRIM('Employee List'!AG155))</f>
        <v/>
      </c>
      <c r="AG147" s="2" t="str">
        <f>IF('Employee List'!AH155="","",TRIM('Employee List'!AH155))</f>
        <v/>
      </c>
      <c r="AH147" t="str">
        <f>IF(ISBLANK('Employee List'!AI155), "",VLOOKUP('Employee List'!AI155,'other LOVs'!A:B,2,FALSE))</f>
        <v/>
      </c>
      <c r="AI147" t="str">
        <f>IF('Employee List'!AJ155="","",TRIM('Employee List'!AJ155))</f>
        <v/>
      </c>
      <c r="AJ147" t="str">
        <f>IF(ISBLANK('Employee List'!AK155)," ",TRIM('Employee List'!AK155))</f>
        <v xml:space="preserve"> </v>
      </c>
    </row>
    <row r="148" spans="1:36">
      <c r="A148" t="str">
        <f>IF('Employee List'!B156="","",TRIM('Employee List'!B156))</f>
        <v/>
      </c>
      <c r="B148" t="str">
        <f>IF('Employee List'!C156="","",TRIM('Employee List'!C156))</f>
        <v/>
      </c>
      <c r="C148" t="str">
        <f>IF('Employee List'!D156="","",TRIM('Employee List'!D156))</f>
        <v/>
      </c>
      <c r="D148" t="str">
        <f>IF(ISBLANK('Employee List'!E156), "",VLOOKUP('Employee List'!E156,'other LOVs'!A:B,2,FALSE))</f>
        <v/>
      </c>
      <c r="E148" t="str">
        <f>IF('Employee List'!F156="","",TRIM('Employee List'!F156))</f>
        <v>,</v>
      </c>
      <c r="F148" s="2" t="str">
        <f>IF('Employee List'!H156="","",'Employee List'!H156)</f>
        <v/>
      </c>
      <c r="G148" s="2" t="str">
        <f>IF('Employee List'!I156="","",TRIM('Employee List'!I156))</f>
        <v/>
      </c>
      <c r="H148" t="str">
        <f>IFERROR(VLOOKUP('Employee List'!J156,Nationality_Table,2,FALSE),"")</f>
        <v/>
      </c>
      <c r="I148" t="str">
        <f>IFERROR(VLOOKUP('Employee List'!K156,Country_Table,2,FALSE),"")</f>
        <v/>
      </c>
      <c r="J148" t="str">
        <f>IFERROR(VLOOKUP('Employee List'!L156,Gender_Table,2,FALSE),"")</f>
        <v/>
      </c>
      <c r="K148" s="2" t="str">
        <f>IF('Employee List'!M156="","",TEXT('Employee List'!M156,"00000000000"))</f>
        <v/>
      </c>
      <c r="L148" s="2" t="str">
        <f>IF('Employee List'!N156="","",TRIM('Employee List'!N156))</f>
        <v/>
      </c>
      <c r="M148" s="2" t="str">
        <f>IF('Employee List'!O156="","",TRIM('Employee List'!O156))</f>
        <v/>
      </c>
      <c r="N148" s="2" t="str">
        <f>IF('Employee List'!P156="","",LEFT(TRIM('Employee List'!P156),60))</f>
        <v/>
      </c>
      <c r="O148" t="str">
        <f>IFERROR(IF(VLOOKUP('Employee List'!Q156,Country_Table,2,FALSE)="PH",VLOOKUP(UPPER(TRIM('Employee List'!R156)&amp;TRIM('Employee List'!S156)&amp;TRIM('Employee List'!T156)),City!$K:$M,3,FALSE),IF('Employee List'!T156="","",'Employee List'!T156)),"")</f>
        <v/>
      </c>
      <c r="P148" t="str">
        <f>IFERROR(IF(VLOOKUP('Employee List'!Q156,Country_Table,2,FALSE)="PH",VLOOKUP('Employee List'!R156,Region_Table,2,FALSE),IF('Employee List'!R156="","",'Employee List'!R156)),"")</f>
        <v/>
      </c>
      <c r="Q148" t="str">
        <f>IFERROR(IF(VLOOKUP('Employee List'!Q156,Country_Table,2,FALSE)="PH",VLOOKUP('Employee List'!S156,Province_Table,2,FALSE),IF('Employee List'!S156="","",'Employee List'!S156)),"")</f>
        <v/>
      </c>
      <c r="R148" t="str">
        <f>IFERROR(VLOOKUP('Employee List'!Q156,Country_Table,2,FALSE),"")</f>
        <v/>
      </c>
      <c r="S148" s="2" t="str">
        <f>IF('Employee List'!U156="","",TRIM('Employee List'!U156))</f>
        <v/>
      </c>
      <c r="T148" s="2" t="str">
        <f>IF('Employee List'!V156="","",TRIM('Employee List'!V156))</f>
        <v/>
      </c>
      <c r="U148" s="2" t="str">
        <f>IF('Employee List'!W156="","",LEFT(TRIM('Employee List'!W156),60))</f>
        <v/>
      </c>
      <c r="V148" t="str">
        <f>IFERROR(IF(VLOOKUP('Employee List'!X156,Country_Table,2,FALSE)="PH",VLOOKUP(UPPER(TRIM('Employee List'!Y156)&amp;TRIM('Employee List'!Z156)&amp;TRIM('Employee List'!AA156)),City!$K:$M,3,FALSE),IF('Employee List'!AA156="","",'Employee List'!AA156)),"")</f>
        <v/>
      </c>
      <c r="W148" t="str">
        <f>IFERROR(IF(VLOOKUP('Employee List'!X156,Country_Table,2,FALSE)="PH",VLOOKUP('Employee List'!Y156,Region_Table,2,FALSE),IF('Employee List'!Y156="","",'Employee List'!Y156)),"")</f>
        <v/>
      </c>
      <c r="X148" t="str">
        <f>IFERROR(IF(VLOOKUP('Employee List'!X156,Country_Table,2,FALSE)="PH",VLOOKUP('Employee List'!Z156,Province_Table,2,FALSE),IF('Employee List'!Z156="","",'Employee List'!Z156)),"")</f>
        <v/>
      </c>
      <c r="Y148" t="str">
        <f>IFERROR(VLOOKUP('Employee List'!X156,Country_Table,2,FALSE),"")</f>
        <v/>
      </c>
      <c r="Z148" s="2" t="str">
        <f>IF('Employee List'!AB156="","",TRIM('Employee List'!AB156))</f>
        <v/>
      </c>
      <c r="AA148" s="2" t="str">
        <f>IF('Employee List'!AC156="","",TRIM('Employee List'!AC156))</f>
        <v/>
      </c>
      <c r="AB148" s="2" t="str">
        <f>IF('Employee List'!AD156="","",TRIM('Employee List'!AD156))</f>
        <v/>
      </c>
      <c r="AC148" s="2" t="str">
        <f>IF('Employee List'!G156="","",TRIM('Employee List'!G156))</f>
        <v/>
      </c>
      <c r="AD148" t="str">
        <f>IFERROR(VLOOKUP('Employee List'!AE156,Civil_Status_Table,2,FALSE),"")</f>
        <v/>
      </c>
      <c r="AE148" s="2" t="str">
        <f>IF('Employee List'!AF156="","",TRIM('Employee List'!AF156))</f>
        <v/>
      </c>
      <c r="AF148" s="2" t="str">
        <f>IF('Employee List'!AG156="","",TRIM('Employee List'!AG156))</f>
        <v/>
      </c>
      <c r="AG148" s="2" t="str">
        <f>IF('Employee List'!AH156="","",TRIM('Employee List'!AH156))</f>
        <v/>
      </c>
      <c r="AH148" t="str">
        <f>IF(ISBLANK('Employee List'!AI156), "",VLOOKUP('Employee List'!AI156,'other LOVs'!A:B,2,FALSE))</f>
        <v/>
      </c>
      <c r="AI148" t="str">
        <f>IF('Employee List'!AJ156="","",TRIM('Employee List'!AJ156))</f>
        <v/>
      </c>
      <c r="AJ148" t="str">
        <f>IF(ISBLANK('Employee List'!AK156)," ",TRIM('Employee List'!AK156))</f>
        <v xml:space="preserve"> </v>
      </c>
    </row>
    <row r="149" spans="1:36">
      <c r="A149" t="str">
        <f>IF('Employee List'!B157="","",TRIM('Employee List'!B157))</f>
        <v/>
      </c>
      <c r="B149" t="str">
        <f>IF('Employee List'!C157="","",TRIM('Employee List'!C157))</f>
        <v/>
      </c>
      <c r="C149" t="str">
        <f>IF('Employee List'!D157="","",TRIM('Employee List'!D157))</f>
        <v/>
      </c>
      <c r="D149" t="str">
        <f>IF(ISBLANK('Employee List'!E157), "",VLOOKUP('Employee List'!E157,'other LOVs'!A:B,2,FALSE))</f>
        <v/>
      </c>
      <c r="E149" t="str">
        <f>IF('Employee List'!F157="","",TRIM('Employee List'!F157))</f>
        <v>,</v>
      </c>
      <c r="F149" s="2" t="str">
        <f>IF('Employee List'!H157="","",'Employee List'!H157)</f>
        <v/>
      </c>
      <c r="G149" s="2" t="str">
        <f>IF('Employee List'!I157="","",TRIM('Employee List'!I157))</f>
        <v/>
      </c>
      <c r="H149" t="str">
        <f>IFERROR(VLOOKUP('Employee List'!J157,Nationality_Table,2,FALSE),"")</f>
        <v/>
      </c>
      <c r="I149" t="str">
        <f>IFERROR(VLOOKUP('Employee List'!K157,Country_Table,2,FALSE),"")</f>
        <v/>
      </c>
      <c r="J149" t="str">
        <f>IFERROR(VLOOKUP('Employee List'!L157,Gender_Table,2,FALSE),"")</f>
        <v/>
      </c>
      <c r="K149" s="2" t="str">
        <f>IF('Employee List'!M157="","",TEXT('Employee List'!M157,"00000000000"))</f>
        <v/>
      </c>
      <c r="L149" s="2" t="str">
        <f>IF('Employee List'!N157="","",TRIM('Employee List'!N157))</f>
        <v/>
      </c>
      <c r="M149" s="2" t="str">
        <f>IF('Employee List'!O157="","",TRIM('Employee List'!O157))</f>
        <v/>
      </c>
      <c r="N149" s="2" t="str">
        <f>IF('Employee List'!P157="","",LEFT(TRIM('Employee List'!P157),60))</f>
        <v/>
      </c>
      <c r="O149" t="str">
        <f>IFERROR(IF(VLOOKUP('Employee List'!Q157,Country_Table,2,FALSE)="PH",VLOOKUP(UPPER(TRIM('Employee List'!R157)&amp;TRIM('Employee List'!S157)&amp;TRIM('Employee List'!T157)),City!$K:$M,3,FALSE),IF('Employee List'!T157="","",'Employee List'!T157)),"")</f>
        <v/>
      </c>
      <c r="P149" t="str">
        <f>IFERROR(IF(VLOOKUP('Employee List'!Q157,Country_Table,2,FALSE)="PH",VLOOKUP('Employee List'!R157,Region_Table,2,FALSE),IF('Employee List'!R157="","",'Employee List'!R157)),"")</f>
        <v/>
      </c>
      <c r="Q149" t="str">
        <f>IFERROR(IF(VLOOKUP('Employee List'!Q157,Country_Table,2,FALSE)="PH",VLOOKUP('Employee List'!S157,Province_Table,2,FALSE),IF('Employee List'!S157="","",'Employee List'!S157)),"")</f>
        <v/>
      </c>
      <c r="R149" t="str">
        <f>IFERROR(VLOOKUP('Employee List'!Q157,Country_Table,2,FALSE),"")</f>
        <v/>
      </c>
      <c r="S149" s="2" t="str">
        <f>IF('Employee List'!U157="","",TRIM('Employee List'!U157))</f>
        <v/>
      </c>
      <c r="T149" s="2" t="str">
        <f>IF('Employee List'!V157="","",TRIM('Employee List'!V157))</f>
        <v/>
      </c>
      <c r="U149" s="2" t="str">
        <f>IF('Employee List'!W157="","",LEFT(TRIM('Employee List'!W157),60))</f>
        <v/>
      </c>
      <c r="V149" t="str">
        <f>IFERROR(IF(VLOOKUP('Employee List'!X157,Country_Table,2,FALSE)="PH",VLOOKUP(UPPER(TRIM('Employee List'!Y157)&amp;TRIM('Employee List'!Z157)&amp;TRIM('Employee List'!AA157)),City!$K:$M,3,FALSE),IF('Employee List'!AA157="","",'Employee List'!AA157)),"")</f>
        <v/>
      </c>
      <c r="W149" t="str">
        <f>IFERROR(IF(VLOOKUP('Employee List'!X157,Country_Table,2,FALSE)="PH",VLOOKUP('Employee List'!Y157,Region_Table,2,FALSE),IF('Employee List'!Y157="","",'Employee List'!Y157)),"")</f>
        <v/>
      </c>
      <c r="X149" t="str">
        <f>IFERROR(IF(VLOOKUP('Employee List'!X157,Country_Table,2,FALSE)="PH",VLOOKUP('Employee List'!Z157,Province_Table,2,FALSE),IF('Employee List'!Z157="","",'Employee List'!Z157)),"")</f>
        <v/>
      </c>
      <c r="Y149" t="str">
        <f>IFERROR(VLOOKUP('Employee List'!X157,Country_Table,2,FALSE),"")</f>
        <v/>
      </c>
      <c r="Z149" s="2" t="str">
        <f>IF('Employee List'!AB157="","",TRIM('Employee List'!AB157))</f>
        <v/>
      </c>
      <c r="AA149" s="2" t="str">
        <f>IF('Employee List'!AC157="","",TRIM('Employee List'!AC157))</f>
        <v/>
      </c>
      <c r="AB149" s="2" t="str">
        <f>IF('Employee List'!AD157="","",TRIM('Employee List'!AD157))</f>
        <v/>
      </c>
      <c r="AC149" s="2" t="str">
        <f>IF('Employee List'!G157="","",TRIM('Employee List'!G157))</f>
        <v/>
      </c>
      <c r="AD149" t="str">
        <f>IFERROR(VLOOKUP('Employee List'!AE157,Civil_Status_Table,2,FALSE),"")</f>
        <v/>
      </c>
      <c r="AE149" s="2" t="str">
        <f>IF('Employee List'!AF157="","",TRIM('Employee List'!AF157))</f>
        <v/>
      </c>
      <c r="AF149" s="2" t="str">
        <f>IF('Employee List'!AG157="","",TRIM('Employee List'!AG157))</f>
        <v/>
      </c>
      <c r="AG149" s="2" t="str">
        <f>IF('Employee List'!AH157="","",TRIM('Employee List'!AH157))</f>
        <v/>
      </c>
      <c r="AH149" t="str">
        <f>IF(ISBLANK('Employee List'!AI157), "",VLOOKUP('Employee List'!AI157,'other LOVs'!A:B,2,FALSE))</f>
        <v/>
      </c>
      <c r="AI149" t="str">
        <f>IF('Employee List'!AJ157="","",TRIM('Employee List'!AJ157))</f>
        <v/>
      </c>
      <c r="AJ149" t="str">
        <f>IF(ISBLANK('Employee List'!AK157)," ",TRIM('Employee List'!AK157))</f>
        <v xml:space="preserve"> </v>
      </c>
    </row>
    <row r="150" spans="1:36">
      <c r="A150" t="str">
        <f>IF('Employee List'!B158="","",TRIM('Employee List'!B158))</f>
        <v/>
      </c>
      <c r="B150" t="str">
        <f>IF('Employee List'!C158="","",TRIM('Employee List'!C158))</f>
        <v/>
      </c>
      <c r="C150" t="str">
        <f>IF('Employee List'!D158="","",TRIM('Employee List'!D158))</f>
        <v/>
      </c>
      <c r="D150" t="str">
        <f>IF(ISBLANK('Employee List'!E158), "",VLOOKUP('Employee List'!E158,'other LOVs'!A:B,2,FALSE))</f>
        <v/>
      </c>
      <c r="E150" t="str">
        <f>IF('Employee List'!F158="","",TRIM('Employee List'!F158))</f>
        <v>,</v>
      </c>
      <c r="F150" s="2" t="str">
        <f>IF('Employee List'!H158="","",'Employee List'!H158)</f>
        <v/>
      </c>
      <c r="G150" s="2" t="str">
        <f>IF('Employee List'!I158="","",TRIM('Employee List'!I158))</f>
        <v/>
      </c>
      <c r="H150" t="str">
        <f>IFERROR(VLOOKUP('Employee List'!J158,Nationality_Table,2,FALSE),"")</f>
        <v/>
      </c>
      <c r="I150" t="str">
        <f>IFERROR(VLOOKUP('Employee List'!K158,Country_Table,2,FALSE),"")</f>
        <v/>
      </c>
      <c r="J150" t="str">
        <f>IFERROR(VLOOKUP('Employee List'!L158,Gender_Table,2,FALSE),"")</f>
        <v/>
      </c>
      <c r="K150" s="2" t="str">
        <f>IF('Employee List'!M158="","",TEXT('Employee List'!M158,"00000000000"))</f>
        <v/>
      </c>
      <c r="L150" s="2" t="str">
        <f>IF('Employee List'!N158="","",TRIM('Employee List'!N158))</f>
        <v/>
      </c>
      <c r="M150" s="2" t="str">
        <f>IF('Employee List'!O158="","",TRIM('Employee List'!O158))</f>
        <v/>
      </c>
      <c r="N150" s="2" t="str">
        <f>IF('Employee List'!P158="","",LEFT(TRIM('Employee List'!P158),60))</f>
        <v/>
      </c>
      <c r="O150" t="str">
        <f>IFERROR(IF(VLOOKUP('Employee List'!Q158,Country_Table,2,FALSE)="PH",VLOOKUP(UPPER(TRIM('Employee List'!R158)&amp;TRIM('Employee List'!S158)&amp;TRIM('Employee List'!T158)),City!$K:$M,3,FALSE),IF('Employee List'!T158="","",'Employee List'!T158)),"")</f>
        <v/>
      </c>
      <c r="P150" t="str">
        <f>IFERROR(IF(VLOOKUP('Employee List'!Q158,Country_Table,2,FALSE)="PH",VLOOKUP('Employee List'!R158,Region_Table,2,FALSE),IF('Employee List'!R158="","",'Employee List'!R158)),"")</f>
        <v/>
      </c>
      <c r="Q150" t="str">
        <f>IFERROR(IF(VLOOKUP('Employee List'!Q158,Country_Table,2,FALSE)="PH",VLOOKUP('Employee List'!S158,Province_Table,2,FALSE),IF('Employee List'!S158="","",'Employee List'!S158)),"")</f>
        <v/>
      </c>
      <c r="R150" t="str">
        <f>IFERROR(VLOOKUP('Employee List'!Q158,Country_Table,2,FALSE),"")</f>
        <v/>
      </c>
      <c r="S150" s="2" t="str">
        <f>IF('Employee List'!U158="","",TRIM('Employee List'!U158))</f>
        <v/>
      </c>
      <c r="T150" s="2" t="str">
        <f>IF('Employee List'!V158="","",TRIM('Employee List'!V158))</f>
        <v/>
      </c>
      <c r="U150" s="2" t="str">
        <f>IF('Employee List'!W158="","",LEFT(TRIM('Employee List'!W158),60))</f>
        <v/>
      </c>
      <c r="V150" t="str">
        <f>IFERROR(IF(VLOOKUP('Employee List'!X158,Country_Table,2,FALSE)="PH",VLOOKUP(UPPER(TRIM('Employee List'!Y158)&amp;TRIM('Employee List'!Z158)&amp;TRIM('Employee List'!AA158)),City!$K:$M,3,FALSE),IF('Employee List'!AA158="","",'Employee List'!AA158)),"")</f>
        <v/>
      </c>
      <c r="W150" t="str">
        <f>IFERROR(IF(VLOOKUP('Employee List'!X158,Country_Table,2,FALSE)="PH",VLOOKUP('Employee List'!Y158,Region_Table,2,FALSE),IF('Employee List'!Y158="","",'Employee List'!Y158)),"")</f>
        <v/>
      </c>
      <c r="X150" t="str">
        <f>IFERROR(IF(VLOOKUP('Employee List'!X158,Country_Table,2,FALSE)="PH",VLOOKUP('Employee List'!Z158,Province_Table,2,FALSE),IF('Employee List'!Z158="","",'Employee List'!Z158)),"")</f>
        <v/>
      </c>
      <c r="Y150" t="str">
        <f>IFERROR(VLOOKUP('Employee List'!X158,Country_Table,2,FALSE),"")</f>
        <v/>
      </c>
      <c r="Z150" s="2" t="str">
        <f>IF('Employee List'!AB158="","",TRIM('Employee List'!AB158))</f>
        <v/>
      </c>
      <c r="AA150" s="2" t="str">
        <f>IF('Employee List'!AC158="","",TRIM('Employee List'!AC158))</f>
        <v/>
      </c>
      <c r="AB150" s="2" t="str">
        <f>IF('Employee List'!AD158="","",TRIM('Employee List'!AD158))</f>
        <v/>
      </c>
      <c r="AC150" s="2" t="str">
        <f>IF('Employee List'!G158="","",TRIM('Employee List'!G158))</f>
        <v/>
      </c>
      <c r="AD150" t="str">
        <f>IFERROR(VLOOKUP('Employee List'!AE158,Civil_Status_Table,2,FALSE),"")</f>
        <v/>
      </c>
      <c r="AE150" s="2" t="str">
        <f>IF('Employee List'!AF158="","",TRIM('Employee List'!AF158))</f>
        <v/>
      </c>
      <c r="AF150" s="2" t="str">
        <f>IF('Employee List'!AG158="","",TRIM('Employee List'!AG158))</f>
        <v/>
      </c>
      <c r="AG150" s="2" t="str">
        <f>IF('Employee List'!AH158="","",TRIM('Employee List'!AH158))</f>
        <v/>
      </c>
      <c r="AH150" t="str">
        <f>IF(ISBLANK('Employee List'!AI158), "",VLOOKUP('Employee List'!AI158,'other LOVs'!A:B,2,FALSE))</f>
        <v/>
      </c>
      <c r="AI150" t="str">
        <f>IF('Employee List'!AJ158="","",TRIM('Employee List'!AJ158))</f>
        <v/>
      </c>
      <c r="AJ150" t="str">
        <f>IF(ISBLANK('Employee List'!AK158)," ",TRIM('Employee List'!AK158))</f>
        <v xml:space="preserve"> </v>
      </c>
    </row>
    <row r="151" spans="1:36">
      <c r="A151" t="str">
        <f>IF('Employee List'!B159="","",TRIM('Employee List'!B159))</f>
        <v/>
      </c>
      <c r="B151" t="str">
        <f>IF('Employee List'!C159="","",TRIM('Employee List'!C159))</f>
        <v/>
      </c>
      <c r="C151" t="str">
        <f>IF('Employee List'!D159="","",TRIM('Employee List'!D159))</f>
        <v/>
      </c>
      <c r="D151" t="str">
        <f>IF(ISBLANK('Employee List'!E159), "",VLOOKUP('Employee List'!E159,'other LOVs'!A:B,2,FALSE))</f>
        <v/>
      </c>
      <c r="E151" t="str">
        <f>IF('Employee List'!F159="","",TRIM('Employee List'!F159))</f>
        <v>,</v>
      </c>
      <c r="F151" s="2" t="str">
        <f>IF('Employee List'!H159="","",'Employee List'!H159)</f>
        <v/>
      </c>
      <c r="G151" s="2" t="str">
        <f>IF('Employee List'!I159="","",TRIM('Employee List'!I159))</f>
        <v/>
      </c>
      <c r="H151" t="str">
        <f>IFERROR(VLOOKUP('Employee List'!J159,Nationality_Table,2,FALSE),"")</f>
        <v/>
      </c>
      <c r="I151" t="str">
        <f>IFERROR(VLOOKUP('Employee List'!K159,Country_Table,2,FALSE),"")</f>
        <v/>
      </c>
      <c r="J151" t="str">
        <f>IFERROR(VLOOKUP('Employee List'!L159,Gender_Table,2,FALSE),"")</f>
        <v/>
      </c>
      <c r="K151" s="2" t="str">
        <f>IF('Employee List'!M159="","",TEXT('Employee List'!M159,"00000000000"))</f>
        <v/>
      </c>
      <c r="L151" s="2" t="str">
        <f>IF('Employee List'!N159="","",TRIM('Employee List'!N159))</f>
        <v/>
      </c>
      <c r="M151" s="2" t="str">
        <f>IF('Employee List'!O159="","",TRIM('Employee List'!O159))</f>
        <v/>
      </c>
      <c r="N151" s="2" t="str">
        <f>IF('Employee List'!P159="","",LEFT(TRIM('Employee List'!P159),60))</f>
        <v/>
      </c>
      <c r="O151" t="str">
        <f>IFERROR(IF(VLOOKUP('Employee List'!Q159,Country_Table,2,FALSE)="PH",VLOOKUP(UPPER(TRIM('Employee List'!R159)&amp;TRIM('Employee List'!S159)&amp;TRIM('Employee List'!T159)),City!$K:$M,3,FALSE),IF('Employee List'!T159="","",'Employee List'!T159)),"")</f>
        <v/>
      </c>
      <c r="P151" t="str">
        <f>IFERROR(IF(VLOOKUP('Employee List'!Q159,Country_Table,2,FALSE)="PH",VLOOKUP('Employee List'!R159,Region_Table,2,FALSE),IF('Employee List'!R159="","",'Employee List'!R159)),"")</f>
        <v/>
      </c>
      <c r="Q151" t="str">
        <f>IFERROR(IF(VLOOKUP('Employee List'!Q159,Country_Table,2,FALSE)="PH",VLOOKUP('Employee List'!S159,Province_Table,2,FALSE),IF('Employee List'!S159="","",'Employee List'!S159)),"")</f>
        <v/>
      </c>
      <c r="R151" t="str">
        <f>IFERROR(VLOOKUP('Employee List'!Q159,Country_Table,2,FALSE),"")</f>
        <v/>
      </c>
      <c r="S151" s="2" t="str">
        <f>IF('Employee List'!U159="","",TRIM('Employee List'!U159))</f>
        <v/>
      </c>
      <c r="T151" s="2" t="str">
        <f>IF('Employee List'!V159="","",TRIM('Employee List'!V159))</f>
        <v/>
      </c>
      <c r="U151" s="2" t="str">
        <f>IF('Employee List'!W159="","",LEFT(TRIM('Employee List'!W159),60))</f>
        <v/>
      </c>
      <c r="V151" t="str">
        <f>IFERROR(IF(VLOOKUP('Employee List'!X159,Country_Table,2,FALSE)="PH",VLOOKUP(UPPER(TRIM('Employee List'!Y159)&amp;TRIM('Employee List'!Z159)&amp;TRIM('Employee List'!AA159)),City!$K:$M,3,FALSE),IF('Employee List'!AA159="","",'Employee List'!AA159)),"")</f>
        <v/>
      </c>
      <c r="W151" t="str">
        <f>IFERROR(IF(VLOOKUP('Employee List'!X159,Country_Table,2,FALSE)="PH",VLOOKUP('Employee List'!Y159,Region_Table,2,FALSE),IF('Employee List'!Y159="","",'Employee List'!Y159)),"")</f>
        <v/>
      </c>
      <c r="X151" t="str">
        <f>IFERROR(IF(VLOOKUP('Employee List'!X159,Country_Table,2,FALSE)="PH",VLOOKUP('Employee List'!Z159,Province_Table,2,FALSE),IF('Employee List'!Z159="","",'Employee List'!Z159)),"")</f>
        <v/>
      </c>
      <c r="Y151" t="str">
        <f>IFERROR(VLOOKUP('Employee List'!X159,Country_Table,2,FALSE),"")</f>
        <v/>
      </c>
      <c r="Z151" s="2" t="str">
        <f>IF('Employee List'!AB159="","",TRIM('Employee List'!AB159))</f>
        <v/>
      </c>
      <c r="AA151" s="2" t="str">
        <f>IF('Employee List'!AC159="","",TRIM('Employee List'!AC159))</f>
        <v/>
      </c>
      <c r="AB151" s="2" t="str">
        <f>IF('Employee List'!AD159="","",TRIM('Employee List'!AD159))</f>
        <v/>
      </c>
      <c r="AC151" s="2" t="str">
        <f>IF('Employee List'!G159="","",TRIM('Employee List'!G159))</f>
        <v/>
      </c>
      <c r="AD151" t="str">
        <f>IFERROR(VLOOKUP('Employee List'!AE159,Civil_Status_Table,2,FALSE),"")</f>
        <v/>
      </c>
      <c r="AE151" s="2" t="str">
        <f>IF('Employee List'!AF159="","",TRIM('Employee List'!AF159))</f>
        <v/>
      </c>
      <c r="AF151" s="2" t="str">
        <f>IF('Employee List'!AG159="","",TRIM('Employee List'!AG159))</f>
        <v/>
      </c>
      <c r="AG151" s="2" t="str">
        <f>IF('Employee List'!AH159="","",TRIM('Employee List'!AH159))</f>
        <v/>
      </c>
      <c r="AH151" t="str">
        <f>IF(ISBLANK('Employee List'!AI159), "",VLOOKUP('Employee List'!AI159,'other LOVs'!A:B,2,FALSE))</f>
        <v/>
      </c>
      <c r="AI151" t="str">
        <f>IF('Employee List'!AJ159="","",TRIM('Employee List'!AJ159))</f>
        <v/>
      </c>
      <c r="AJ151" t="str">
        <f>IF(ISBLANK('Employee List'!AK159)," ",TRIM('Employee List'!AK159))</f>
        <v xml:space="preserve"> </v>
      </c>
    </row>
    <row r="152" spans="1:36">
      <c r="A152" t="str">
        <f>IF('Employee List'!B160="","",TRIM('Employee List'!B160))</f>
        <v/>
      </c>
      <c r="B152" t="str">
        <f>IF('Employee List'!C160="","",TRIM('Employee List'!C160))</f>
        <v/>
      </c>
      <c r="C152" t="str">
        <f>IF('Employee List'!D160="","",TRIM('Employee List'!D160))</f>
        <v/>
      </c>
      <c r="D152" t="str">
        <f>IF(ISBLANK('Employee List'!E160), "",VLOOKUP('Employee List'!E160,'other LOVs'!A:B,2,FALSE))</f>
        <v/>
      </c>
      <c r="E152" t="str">
        <f>IF('Employee List'!F160="","",TRIM('Employee List'!F160))</f>
        <v>,</v>
      </c>
      <c r="F152" s="2" t="str">
        <f>IF('Employee List'!H160="","",'Employee List'!H160)</f>
        <v/>
      </c>
      <c r="G152" s="2" t="str">
        <f>IF('Employee List'!I160="","",TRIM('Employee List'!I160))</f>
        <v/>
      </c>
      <c r="H152" t="str">
        <f>IFERROR(VLOOKUP('Employee List'!J160,Nationality_Table,2,FALSE),"")</f>
        <v/>
      </c>
      <c r="I152" t="str">
        <f>IFERROR(VLOOKUP('Employee List'!K160,Country_Table,2,FALSE),"")</f>
        <v/>
      </c>
      <c r="J152" t="str">
        <f>IFERROR(VLOOKUP('Employee List'!L160,Gender_Table,2,FALSE),"")</f>
        <v/>
      </c>
      <c r="K152" s="2" t="str">
        <f>IF('Employee List'!M160="","",TEXT('Employee List'!M160,"00000000000"))</f>
        <v/>
      </c>
      <c r="L152" s="2" t="str">
        <f>IF('Employee List'!N160="","",TRIM('Employee List'!N160))</f>
        <v/>
      </c>
      <c r="M152" s="2" t="str">
        <f>IF('Employee List'!O160="","",TRIM('Employee List'!O160))</f>
        <v/>
      </c>
      <c r="N152" s="2" t="str">
        <f>IF('Employee List'!P160="","",LEFT(TRIM('Employee List'!P160),60))</f>
        <v/>
      </c>
      <c r="O152" t="str">
        <f>IFERROR(IF(VLOOKUP('Employee List'!Q160,Country_Table,2,FALSE)="PH",VLOOKUP(UPPER(TRIM('Employee List'!R160)&amp;TRIM('Employee List'!S160)&amp;TRIM('Employee List'!T160)),City!$K:$M,3,FALSE),IF('Employee List'!T160="","",'Employee List'!T160)),"")</f>
        <v/>
      </c>
      <c r="P152" t="str">
        <f>IFERROR(IF(VLOOKUP('Employee List'!Q160,Country_Table,2,FALSE)="PH",VLOOKUP('Employee List'!R160,Region_Table,2,FALSE),IF('Employee List'!R160="","",'Employee List'!R160)),"")</f>
        <v/>
      </c>
      <c r="Q152" t="str">
        <f>IFERROR(IF(VLOOKUP('Employee List'!Q160,Country_Table,2,FALSE)="PH",VLOOKUP('Employee List'!S160,Province_Table,2,FALSE),IF('Employee List'!S160="","",'Employee List'!S160)),"")</f>
        <v/>
      </c>
      <c r="R152" t="str">
        <f>IFERROR(VLOOKUP('Employee List'!Q160,Country_Table,2,FALSE),"")</f>
        <v/>
      </c>
      <c r="S152" s="2" t="str">
        <f>IF('Employee List'!U160="","",TRIM('Employee List'!U160))</f>
        <v/>
      </c>
      <c r="T152" s="2" t="str">
        <f>IF('Employee List'!V160="","",TRIM('Employee List'!V160))</f>
        <v/>
      </c>
      <c r="U152" s="2" t="str">
        <f>IF('Employee List'!W160="","",LEFT(TRIM('Employee List'!W160),60))</f>
        <v/>
      </c>
      <c r="V152" t="str">
        <f>IFERROR(IF(VLOOKUP('Employee List'!X160,Country_Table,2,FALSE)="PH",VLOOKUP(UPPER(TRIM('Employee List'!Y160)&amp;TRIM('Employee List'!Z160)&amp;TRIM('Employee List'!AA160)),City!$K:$M,3,FALSE),IF('Employee List'!AA160="","",'Employee List'!AA160)),"")</f>
        <v/>
      </c>
      <c r="W152" t="str">
        <f>IFERROR(IF(VLOOKUP('Employee List'!X160,Country_Table,2,FALSE)="PH",VLOOKUP('Employee List'!Y160,Region_Table,2,FALSE),IF('Employee List'!Y160="","",'Employee List'!Y160)),"")</f>
        <v/>
      </c>
      <c r="X152" t="str">
        <f>IFERROR(IF(VLOOKUP('Employee List'!X160,Country_Table,2,FALSE)="PH",VLOOKUP('Employee List'!Z160,Province_Table,2,FALSE),IF('Employee List'!Z160="","",'Employee List'!Z160)),"")</f>
        <v/>
      </c>
      <c r="Y152" t="str">
        <f>IFERROR(VLOOKUP('Employee List'!X160,Country_Table,2,FALSE),"")</f>
        <v/>
      </c>
      <c r="Z152" s="2" t="str">
        <f>IF('Employee List'!AB160="","",TRIM('Employee List'!AB160))</f>
        <v/>
      </c>
      <c r="AA152" s="2" t="str">
        <f>IF('Employee List'!AC160="","",TRIM('Employee List'!AC160))</f>
        <v/>
      </c>
      <c r="AB152" s="2" t="str">
        <f>IF('Employee List'!AD160="","",TRIM('Employee List'!AD160))</f>
        <v/>
      </c>
      <c r="AC152" s="2" t="str">
        <f>IF('Employee List'!G160="","",TRIM('Employee List'!G160))</f>
        <v/>
      </c>
      <c r="AD152" t="str">
        <f>IFERROR(VLOOKUP('Employee List'!AE160,Civil_Status_Table,2,FALSE),"")</f>
        <v/>
      </c>
      <c r="AE152" s="2" t="str">
        <f>IF('Employee List'!AF160="","",TRIM('Employee List'!AF160))</f>
        <v/>
      </c>
      <c r="AF152" s="2" t="str">
        <f>IF('Employee List'!AG160="","",TRIM('Employee List'!AG160))</f>
        <v/>
      </c>
      <c r="AG152" s="2" t="str">
        <f>IF('Employee List'!AH160="","",TRIM('Employee List'!AH160))</f>
        <v/>
      </c>
      <c r="AH152" t="str">
        <f>IF(ISBLANK('Employee List'!AI160), "",VLOOKUP('Employee List'!AI160,'other LOVs'!A:B,2,FALSE))</f>
        <v/>
      </c>
      <c r="AI152" t="str">
        <f>IF('Employee List'!AJ160="","",TRIM('Employee List'!AJ160))</f>
        <v/>
      </c>
      <c r="AJ152" t="str">
        <f>IF(ISBLANK('Employee List'!AK160)," ",TRIM('Employee List'!AK160))</f>
        <v xml:space="preserve"> </v>
      </c>
    </row>
    <row r="153" spans="1:36">
      <c r="A153" t="str">
        <f>IF('Employee List'!B161="","",TRIM('Employee List'!B161))</f>
        <v/>
      </c>
      <c r="B153" t="str">
        <f>IF('Employee List'!C161="","",TRIM('Employee List'!C161))</f>
        <v/>
      </c>
      <c r="C153" t="str">
        <f>IF('Employee List'!D161="","",TRIM('Employee List'!D161))</f>
        <v/>
      </c>
      <c r="D153" t="str">
        <f>IF(ISBLANK('Employee List'!E161), "",VLOOKUP('Employee List'!E161,'other LOVs'!A:B,2,FALSE))</f>
        <v/>
      </c>
      <c r="E153" t="str">
        <f>IF('Employee List'!F161="","",TRIM('Employee List'!F161))</f>
        <v>,</v>
      </c>
      <c r="F153" s="2" t="str">
        <f>IF('Employee List'!H161="","",'Employee List'!H161)</f>
        <v/>
      </c>
      <c r="G153" s="2" t="str">
        <f>IF('Employee List'!I161="","",TRIM('Employee List'!I161))</f>
        <v/>
      </c>
      <c r="H153" t="str">
        <f>IFERROR(VLOOKUP('Employee List'!J161,Nationality_Table,2,FALSE),"")</f>
        <v/>
      </c>
      <c r="I153" t="str">
        <f>IFERROR(VLOOKUP('Employee List'!K161,Country_Table,2,FALSE),"")</f>
        <v/>
      </c>
      <c r="J153" t="str">
        <f>IFERROR(VLOOKUP('Employee List'!L161,Gender_Table,2,FALSE),"")</f>
        <v/>
      </c>
      <c r="K153" s="2" t="str">
        <f>IF('Employee List'!M161="","",TEXT('Employee List'!M161,"00000000000"))</f>
        <v/>
      </c>
      <c r="L153" s="2" t="str">
        <f>IF('Employee List'!N161="","",TRIM('Employee List'!N161))</f>
        <v/>
      </c>
      <c r="M153" s="2" t="str">
        <f>IF('Employee List'!O161="","",TRIM('Employee List'!O161))</f>
        <v/>
      </c>
      <c r="N153" s="2" t="str">
        <f>IF('Employee List'!P161="","",LEFT(TRIM('Employee List'!P161),60))</f>
        <v/>
      </c>
      <c r="O153" t="str">
        <f>IFERROR(IF(VLOOKUP('Employee List'!Q161,Country_Table,2,FALSE)="PH",VLOOKUP(UPPER(TRIM('Employee List'!R161)&amp;TRIM('Employee List'!S161)&amp;TRIM('Employee List'!T161)),City!$K:$M,3,FALSE),IF('Employee List'!T161="","",'Employee List'!T161)),"")</f>
        <v/>
      </c>
      <c r="P153" t="str">
        <f>IFERROR(IF(VLOOKUP('Employee List'!Q161,Country_Table,2,FALSE)="PH",VLOOKUP('Employee List'!R161,Region_Table,2,FALSE),IF('Employee List'!R161="","",'Employee List'!R161)),"")</f>
        <v/>
      </c>
      <c r="Q153" t="str">
        <f>IFERROR(IF(VLOOKUP('Employee List'!Q161,Country_Table,2,FALSE)="PH",VLOOKUP('Employee List'!S161,Province_Table,2,FALSE),IF('Employee List'!S161="","",'Employee List'!S161)),"")</f>
        <v/>
      </c>
      <c r="R153" t="str">
        <f>IFERROR(VLOOKUP('Employee List'!Q161,Country_Table,2,FALSE),"")</f>
        <v/>
      </c>
      <c r="S153" s="2" t="str">
        <f>IF('Employee List'!U161="","",TRIM('Employee List'!U161))</f>
        <v/>
      </c>
      <c r="T153" s="2" t="str">
        <f>IF('Employee List'!V161="","",TRIM('Employee List'!V161))</f>
        <v/>
      </c>
      <c r="U153" s="2" t="str">
        <f>IF('Employee List'!W161="","",LEFT(TRIM('Employee List'!W161),60))</f>
        <v/>
      </c>
      <c r="V153" t="str">
        <f>IFERROR(IF(VLOOKUP('Employee List'!X161,Country_Table,2,FALSE)="PH",VLOOKUP(UPPER(TRIM('Employee List'!Y161)&amp;TRIM('Employee List'!Z161)&amp;TRIM('Employee List'!AA161)),City!$K:$M,3,FALSE),IF('Employee List'!AA161="","",'Employee List'!AA161)),"")</f>
        <v/>
      </c>
      <c r="W153" t="str">
        <f>IFERROR(IF(VLOOKUP('Employee List'!X161,Country_Table,2,FALSE)="PH",VLOOKUP('Employee List'!Y161,Region_Table,2,FALSE),IF('Employee List'!Y161="","",'Employee List'!Y161)),"")</f>
        <v/>
      </c>
      <c r="X153" t="str">
        <f>IFERROR(IF(VLOOKUP('Employee List'!X161,Country_Table,2,FALSE)="PH",VLOOKUP('Employee List'!Z161,Province_Table,2,FALSE),IF('Employee List'!Z161="","",'Employee List'!Z161)),"")</f>
        <v/>
      </c>
      <c r="Y153" t="str">
        <f>IFERROR(VLOOKUP('Employee List'!X161,Country_Table,2,FALSE),"")</f>
        <v/>
      </c>
      <c r="Z153" s="2" t="str">
        <f>IF('Employee List'!AB161="","",TRIM('Employee List'!AB161))</f>
        <v/>
      </c>
      <c r="AA153" s="2" t="str">
        <f>IF('Employee List'!AC161="","",TRIM('Employee List'!AC161))</f>
        <v/>
      </c>
      <c r="AB153" s="2" t="str">
        <f>IF('Employee List'!AD161="","",TRIM('Employee List'!AD161))</f>
        <v/>
      </c>
      <c r="AC153" s="2" t="str">
        <f>IF('Employee List'!G161="","",TRIM('Employee List'!G161))</f>
        <v/>
      </c>
      <c r="AD153" t="str">
        <f>IFERROR(VLOOKUP('Employee List'!AE161,Civil_Status_Table,2,FALSE),"")</f>
        <v/>
      </c>
      <c r="AE153" s="2" t="str">
        <f>IF('Employee List'!AF161="","",TRIM('Employee List'!AF161))</f>
        <v/>
      </c>
      <c r="AF153" s="2" t="str">
        <f>IF('Employee List'!AG161="","",TRIM('Employee List'!AG161))</f>
        <v/>
      </c>
      <c r="AG153" s="2" t="str">
        <f>IF('Employee List'!AH161="","",TRIM('Employee List'!AH161))</f>
        <v/>
      </c>
      <c r="AH153" t="str">
        <f>IF(ISBLANK('Employee List'!AI161), "",VLOOKUP('Employee List'!AI161,'other LOVs'!A:B,2,FALSE))</f>
        <v/>
      </c>
      <c r="AI153" t="str">
        <f>IF('Employee List'!AJ161="","",TRIM('Employee List'!AJ161))</f>
        <v/>
      </c>
      <c r="AJ153" t="str">
        <f>IF(ISBLANK('Employee List'!AK161)," ",TRIM('Employee List'!AK161))</f>
        <v xml:space="preserve"> </v>
      </c>
    </row>
    <row r="154" spans="1:36">
      <c r="A154" t="str">
        <f>IF('Employee List'!B162="","",TRIM('Employee List'!B162))</f>
        <v/>
      </c>
      <c r="B154" t="str">
        <f>IF('Employee List'!C162="","",TRIM('Employee List'!C162))</f>
        <v/>
      </c>
      <c r="C154" t="str">
        <f>IF('Employee List'!D162="","",TRIM('Employee List'!D162))</f>
        <v/>
      </c>
      <c r="D154" t="str">
        <f>IF(ISBLANK('Employee List'!E162), "",VLOOKUP('Employee List'!E162,'other LOVs'!A:B,2,FALSE))</f>
        <v/>
      </c>
      <c r="E154" t="str">
        <f>IF('Employee List'!F162="","",TRIM('Employee List'!F162))</f>
        <v>,</v>
      </c>
      <c r="F154" s="2" t="str">
        <f>IF('Employee List'!H162="","",'Employee List'!H162)</f>
        <v/>
      </c>
      <c r="G154" s="2" t="str">
        <f>IF('Employee List'!I162="","",TRIM('Employee List'!I162))</f>
        <v/>
      </c>
      <c r="H154" t="str">
        <f>IFERROR(VLOOKUP('Employee List'!J162,Nationality_Table,2,FALSE),"")</f>
        <v/>
      </c>
      <c r="I154" t="str">
        <f>IFERROR(VLOOKUP('Employee List'!K162,Country_Table,2,FALSE),"")</f>
        <v/>
      </c>
      <c r="J154" t="str">
        <f>IFERROR(VLOOKUP('Employee List'!L162,Gender_Table,2,FALSE),"")</f>
        <v/>
      </c>
      <c r="K154" s="2" t="str">
        <f>IF('Employee List'!M162="","",TEXT('Employee List'!M162,"00000000000"))</f>
        <v/>
      </c>
      <c r="L154" s="2" t="str">
        <f>IF('Employee List'!N162="","",TRIM('Employee List'!N162))</f>
        <v/>
      </c>
      <c r="M154" s="2" t="str">
        <f>IF('Employee List'!O162="","",TRIM('Employee List'!O162))</f>
        <v/>
      </c>
      <c r="N154" s="2" t="str">
        <f>IF('Employee List'!P162="","",LEFT(TRIM('Employee List'!P162),60))</f>
        <v/>
      </c>
      <c r="O154" t="str">
        <f>IFERROR(IF(VLOOKUP('Employee List'!Q162,Country_Table,2,FALSE)="PH",VLOOKUP(UPPER(TRIM('Employee List'!R162)&amp;TRIM('Employee List'!S162)&amp;TRIM('Employee List'!T162)),City!$K:$M,3,FALSE),IF('Employee List'!T162="","",'Employee List'!T162)),"")</f>
        <v/>
      </c>
      <c r="P154" t="str">
        <f>IFERROR(IF(VLOOKUP('Employee List'!Q162,Country_Table,2,FALSE)="PH",VLOOKUP('Employee List'!R162,Region_Table,2,FALSE),IF('Employee List'!R162="","",'Employee List'!R162)),"")</f>
        <v/>
      </c>
      <c r="Q154" t="str">
        <f>IFERROR(IF(VLOOKUP('Employee List'!Q162,Country_Table,2,FALSE)="PH",VLOOKUP('Employee List'!S162,Province_Table,2,FALSE),IF('Employee List'!S162="","",'Employee List'!S162)),"")</f>
        <v/>
      </c>
      <c r="R154" t="str">
        <f>IFERROR(VLOOKUP('Employee List'!Q162,Country_Table,2,FALSE),"")</f>
        <v/>
      </c>
      <c r="S154" s="2" t="str">
        <f>IF('Employee List'!U162="","",TRIM('Employee List'!U162))</f>
        <v/>
      </c>
      <c r="T154" s="2" t="str">
        <f>IF('Employee List'!V162="","",TRIM('Employee List'!V162))</f>
        <v/>
      </c>
      <c r="U154" s="2" t="str">
        <f>IF('Employee List'!W162="","",LEFT(TRIM('Employee List'!W162),60))</f>
        <v/>
      </c>
      <c r="V154" t="str">
        <f>IFERROR(IF(VLOOKUP('Employee List'!X162,Country_Table,2,FALSE)="PH",VLOOKUP(UPPER(TRIM('Employee List'!Y162)&amp;TRIM('Employee List'!Z162)&amp;TRIM('Employee List'!AA162)),City!$K:$M,3,FALSE),IF('Employee List'!AA162="","",'Employee List'!AA162)),"")</f>
        <v/>
      </c>
      <c r="W154" t="str">
        <f>IFERROR(IF(VLOOKUP('Employee List'!X162,Country_Table,2,FALSE)="PH",VLOOKUP('Employee List'!Y162,Region_Table,2,FALSE),IF('Employee List'!Y162="","",'Employee List'!Y162)),"")</f>
        <v/>
      </c>
      <c r="X154" t="str">
        <f>IFERROR(IF(VLOOKUP('Employee List'!X162,Country_Table,2,FALSE)="PH",VLOOKUP('Employee List'!Z162,Province_Table,2,FALSE),IF('Employee List'!Z162="","",'Employee List'!Z162)),"")</f>
        <v/>
      </c>
      <c r="Y154" t="str">
        <f>IFERROR(VLOOKUP('Employee List'!X162,Country_Table,2,FALSE),"")</f>
        <v/>
      </c>
      <c r="Z154" s="2" t="str">
        <f>IF('Employee List'!AB162="","",TRIM('Employee List'!AB162))</f>
        <v/>
      </c>
      <c r="AA154" s="2" t="str">
        <f>IF('Employee List'!AC162="","",TRIM('Employee List'!AC162))</f>
        <v/>
      </c>
      <c r="AB154" s="2" t="str">
        <f>IF('Employee List'!AD162="","",TRIM('Employee List'!AD162))</f>
        <v/>
      </c>
      <c r="AC154" s="2" t="str">
        <f>IF('Employee List'!G162="","",TRIM('Employee List'!G162))</f>
        <v/>
      </c>
      <c r="AD154" t="str">
        <f>IFERROR(VLOOKUP('Employee List'!AE162,Civil_Status_Table,2,FALSE),"")</f>
        <v/>
      </c>
      <c r="AE154" s="2" t="str">
        <f>IF('Employee List'!AF162="","",TRIM('Employee List'!AF162))</f>
        <v/>
      </c>
      <c r="AF154" s="2" t="str">
        <f>IF('Employee List'!AG162="","",TRIM('Employee List'!AG162))</f>
        <v/>
      </c>
      <c r="AG154" s="2" t="str">
        <f>IF('Employee List'!AH162="","",TRIM('Employee List'!AH162))</f>
        <v/>
      </c>
      <c r="AH154" t="str">
        <f>IF(ISBLANK('Employee List'!AI162), "",VLOOKUP('Employee List'!AI162,'other LOVs'!A:B,2,FALSE))</f>
        <v/>
      </c>
      <c r="AI154" t="str">
        <f>IF('Employee List'!AJ162="","",TRIM('Employee List'!AJ162))</f>
        <v/>
      </c>
      <c r="AJ154" t="str">
        <f>IF(ISBLANK('Employee List'!AK162)," ",TRIM('Employee List'!AK162))</f>
        <v xml:space="preserve"> </v>
      </c>
    </row>
    <row r="155" spans="1:36">
      <c r="A155" t="str">
        <f>IF('Employee List'!B163="","",TRIM('Employee List'!B163))</f>
        <v/>
      </c>
      <c r="B155" t="str">
        <f>IF('Employee List'!C163="","",TRIM('Employee List'!C163))</f>
        <v/>
      </c>
      <c r="C155" t="str">
        <f>IF('Employee List'!D163="","",TRIM('Employee List'!D163))</f>
        <v/>
      </c>
      <c r="D155" t="str">
        <f>IF(ISBLANK('Employee List'!E163), "",VLOOKUP('Employee List'!E163,'other LOVs'!A:B,2,FALSE))</f>
        <v/>
      </c>
      <c r="E155" t="str">
        <f>IF('Employee List'!F163="","",TRIM('Employee List'!F163))</f>
        <v>,</v>
      </c>
      <c r="F155" s="2" t="str">
        <f>IF('Employee List'!H163="","",'Employee List'!H163)</f>
        <v/>
      </c>
      <c r="G155" s="2" t="str">
        <f>IF('Employee List'!I163="","",TRIM('Employee List'!I163))</f>
        <v/>
      </c>
      <c r="H155" t="str">
        <f>IFERROR(VLOOKUP('Employee List'!J163,Nationality_Table,2,FALSE),"")</f>
        <v/>
      </c>
      <c r="I155" t="str">
        <f>IFERROR(VLOOKUP('Employee List'!K163,Country_Table,2,FALSE),"")</f>
        <v/>
      </c>
      <c r="J155" t="str">
        <f>IFERROR(VLOOKUP('Employee List'!L163,Gender_Table,2,FALSE),"")</f>
        <v/>
      </c>
      <c r="K155" s="2" t="str">
        <f>IF('Employee List'!M163="","",TEXT('Employee List'!M163,"00000000000"))</f>
        <v/>
      </c>
      <c r="L155" s="2" t="str">
        <f>IF('Employee List'!N163="","",TRIM('Employee List'!N163))</f>
        <v/>
      </c>
      <c r="M155" s="2" t="str">
        <f>IF('Employee List'!O163="","",TRIM('Employee List'!O163))</f>
        <v/>
      </c>
      <c r="N155" s="2" t="str">
        <f>IF('Employee List'!P163="","",LEFT(TRIM('Employee List'!P163),60))</f>
        <v/>
      </c>
      <c r="O155" t="str">
        <f>IFERROR(IF(VLOOKUP('Employee List'!Q163,Country_Table,2,FALSE)="PH",VLOOKUP(UPPER(TRIM('Employee List'!R163)&amp;TRIM('Employee List'!S163)&amp;TRIM('Employee List'!T163)),City!$K:$M,3,FALSE),IF('Employee List'!T163="","",'Employee List'!T163)),"")</f>
        <v/>
      </c>
      <c r="P155" t="str">
        <f>IFERROR(IF(VLOOKUP('Employee List'!Q163,Country_Table,2,FALSE)="PH",VLOOKUP('Employee List'!R163,Region_Table,2,FALSE),IF('Employee List'!R163="","",'Employee List'!R163)),"")</f>
        <v/>
      </c>
      <c r="Q155" t="str">
        <f>IFERROR(IF(VLOOKUP('Employee List'!Q163,Country_Table,2,FALSE)="PH",VLOOKUP('Employee List'!S163,Province_Table,2,FALSE),IF('Employee List'!S163="","",'Employee List'!S163)),"")</f>
        <v/>
      </c>
      <c r="R155" t="str">
        <f>IFERROR(VLOOKUP('Employee List'!Q163,Country_Table,2,FALSE),"")</f>
        <v/>
      </c>
      <c r="S155" s="2" t="str">
        <f>IF('Employee List'!U163="","",TRIM('Employee List'!U163))</f>
        <v/>
      </c>
      <c r="T155" s="2" t="str">
        <f>IF('Employee List'!V163="","",TRIM('Employee List'!V163))</f>
        <v/>
      </c>
      <c r="U155" s="2" t="str">
        <f>IF('Employee List'!W163="","",LEFT(TRIM('Employee List'!W163),60))</f>
        <v/>
      </c>
      <c r="V155" t="str">
        <f>IFERROR(IF(VLOOKUP('Employee List'!X163,Country_Table,2,FALSE)="PH",VLOOKUP(UPPER(TRIM('Employee List'!Y163)&amp;TRIM('Employee List'!Z163)&amp;TRIM('Employee List'!AA163)),City!$K:$M,3,FALSE),IF('Employee List'!AA163="","",'Employee List'!AA163)),"")</f>
        <v/>
      </c>
      <c r="W155" t="str">
        <f>IFERROR(IF(VLOOKUP('Employee List'!X163,Country_Table,2,FALSE)="PH",VLOOKUP('Employee List'!Y163,Region_Table,2,FALSE),IF('Employee List'!Y163="","",'Employee List'!Y163)),"")</f>
        <v/>
      </c>
      <c r="X155" t="str">
        <f>IFERROR(IF(VLOOKUP('Employee List'!X163,Country_Table,2,FALSE)="PH",VLOOKUP('Employee List'!Z163,Province_Table,2,FALSE),IF('Employee List'!Z163="","",'Employee List'!Z163)),"")</f>
        <v/>
      </c>
      <c r="Y155" t="str">
        <f>IFERROR(VLOOKUP('Employee List'!X163,Country_Table,2,FALSE),"")</f>
        <v/>
      </c>
      <c r="Z155" s="2" t="str">
        <f>IF('Employee List'!AB163="","",TRIM('Employee List'!AB163))</f>
        <v/>
      </c>
      <c r="AA155" s="2" t="str">
        <f>IF('Employee List'!AC163="","",TRIM('Employee List'!AC163))</f>
        <v/>
      </c>
      <c r="AB155" s="2" t="str">
        <f>IF('Employee List'!AD163="","",TRIM('Employee List'!AD163))</f>
        <v/>
      </c>
      <c r="AC155" s="2" t="str">
        <f>IF('Employee List'!G163="","",TRIM('Employee List'!G163))</f>
        <v/>
      </c>
      <c r="AD155" t="str">
        <f>IFERROR(VLOOKUP('Employee List'!AE163,Civil_Status_Table,2,FALSE),"")</f>
        <v/>
      </c>
      <c r="AE155" s="2" t="str">
        <f>IF('Employee List'!AF163="","",TRIM('Employee List'!AF163))</f>
        <v/>
      </c>
      <c r="AF155" s="2" t="str">
        <f>IF('Employee List'!AG163="","",TRIM('Employee List'!AG163))</f>
        <v/>
      </c>
      <c r="AG155" s="2" t="str">
        <f>IF('Employee List'!AH163="","",TRIM('Employee List'!AH163))</f>
        <v/>
      </c>
      <c r="AH155" t="str">
        <f>IF(ISBLANK('Employee List'!AI163), "",VLOOKUP('Employee List'!AI163,'other LOVs'!A:B,2,FALSE))</f>
        <v/>
      </c>
      <c r="AI155" t="str">
        <f>IF('Employee List'!AJ163="","",TRIM('Employee List'!AJ163))</f>
        <v/>
      </c>
      <c r="AJ155" t="str">
        <f>IF(ISBLANK('Employee List'!AK163)," ",TRIM('Employee List'!AK163))</f>
        <v xml:space="preserve"> </v>
      </c>
    </row>
    <row r="156" spans="1:36">
      <c r="A156" t="str">
        <f>IF('Employee List'!B164="","",TRIM('Employee List'!B164))</f>
        <v/>
      </c>
      <c r="B156" t="str">
        <f>IF('Employee List'!C164="","",TRIM('Employee List'!C164))</f>
        <v/>
      </c>
      <c r="C156" t="str">
        <f>IF('Employee List'!D164="","",TRIM('Employee List'!D164))</f>
        <v/>
      </c>
      <c r="D156" t="str">
        <f>IF(ISBLANK('Employee List'!E164), "",VLOOKUP('Employee List'!E164,'other LOVs'!A:B,2,FALSE))</f>
        <v/>
      </c>
      <c r="E156" t="str">
        <f>IF('Employee List'!F164="","",TRIM('Employee List'!F164))</f>
        <v>,</v>
      </c>
      <c r="F156" s="2" t="str">
        <f>IF('Employee List'!H164="","",'Employee List'!H164)</f>
        <v/>
      </c>
      <c r="G156" s="2" t="str">
        <f>IF('Employee List'!I164="","",TRIM('Employee List'!I164))</f>
        <v/>
      </c>
      <c r="H156" t="str">
        <f>IFERROR(VLOOKUP('Employee List'!J164,Nationality_Table,2,FALSE),"")</f>
        <v/>
      </c>
      <c r="I156" t="str">
        <f>IFERROR(VLOOKUP('Employee List'!K164,Country_Table,2,FALSE),"")</f>
        <v/>
      </c>
      <c r="J156" t="str">
        <f>IFERROR(VLOOKUP('Employee List'!L164,Gender_Table,2,FALSE),"")</f>
        <v/>
      </c>
      <c r="K156" s="2" t="str">
        <f>IF('Employee List'!M164="","",TEXT('Employee List'!M164,"00000000000"))</f>
        <v/>
      </c>
      <c r="L156" s="2" t="str">
        <f>IF('Employee List'!N164="","",TRIM('Employee List'!N164))</f>
        <v/>
      </c>
      <c r="M156" s="2" t="str">
        <f>IF('Employee List'!O164="","",TRIM('Employee List'!O164))</f>
        <v/>
      </c>
      <c r="N156" s="2" t="str">
        <f>IF('Employee List'!P164="","",LEFT(TRIM('Employee List'!P164),60))</f>
        <v/>
      </c>
      <c r="O156" t="str">
        <f>IFERROR(IF(VLOOKUP('Employee List'!Q164,Country_Table,2,FALSE)="PH",VLOOKUP(UPPER(TRIM('Employee List'!R164)&amp;TRIM('Employee List'!S164)&amp;TRIM('Employee List'!T164)),City!$K:$M,3,FALSE),IF('Employee List'!T164="","",'Employee List'!T164)),"")</f>
        <v/>
      </c>
      <c r="P156" t="str">
        <f>IFERROR(IF(VLOOKUP('Employee List'!Q164,Country_Table,2,FALSE)="PH",VLOOKUP('Employee List'!R164,Region_Table,2,FALSE),IF('Employee List'!R164="","",'Employee List'!R164)),"")</f>
        <v/>
      </c>
      <c r="Q156" t="str">
        <f>IFERROR(IF(VLOOKUP('Employee List'!Q164,Country_Table,2,FALSE)="PH",VLOOKUP('Employee List'!S164,Province_Table,2,FALSE),IF('Employee List'!S164="","",'Employee List'!S164)),"")</f>
        <v/>
      </c>
      <c r="R156" t="str">
        <f>IFERROR(VLOOKUP('Employee List'!Q164,Country_Table,2,FALSE),"")</f>
        <v/>
      </c>
      <c r="S156" s="2" t="str">
        <f>IF('Employee List'!U164="","",TRIM('Employee List'!U164))</f>
        <v/>
      </c>
      <c r="T156" s="2" t="str">
        <f>IF('Employee List'!V164="","",TRIM('Employee List'!V164))</f>
        <v/>
      </c>
      <c r="U156" s="2" t="str">
        <f>IF('Employee List'!W164="","",LEFT(TRIM('Employee List'!W164),60))</f>
        <v/>
      </c>
      <c r="V156" t="str">
        <f>IFERROR(IF(VLOOKUP('Employee List'!X164,Country_Table,2,FALSE)="PH",VLOOKUP(UPPER(TRIM('Employee List'!Y164)&amp;TRIM('Employee List'!Z164)&amp;TRIM('Employee List'!AA164)),City!$K:$M,3,FALSE),IF('Employee List'!AA164="","",'Employee List'!AA164)),"")</f>
        <v/>
      </c>
      <c r="W156" t="str">
        <f>IFERROR(IF(VLOOKUP('Employee List'!X164,Country_Table,2,FALSE)="PH",VLOOKUP('Employee List'!Y164,Region_Table,2,FALSE),IF('Employee List'!Y164="","",'Employee List'!Y164)),"")</f>
        <v/>
      </c>
      <c r="X156" t="str">
        <f>IFERROR(IF(VLOOKUP('Employee List'!X164,Country_Table,2,FALSE)="PH",VLOOKUP('Employee List'!Z164,Province_Table,2,FALSE),IF('Employee List'!Z164="","",'Employee List'!Z164)),"")</f>
        <v/>
      </c>
      <c r="Y156" t="str">
        <f>IFERROR(VLOOKUP('Employee List'!X164,Country_Table,2,FALSE),"")</f>
        <v/>
      </c>
      <c r="Z156" s="2" t="str">
        <f>IF('Employee List'!AB164="","",TRIM('Employee List'!AB164))</f>
        <v/>
      </c>
      <c r="AA156" s="2" t="str">
        <f>IF('Employee List'!AC164="","",TRIM('Employee List'!AC164))</f>
        <v/>
      </c>
      <c r="AB156" s="2" t="str">
        <f>IF('Employee List'!AD164="","",TRIM('Employee List'!AD164))</f>
        <v/>
      </c>
      <c r="AC156" s="2" t="str">
        <f>IF('Employee List'!G164="","",TRIM('Employee List'!G164))</f>
        <v/>
      </c>
      <c r="AD156" t="str">
        <f>IFERROR(VLOOKUP('Employee List'!AE164,Civil_Status_Table,2,FALSE),"")</f>
        <v/>
      </c>
      <c r="AE156" s="2" t="str">
        <f>IF('Employee List'!AF164="","",TRIM('Employee List'!AF164))</f>
        <v/>
      </c>
      <c r="AF156" s="2" t="str">
        <f>IF('Employee List'!AG164="","",TRIM('Employee List'!AG164))</f>
        <v/>
      </c>
      <c r="AG156" s="2" t="str">
        <f>IF('Employee List'!AH164="","",TRIM('Employee List'!AH164))</f>
        <v/>
      </c>
      <c r="AH156" t="str">
        <f>IF(ISBLANK('Employee List'!AI164), "",VLOOKUP('Employee List'!AI164,'other LOVs'!A:B,2,FALSE))</f>
        <v/>
      </c>
      <c r="AI156" t="str">
        <f>IF('Employee List'!AJ164="","",TRIM('Employee List'!AJ164))</f>
        <v/>
      </c>
      <c r="AJ156" t="str">
        <f>IF(ISBLANK('Employee List'!AK164)," ",TRIM('Employee List'!AK164))</f>
        <v xml:space="preserve"> </v>
      </c>
    </row>
    <row r="157" spans="1:36">
      <c r="A157" t="str">
        <f>IF('Employee List'!B165="","",TRIM('Employee List'!B165))</f>
        <v/>
      </c>
      <c r="B157" t="str">
        <f>IF('Employee List'!C165="","",TRIM('Employee List'!C165))</f>
        <v/>
      </c>
      <c r="C157" t="str">
        <f>IF('Employee List'!D165="","",TRIM('Employee List'!D165))</f>
        <v/>
      </c>
      <c r="D157" t="str">
        <f>IF(ISBLANK('Employee List'!E165), "",VLOOKUP('Employee List'!E165,'other LOVs'!A:B,2,FALSE))</f>
        <v/>
      </c>
      <c r="E157" t="str">
        <f>IF('Employee List'!F165="","",TRIM('Employee List'!F165))</f>
        <v>,</v>
      </c>
      <c r="F157" s="2" t="str">
        <f>IF('Employee List'!H165="","",'Employee List'!H165)</f>
        <v/>
      </c>
      <c r="G157" s="2" t="str">
        <f>IF('Employee List'!I165="","",TRIM('Employee List'!I165))</f>
        <v/>
      </c>
      <c r="H157" t="str">
        <f>IFERROR(VLOOKUP('Employee List'!J165,Nationality_Table,2,FALSE),"")</f>
        <v/>
      </c>
      <c r="I157" t="str">
        <f>IFERROR(VLOOKUP('Employee List'!K165,Country_Table,2,FALSE),"")</f>
        <v/>
      </c>
      <c r="J157" t="str">
        <f>IFERROR(VLOOKUP('Employee List'!L165,Gender_Table,2,FALSE),"")</f>
        <v/>
      </c>
      <c r="K157" s="2" t="str">
        <f>IF('Employee List'!M165="","",TEXT('Employee List'!M165,"00000000000"))</f>
        <v/>
      </c>
      <c r="L157" s="2" t="str">
        <f>IF('Employee List'!N165="","",TRIM('Employee List'!N165))</f>
        <v/>
      </c>
      <c r="M157" s="2" t="str">
        <f>IF('Employee List'!O165="","",TRIM('Employee List'!O165))</f>
        <v/>
      </c>
      <c r="N157" s="2" t="str">
        <f>IF('Employee List'!P165="","",LEFT(TRIM('Employee List'!P165),60))</f>
        <v/>
      </c>
      <c r="O157" t="str">
        <f>IFERROR(IF(VLOOKUP('Employee List'!Q165,Country_Table,2,FALSE)="PH",VLOOKUP(UPPER(TRIM('Employee List'!R165)&amp;TRIM('Employee List'!S165)&amp;TRIM('Employee List'!T165)),City!$K:$M,3,FALSE),IF('Employee List'!T165="","",'Employee List'!T165)),"")</f>
        <v/>
      </c>
      <c r="P157" t="str">
        <f>IFERROR(IF(VLOOKUP('Employee List'!Q165,Country_Table,2,FALSE)="PH",VLOOKUP('Employee List'!R165,Region_Table,2,FALSE),IF('Employee List'!R165="","",'Employee List'!R165)),"")</f>
        <v/>
      </c>
      <c r="Q157" t="str">
        <f>IFERROR(IF(VLOOKUP('Employee List'!Q165,Country_Table,2,FALSE)="PH",VLOOKUP('Employee List'!S165,Province_Table,2,FALSE),IF('Employee List'!S165="","",'Employee List'!S165)),"")</f>
        <v/>
      </c>
      <c r="R157" t="str">
        <f>IFERROR(VLOOKUP('Employee List'!Q165,Country_Table,2,FALSE),"")</f>
        <v/>
      </c>
      <c r="S157" s="2" t="str">
        <f>IF('Employee List'!U165="","",TRIM('Employee List'!U165))</f>
        <v/>
      </c>
      <c r="T157" s="2" t="str">
        <f>IF('Employee List'!V165="","",TRIM('Employee List'!V165))</f>
        <v/>
      </c>
      <c r="U157" s="2" t="str">
        <f>IF('Employee List'!W165="","",LEFT(TRIM('Employee List'!W165),60))</f>
        <v/>
      </c>
      <c r="V157" t="str">
        <f>IFERROR(IF(VLOOKUP('Employee List'!X165,Country_Table,2,FALSE)="PH",VLOOKUP(UPPER(TRIM('Employee List'!Y165)&amp;TRIM('Employee List'!Z165)&amp;TRIM('Employee List'!AA165)),City!$K:$M,3,FALSE),IF('Employee List'!AA165="","",'Employee List'!AA165)),"")</f>
        <v/>
      </c>
      <c r="W157" t="str">
        <f>IFERROR(IF(VLOOKUP('Employee List'!X165,Country_Table,2,FALSE)="PH",VLOOKUP('Employee List'!Y165,Region_Table,2,FALSE),IF('Employee List'!Y165="","",'Employee List'!Y165)),"")</f>
        <v/>
      </c>
      <c r="X157" t="str">
        <f>IFERROR(IF(VLOOKUP('Employee List'!X165,Country_Table,2,FALSE)="PH",VLOOKUP('Employee List'!Z165,Province_Table,2,FALSE),IF('Employee List'!Z165="","",'Employee List'!Z165)),"")</f>
        <v/>
      </c>
      <c r="Y157" t="str">
        <f>IFERROR(VLOOKUP('Employee List'!X165,Country_Table,2,FALSE),"")</f>
        <v/>
      </c>
      <c r="Z157" s="2" t="str">
        <f>IF('Employee List'!AB165="","",TRIM('Employee List'!AB165))</f>
        <v/>
      </c>
      <c r="AA157" s="2" t="str">
        <f>IF('Employee List'!AC165="","",TRIM('Employee List'!AC165))</f>
        <v/>
      </c>
      <c r="AB157" s="2" t="str">
        <f>IF('Employee List'!AD165="","",TRIM('Employee List'!AD165))</f>
        <v/>
      </c>
      <c r="AC157" s="2" t="str">
        <f>IF('Employee List'!G165="","",TRIM('Employee List'!G165))</f>
        <v/>
      </c>
      <c r="AD157" t="str">
        <f>IFERROR(VLOOKUP('Employee List'!AE165,Civil_Status_Table,2,FALSE),"")</f>
        <v/>
      </c>
      <c r="AE157" s="2" t="str">
        <f>IF('Employee List'!AF165="","",TRIM('Employee List'!AF165))</f>
        <v/>
      </c>
      <c r="AF157" s="2" t="str">
        <f>IF('Employee List'!AG165="","",TRIM('Employee List'!AG165))</f>
        <v/>
      </c>
      <c r="AG157" s="2" t="str">
        <f>IF('Employee List'!AH165="","",TRIM('Employee List'!AH165))</f>
        <v/>
      </c>
      <c r="AH157" t="str">
        <f>IF(ISBLANK('Employee List'!AI165), "",VLOOKUP('Employee List'!AI165,'other LOVs'!A:B,2,FALSE))</f>
        <v/>
      </c>
      <c r="AI157" t="str">
        <f>IF('Employee List'!AJ165="","",TRIM('Employee List'!AJ165))</f>
        <v/>
      </c>
      <c r="AJ157" t="str">
        <f>IF(ISBLANK('Employee List'!AK165)," ",TRIM('Employee List'!AK165))</f>
        <v xml:space="preserve"> </v>
      </c>
    </row>
    <row r="158" spans="1:36">
      <c r="A158" t="str">
        <f>IF('Employee List'!B166="","",TRIM('Employee List'!B166))</f>
        <v/>
      </c>
      <c r="B158" t="str">
        <f>IF('Employee List'!C166="","",TRIM('Employee List'!C166))</f>
        <v/>
      </c>
      <c r="C158" t="str">
        <f>IF('Employee List'!D166="","",TRIM('Employee List'!D166))</f>
        <v/>
      </c>
      <c r="D158" t="str">
        <f>IF(ISBLANK('Employee List'!E166), "",VLOOKUP('Employee List'!E166,'other LOVs'!A:B,2,FALSE))</f>
        <v/>
      </c>
      <c r="E158" t="str">
        <f>IF('Employee List'!F166="","",TRIM('Employee List'!F166))</f>
        <v>,</v>
      </c>
      <c r="F158" s="2" t="str">
        <f>IF('Employee List'!H166="","",'Employee List'!H166)</f>
        <v/>
      </c>
      <c r="G158" s="2" t="str">
        <f>IF('Employee List'!I166="","",TRIM('Employee List'!I166))</f>
        <v/>
      </c>
      <c r="H158" t="str">
        <f>IFERROR(VLOOKUP('Employee List'!J166,Nationality_Table,2,FALSE),"")</f>
        <v/>
      </c>
      <c r="I158" t="str">
        <f>IFERROR(VLOOKUP('Employee List'!K166,Country_Table,2,FALSE),"")</f>
        <v/>
      </c>
      <c r="J158" t="str">
        <f>IFERROR(VLOOKUP('Employee List'!L166,Gender_Table,2,FALSE),"")</f>
        <v/>
      </c>
      <c r="K158" s="2" t="str">
        <f>IF('Employee List'!M166="","",TEXT('Employee List'!M166,"00000000000"))</f>
        <v/>
      </c>
      <c r="L158" s="2" t="str">
        <f>IF('Employee List'!N166="","",TRIM('Employee List'!N166))</f>
        <v/>
      </c>
      <c r="M158" s="2" t="str">
        <f>IF('Employee List'!O166="","",TRIM('Employee List'!O166))</f>
        <v/>
      </c>
      <c r="N158" s="2" t="str">
        <f>IF('Employee List'!P166="","",LEFT(TRIM('Employee List'!P166),60))</f>
        <v/>
      </c>
      <c r="O158" t="str">
        <f>IFERROR(IF(VLOOKUP('Employee List'!Q166,Country_Table,2,FALSE)="PH",VLOOKUP(UPPER(TRIM('Employee List'!R166)&amp;TRIM('Employee List'!S166)&amp;TRIM('Employee List'!T166)),City!$K:$M,3,FALSE),IF('Employee List'!T166="","",'Employee List'!T166)),"")</f>
        <v/>
      </c>
      <c r="P158" t="str">
        <f>IFERROR(IF(VLOOKUP('Employee List'!Q166,Country_Table,2,FALSE)="PH",VLOOKUP('Employee List'!R166,Region_Table,2,FALSE),IF('Employee List'!R166="","",'Employee List'!R166)),"")</f>
        <v/>
      </c>
      <c r="Q158" t="str">
        <f>IFERROR(IF(VLOOKUP('Employee List'!Q166,Country_Table,2,FALSE)="PH",VLOOKUP('Employee List'!S166,Province_Table,2,FALSE),IF('Employee List'!S166="","",'Employee List'!S166)),"")</f>
        <v/>
      </c>
      <c r="R158" t="str">
        <f>IFERROR(VLOOKUP('Employee List'!Q166,Country_Table,2,FALSE),"")</f>
        <v/>
      </c>
      <c r="S158" s="2" t="str">
        <f>IF('Employee List'!U166="","",TRIM('Employee List'!U166))</f>
        <v/>
      </c>
      <c r="T158" s="2" t="str">
        <f>IF('Employee List'!V166="","",TRIM('Employee List'!V166))</f>
        <v/>
      </c>
      <c r="U158" s="2" t="str">
        <f>IF('Employee List'!W166="","",LEFT(TRIM('Employee List'!W166),60))</f>
        <v/>
      </c>
      <c r="V158" t="str">
        <f>IFERROR(IF(VLOOKUP('Employee List'!X166,Country_Table,2,FALSE)="PH",VLOOKUP(UPPER(TRIM('Employee List'!Y166)&amp;TRIM('Employee List'!Z166)&amp;TRIM('Employee List'!AA166)),City!$K:$M,3,FALSE),IF('Employee List'!AA166="","",'Employee List'!AA166)),"")</f>
        <v/>
      </c>
      <c r="W158" t="str">
        <f>IFERROR(IF(VLOOKUP('Employee List'!X166,Country_Table,2,FALSE)="PH",VLOOKUP('Employee List'!Y166,Region_Table,2,FALSE),IF('Employee List'!Y166="","",'Employee List'!Y166)),"")</f>
        <v/>
      </c>
      <c r="X158" t="str">
        <f>IFERROR(IF(VLOOKUP('Employee List'!X166,Country_Table,2,FALSE)="PH",VLOOKUP('Employee List'!Z166,Province_Table,2,FALSE),IF('Employee List'!Z166="","",'Employee List'!Z166)),"")</f>
        <v/>
      </c>
      <c r="Y158" t="str">
        <f>IFERROR(VLOOKUP('Employee List'!X166,Country_Table,2,FALSE),"")</f>
        <v/>
      </c>
      <c r="Z158" s="2" t="str">
        <f>IF('Employee List'!AB166="","",TRIM('Employee List'!AB166))</f>
        <v/>
      </c>
      <c r="AA158" s="2" t="str">
        <f>IF('Employee List'!AC166="","",TRIM('Employee List'!AC166))</f>
        <v/>
      </c>
      <c r="AB158" s="2" t="str">
        <f>IF('Employee List'!AD166="","",TRIM('Employee List'!AD166))</f>
        <v/>
      </c>
      <c r="AC158" s="2" t="str">
        <f>IF('Employee List'!G166="","",TRIM('Employee List'!G166))</f>
        <v/>
      </c>
      <c r="AD158" t="str">
        <f>IFERROR(VLOOKUP('Employee List'!AE166,Civil_Status_Table,2,FALSE),"")</f>
        <v/>
      </c>
      <c r="AE158" s="2" t="str">
        <f>IF('Employee List'!AF166="","",TRIM('Employee List'!AF166))</f>
        <v/>
      </c>
      <c r="AF158" s="2" t="str">
        <f>IF('Employee List'!AG166="","",TRIM('Employee List'!AG166))</f>
        <v/>
      </c>
      <c r="AG158" s="2" t="str">
        <f>IF('Employee List'!AH166="","",TRIM('Employee List'!AH166))</f>
        <v/>
      </c>
      <c r="AH158" t="str">
        <f>IF(ISBLANK('Employee List'!AI166), "",VLOOKUP('Employee List'!AI166,'other LOVs'!A:B,2,FALSE))</f>
        <v/>
      </c>
      <c r="AI158" t="str">
        <f>IF('Employee List'!AJ166="","",TRIM('Employee List'!AJ166))</f>
        <v/>
      </c>
      <c r="AJ158" t="str">
        <f>IF(ISBLANK('Employee List'!AK166)," ",TRIM('Employee List'!AK166))</f>
        <v xml:space="preserve"> </v>
      </c>
    </row>
    <row r="159" spans="1:36">
      <c r="A159" t="str">
        <f>IF('Employee List'!B167="","",TRIM('Employee List'!B167))</f>
        <v/>
      </c>
      <c r="B159" t="str">
        <f>IF('Employee List'!C167="","",TRIM('Employee List'!C167))</f>
        <v/>
      </c>
      <c r="C159" t="str">
        <f>IF('Employee List'!D167="","",TRIM('Employee List'!D167))</f>
        <v/>
      </c>
      <c r="D159" t="str">
        <f>IF(ISBLANK('Employee List'!E167), "",VLOOKUP('Employee List'!E167,'other LOVs'!A:B,2,FALSE))</f>
        <v/>
      </c>
      <c r="E159" t="str">
        <f>IF('Employee List'!F167="","",TRIM('Employee List'!F167))</f>
        <v>,</v>
      </c>
      <c r="F159" s="2" t="str">
        <f>IF('Employee List'!H167="","",'Employee List'!H167)</f>
        <v/>
      </c>
      <c r="G159" s="2" t="str">
        <f>IF('Employee List'!I167="","",TRIM('Employee List'!I167))</f>
        <v/>
      </c>
      <c r="H159" t="str">
        <f>IFERROR(VLOOKUP('Employee List'!J167,Nationality_Table,2,FALSE),"")</f>
        <v/>
      </c>
      <c r="I159" t="str">
        <f>IFERROR(VLOOKUP('Employee List'!K167,Country_Table,2,FALSE),"")</f>
        <v/>
      </c>
      <c r="J159" t="str">
        <f>IFERROR(VLOOKUP('Employee List'!L167,Gender_Table,2,FALSE),"")</f>
        <v/>
      </c>
      <c r="K159" s="2" t="str">
        <f>IF('Employee List'!M167="","",TEXT('Employee List'!M167,"00000000000"))</f>
        <v/>
      </c>
      <c r="L159" s="2" t="str">
        <f>IF('Employee List'!N167="","",TRIM('Employee List'!N167))</f>
        <v/>
      </c>
      <c r="M159" s="2" t="str">
        <f>IF('Employee List'!O167="","",TRIM('Employee List'!O167))</f>
        <v/>
      </c>
      <c r="N159" s="2" t="str">
        <f>IF('Employee List'!P167="","",LEFT(TRIM('Employee List'!P167),60))</f>
        <v/>
      </c>
      <c r="O159" t="str">
        <f>IFERROR(IF(VLOOKUP('Employee List'!Q167,Country_Table,2,FALSE)="PH",VLOOKUP(UPPER(TRIM('Employee List'!R167)&amp;TRIM('Employee List'!S167)&amp;TRIM('Employee List'!T167)),City!$K:$M,3,FALSE),IF('Employee List'!T167="","",'Employee List'!T167)),"")</f>
        <v/>
      </c>
      <c r="P159" t="str">
        <f>IFERROR(IF(VLOOKUP('Employee List'!Q167,Country_Table,2,FALSE)="PH",VLOOKUP('Employee List'!R167,Region_Table,2,FALSE),IF('Employee List'!R167="","",'Employee List'!R167)),"")</f>
        <v/>
      </c>
      <c r="Q159" t="str">
        <f>IFERROR(IF(VLOOKUP('Employee List'!Q167,Country_Table,2,FALSE)="PH",VLOOKUP('Employee List'!S167,Province_Table,2,FALSE),IF('Employee List'!S167="","",'Employee List'!S167)),"")</f>
        <v/>
      </c>
      <c r="R159" t="str">
        <f>IFERROR(VLOOKUP('Employee List'!Q167,Country_Table,2,FALSE),"")</f>
        <v/>
      </c>
      <c r="S159" s="2" t="str">
        <f>IF('Employee List'!U167="","",TRIM('Employee List'!U167))</f>
        <v/>
      </c>
      <c r="T159" s="2" t="str">
        <f>IF('Employee List'!V167="","",TRIM('Employee List'!V167))</f>
        <v/>
      </c>
      <c r="U159" s="2" t="str">
        <f>IF('Employee List'!W167="","",LEFT(TRIM('Employee List'!W167),60))</f>
        <v/>
      </c>
      <c r="V159" t="str">
        <f>IFERROR(IF(VLOOKUP('Employee List'!X167,Country_Table,2,FALSE)="PH",VLOOKUP(UPPER(TRIM('Employee List'!Y167)&amp;TRIM('Employee List'!Z167)&amp;TRIM('Employee List'!AA167)),City!$K:$M,3,FALSE),IF('Employee List'!AA167="","",'Employee List'!AA167)),"")</f>
        <v/>
      </c>
      <c r="W159" t="str">
        <f>IFERROR(IF(VLOOKUP('Employee List'!X167,Country_Table,2,FALSE)="PH",VLOOKUP('Employee List'!Y167,Region_Table,2,FALSE),IF('Employee List'!Y167="","",'Employee List'!Y167)),"")</f>
        <v/>
      </c>
      <c r="X159" t="str">
        <f>IFERROR(IF(VLOOKUP('Employee List'!X167,Country_Table,2,FALSE)="PH",VLOOKUP('Employee List'!Z167,Province_Table,2,FALSE),IF('Employee List'!Z167="","",'Employee List'!Z167)),"")</f>
        <v/>
      </c>
      <c r="Y159" t="str">
        <f>IFERROR(VLOOKUP('Employee List'!X167,Country_Table,2,FALSE),"")</f>
        <v/>
      </c>
      <c r="Z159" s="2" t="str">
        <f>IF('Employee List'!AB167="","",TRIM('Employee List'!AB167))</f>
        <v/>
      </c>
      <c r="AA159" s="2" t="str">
        <f>IF('Employee List'!AC167="","",TRIM('Employee List'!AC167))</f>
        <v/>
      </c>
      <c r="AB159" s="2" t="str">
        <f>IF('Employee List'!AD167="","",TRIM('Employee List'!AD167))</f>
        <v/>
      </c>
      <c r="AC159" s="2" t="str">
        <f>IF('Employee List'!G167="","",TRIM('Employee List'!G167))</f>
        <v/>
      </c>
      <c r="AD159" t="str">
        <f>IFERROR(VLOOKUP('Employee List'!AE167,Civil_Status_Table,2,FALSE),"")</f>
        <v/>
      </c>
      <c r="AE159" s="2" t="str">
        <f>IF('Employee List'!AF167="","",TRIM('Employee List'!AF167))</f>
        <v/>
      </c>
      <c r="AF159" s="2" t="str">
        <f>IF('Employee List'!AG167="","",TRIM('Employee List'!AG167))</f>
        <v/>
      </c>
      <c r="AG159" s="2" t="str">
        <f>IF('Employee List'!AH167="","",TRIM('Employee List'!AH167))</f>
        <v/>
      </c>
      <c r="AH159" t="str">
        <f>IF(ISBLANK('Employee List'!AI167), "",VLOOKUP('Employee List'!AI167,'other LOVs'!A:B,2,FALSE))</f>
        <v/>
      </c>
      <c r="AI159" t="str">
        <f>IF('Employee List'!AJ167="","",TRIM('Employee List'!AJ167))</f>
        <v/>
      </c>
      <c r="AJ159" t="str">
        <f>IF(ISBLANK('Employee List'!AK167)," ",TRIM('Employee List'!AK167))</f>
        <v xml:space="preserve"> </v>
      </c>
    </row>
    <row r="160" spans="1:36">
      <c r="A160" t="str">
        <f>IF('Employee List'!B168="","",TRIM('Employee List'!B168))</f>
        <v/>
      </c>
      <c r="B160" t="str">
        <f>IF('Employee List'!C168="","",TRIM('Employee List'!C168))</f>
        <v/>
      </c>
      <c r="C160" t="str">
        <f>IF('Employee List'!D168="","",TRIM('Employee List'!D168))</f>
        <v/>
      </c>
      <c r="D160" t="str">
        <f>IF(ISBLANK('Employee List'!E168), "",VLOOKUP('Employee List'!E168,'other LOVs'!A:B,2,FALSE))</f>
        <v/>
      </c>
      <c r="E160" t="str">
        <f>IF('Employee List'!F168="","",TRIM('Employee List'!F168))</f>
        <v>,</v>
      </c>
      <c r="F160" s="2" t="str">
        <f>IF('Employee List'!H168="","",'Employee List'!H168)</f>
        <v/>
      </c>
      <c r="G160" s="2" t="str">
        <f>IF('Employee List'!I168="","",TRIM('Employee List'!I168))</f>
        <v/>
      </c>
      <c r="H160" t="str">
        <f>IFERROR(VLOOKUP('Employee List'!J168,Nationality_Table,2,FALSE),"")</f>
        <v/>
      </c>
      <c r="I160" t="str">
        <f>IFERROR(VLOOKUP('Employee List'!K168,Country_Table,2,FALSE),"")</f>
        <v/>
      </c>
      <c r="J160" t="str">
        <f>IFERROR(VLOOKUP('Employee List'!L168,Gender_Table,2,FALSE),"")</f>
        <v/>
      </c>
      <c r="K160" s="2" t="str">
        <f>IF('Employee List'!M168="","",TEXT('Employee List'!M168,"00000000000"))</f>
        <v/>
      </c>
      <c r="L160" s="2" t="str">
        <f>IF('Employee List'!N168="","",TRIM('Employee List'!N168))</f>
        <v/>
      </c>
      <c r="M160" s="2" t="str">
        <f>IF('Employee List'!O168="","",TRIM('Employee List'!O168))</f>
        <v/>
      </c>
      <c r="N160" s="2" t="str">
        <f>IF('Employee List'!P168="","",LEFT(TRIM('Employee List'!P168),60))</f>
        <v/>
      </c>
      <c r="O160" t="str">
        <f>IFERROR(IF(VLOOKUP('Employee List'!Q168,Country_Table,2,FALSE)="PH",VLOOKUP(UPPER(TRIM('Employee List'!R168)&amp;TRIM('Employee List'!S168)&amp;TRIM('Employee List'!T168)),City!$K:$M,3,FALSE),IF('Employee List'!T168="","",'Employee List'!T168)),"")</f>
        <v/>
      </c>
      <c r="P160" t="str">
        <f>IFERROR(IF(VLOOKUP('Employee List'!Q168,Country_Table,2,FALSE)="PH",VLOOKUP('Employee List'!R168,Region_Table,2,FALSE),IF('Employee List'!R168="","",'Employee List'!R168)),"")</f>
        <v/>
      </c>
      <c r="Q160" t="str">
        <f>IFERROR(IF(VLOOKUP('Employee List'!Q168,Country_Table,2,FALSE)="PH",VLOOKUP('Employee List'!S168,Province_Table,2,FALSE),IF('Employee List'!S168="","",'Employee List'!S168)),"")</f>
        <v/>
      </c>
      <c r="R160" t="str">
        <f>IFERROR(VLOOKUP('Employee List'!Q168,Country_Table,2,FALSE),"")</f>
        <v/>
      </c>
      <c r="S160" s="2" t="str">
        <f>IF('Employee List'!U168="","",TRIM('Employee List'!U168))</f>
        <v/>
      </c>
      <c r="T160" s="2" t="str">
        <f>IF('Employee List'!V168="","",TRIM('Employee List'!V168))</f>
        <v/>
      </c>
      <c r="U160" s="2" t="str">
        <f>IF('Employee List'!W168="","",LEFT(TRIM('Employee List'!W168),60))</f>
        <v/>
      </c>
      <c r="V160" t="str">
        <f>IFERROR(IF(VLOOKUP('Employee List'!X168,Country_Table,2,FALSE)="PH",VLOOKUP(UPPER(TRIM('Employee List'!Y168)&amp;TRIM('Employee List'!Z168)&amp;TRIM('Employee List'!AA168)),City!$K:$M,3,FALSE),IF('Employee List'!AA168="","",'Employee List'!AA168)),"")</f>
        <v/>
      </c>
      <c r="W160" t="str">
        <f>IFERROR(IF(VLOOKUP('Employee List'!X168,Country_Table,2,FALSE)="PH",VLOOKUP('Employee List'!Y168,Region_Table,2,FALSE),IF('Employee List'!Y168="","",'Employee List'!Y168)),"")</f>
        <v/>
      </c>
      <c r="X160" t="str">
        <f>IFERROR(IF(VLOOKUP('Employee List'!X168,Country_Table,2,FALSE)="PH",VLOOKUP('Employee List'!Z168,Province_Table,2,FALSE),IF('Employee List'!Z168="","",'Employee List'!Z168)),"")</f>
        <v/>
      </c>
      <c r="Y160" t="str">
        <f>IFERROR(VLOOKUP('Employee List'!X168,Country_Table,2,FALSE),"")</f>
        <v/>
      </c>
      <c r="Z160" s="2" t="str">
        <f>IF('Employee List'!AB168="","",TRIM('Employee List'!AB168))</f>
        <v/>
      </c>
      <c r="AA160" s="2" t="str">
        <f>IF('Employee List'!AC168="","",TRIM('Employee List'!AC168))</f>
        <v/>
      </c>
      <c r="AB160" s="2" t="str">
        <f>IF('Employee List'!AD168="","",TRIM('Employee List'!AD168))</f>
        <v/>
      </c>
      <c r="AC160" s="2" t="str">
        <f>IF('Employee List'!G168="","",TRIM('Employee List'!G168))</f>
        <v/>
      </c>
      <c r="AD160" t="str">
        <f>IFERROR(VLOOKUP('Employee List'!AE168,Civil_Status_Table,2,FALSE),"")</f>
        <v/>
      </c>
      <c r="AE160" s="2" t="str">
        <f>IF('Employee List'!AF168="","",TRIM('Employee List'!AF168))</f>
        <v/>
      </c>
      <c r="AF160" s="2" t="str">
        <f>IF('Employee List'!AG168="","",TRIM('Employee List'!AG168))</f>
        <v/>
      </c>
      <c r="AG160" s="2" t="str">
        <f>IF('Employee List'!AH168="","",TRIM('Employee List'!AH168))</f>
        <v/>
      </c>
      <c r="AH160" t="str">
        <f>IF(ISBLANK('Employee List'!AI168), "",VLOOKUP('Employee List'!AI168,'other LOVs'!A:B,2,FALSE))</f>
        <v/>
      </c>
      <c r="AI160" t="str">
        <f>IF('Employee List'!AJ168="","",TRIM('Employee List'!AJ168))</f>
        <v/>
      </c>
      <c r="AJ160" t="str">
        <f>IF(ISBLANK('Employee List'!AK168)," ",TRIM('Employee List'!AK168))</f>
        <v xml:space="preserve"> </v>
      </c>
    </row>
    <row r="161" spans="1:36">
      <c r="A161" t="str">
        <f>IF('Employee List'!B169="","",TRIM('Employee List'!B169))</f>
        <v/>
      </c>
      <c r="B161" t="str">
        <f>IF('Employee List'!C169="","",TRIM('Employee List'!C169))</f>
        <v/>
      </c>
      <c r="C161" t="str">
        <f>IF('Employee List'!D169="","",TRIM('Employee List'!D169))</f>
        <v/>
      </c>
      <c r="D161" t="str">
        <f>IF(ISBLANK('Employee List'!E169), "",VLOOKUP('Employee List'!E169,'other LOVs'!A:B,2,FALSE))</f>
        <v/>
      </c>
      <c r="E161" t="str">
        <f>IF('Employee List'!F169="","",TRIM('Employee List'!F169))</f>
        <v>,</v>
      </c>
      <c r="F161" s="2" t="str">
        <f>IF('Employee List'!H169="","",'Employee List'!H169)</f>
        <v/>
      </c>
      <c r="G161" s="2" t="str">
        <f>IF('Employee List'!I169="","",TRIM('Employee List'!I169))</f>
        <v/>
      </c>
      <c r="H161" t="str">
        <f>IFERROR(VLOOKUP('Employee List'!J169,Nationality_Table,2,FALSE),"")</f>
        <v/>
      </c>
      <c r="I161" t="str">
        <f>IFERROR(VLOOKUP('Employee List'!K169,Country_Table,2,FALSE),"")</f>
        <v/>
      </c>
      <c r="J161" t="str">
        <f>IFERROR(VLOOKUP('Employee List'!L169,Gender_Table,2,FALSE),"")</f>
        <v/>
      </c>
      <c r="K161" s="2" t="str">
        <f>IF('Employee List'!M169="","",TEXT('Employee List'!M169,"00000000000"))</f>
        <v/>
      </c>
      <c r="L161" s="2" t="str">
        <f>IF('Employee List'!N169="","",TRIM('Employee List'!N169))</f>
        <v/>
      </c>
      <c r="M161" s="2" t="str">
        <f>IF('Employee List'!O169="","",TRIM('Employee List'!O169))</f>
        <v/>
      </c>
      <c r="N161" s="2" t="str">
        <f>IF('Employee List'!P169="","",LEFT(TRIM('Employee List'!P169),60))</f>
        <v/>
      </c>
      <c r="O161" t="str">
        <f>IFERROR(IF(VLOOKUP('Employee List'!Q169,Country_Table,2,FALSE)="PH",VLOOKUP(UPPER(TRIM('Employee List'!R169)&amp;TRIM('Employee List'!S169)&amp;TRIM('Employee List'!T169)),City!$K:$M,3,FALSE),IF('Employee List'!T169="","",'Employee List'!T169)),"")</f>
        <v/>
      </c>
      <c r="P161" t="str">
        <f>IFERROR(IF(VLOOKUP('Employee List'!Q169,Country_Table,2,FALSE)="PH",VLOOKUP('Employee List'!R169,Region_Table,2,FALSE),IF('Employee List'!R169="","",'Employee List'!R169)),"")</f>
        <v/>
      </c>
      <c r="Q161" t="str">
        <f>IFERROR(IF(VLOOKUP('Employee List'!Q169,Country_Table,2,FALSE)="PH",VLOOKUP('Employee List'!S169,Province_Table,2,FALSE),IF('Employee List'!S169="","",'Employee List'!S169)),"")</f>
        <v/>
      </c>
      <c r="R161" t="str">
        <f>IFERROR(VLOOKUP('Employee List'!Q169,Country_Table,2,FALSE),"")</f>
        <v/>
      </c>
      <c r="S161" s="2" t="str">
        <f>IF('Employee List'!U169="","",TRIM('Employee List'!U169))</f>
        <v/>
      </c>
      <c r="T161" s="2" t="str">
        <f>IF('Employee List'!V169="","",TRIM('Employee List'!V169))</f>
        <v/>
      </c>
      <c r="U161" s="2" t="str">
        <f>IF('Employee List'!W169="","",LEFT(TRIM('Employee List'!W169),60))</f>
        <v/>
      </c>
      <c r="V161" t="str">
        <f>IFERROR(IF(VLOOKUP('Employee List'!X169,Country_Table,2,FALSE)="PH",VLOOKUP(UPPER(TRIM('Employee List'!Y169)&amp;TRIM('Employee List'!Z169)&amp;TRIM('Employee List'!AA169)),City!$K:$M,3,FALSE),IF('Employee List'!AA169="","",'Employee List'!AA169)),"")</f>
        <v/>
      </c>
      <c r="W161" t="str">
        <f>IFERROR(IF(VLOOKUP('Employee List'!X169,Country_Table,2,FALSE)="PH",VLOOKUP('Employee List'!Y169,Region_Table,2,FALSE),IF('Employee List'!Y169="","",'Employee List'!Y169)),"")</f>
        <v/>
      </c>
      <c r="X161" t="str">
        <f>IFERROR(IF(VLOOKUP('Employee List'!X169,Country_Table,2,FALSE)="PH",VLOOKUP('Employee List'!Z169,Province_Table,2,FALSE),IF('Employee List'!Z169="","",'Employee List'!Z169)),"")</f>
        <v/>
      </c>
      <c r="Y161" t="str">
        <f>IFERROR(VLOOKUP('Employee List'!X169,Country_Table,2,FALSE),"")</f>
        <v/>
      </c>
      <c r="Z161" s="2" t="str">
        <f>IF('Employee List'!AB169="","",TRIM('Employee List'!AB169))</f>
        <v/>
      </c>
      <c r="AA161" s="2" t="str">
        <f>IF('Employee List'!AC169="","",TRIM('Employee List'!AC169))</f>
        <v/>
      </c>
      <c r="AB161" s="2" t="str">
        <f>IF('Employee List'!AD169="","",TRIM('Employee List'!AD169))</f>
        <v/>
      </c>
      <c r="AC161" s="2" t="str">
        <f>IF('Employee List'!G169="","",TRIM('Employee List'!G169))</f>
        <v/>
      </c>
      <c r="AD161" t="str">
        <f>IFERROR(VLOOKUP('Employee List'!AE169,Civil_Status_Table,2,FALSE),"")</f>
        <v/>
      </c>
      <c r="AE161" s="2" t="str">
        <f>IF('Employee List'!AF169="","",TRIM('Employee List'!AF169))</f>
        <v/>
      </c>
      <c r="AF161" s="2" t="str">
        <f>IF('Employee List'!AG169="","",TRIM('Employee List'!AG169))</f>
        <v/>
      </c>
      <c r="AG161" s="2" t="str">
        <f>IF('Employee List'!AH169="","",TRIM('Employee List'!AH169))</f>
        <v/>
      </c>
      <c r="AH161" t="str">
        <f>IF(ISBLANK('Employee List'!AI169), "",VLOOKUP('Employee List'!AI169,'other LOVs'!A:B,2,FALSE))</f>
        <v/>
      </c>
      <c r="AI161" t="str">
        <f>IF('Employee List'!AJ169="","",TRIM('Employee List'!AJ169))</f>
        <v/>
      </c>
      <c r="AJ161" t="str">
        <f>IF(ISBLANK('Employee List'!AK169)," ",TRIM('Employee List'!AK169))</f>
        <v xml:space="preserve"> </v>
      </c>
    </row>
    <row r="162" spans="1:36">
      <c r="A162" t="str">
        <f>IF('Employee List'!B170="","",TRIM('Employee List'!B170))</f>
        <v/>
      </c>
      <c r="B162" t="str">
        <f>IF('Employee List'!C170="","",TRIM('Employee List'!C170))</f>
        <v/>
      </c>
      <c r="C162" t="str">
        <f>IF('Employee List'!D170="","",TRIM('Employee List'!D170))</f>
        <v/>
      </c>
      <c r="D162" t="str">
        <f>IF(ISBLANK('Employee List'!E170), "",VLOOKUP('Employee List'!E170,'other LOVs'!A:B,2,FALSE))</f>
        <v/>
      </c>
      <c r="E162" t="str">
        <f>IF('Employee List'!F170="","",TRIM('Employee List'!F170))</f>
        <v>,</v>
      </c>
      <c r="F162" s="2" t="str">
        <f>IF('Employee List'!H170="","",'Employee List'!H170)</f>
        <v/>
      </c>
      <c r="G162" s="2" t="str">
        <f>IF('Employee List'!I170="","",TRIM('Employee List'!I170))</f>
        <v/>
      </c>
      <c r="H162" t="str">
        <f>IFERROR(VLOOKUP('Employee List'!J170,Nationality_Table,2,FALSE),"")</f>
        <v/>
      </c>
      <c r="I162" t="str">
        <f>IFERROR(VLOOKUP('Employee List'!K170,Country_Table,2,FALSE),"")</f>
        <v/>
      </c>
      <c r="J162" t="str">
        <f>IFERROR(VLOOKUP('Employee List'!L170,Gender_Table,2,FALSE),"")</f>
        <v/>
      </c>
      <c r="K162" s="2" t="str">
        <f>IF('Employee List'!M170="","",TEXT('Employee List'!M170,"00000000000"))</f>
        <v/>
      </c>
      <c r="L162" s="2" t="str">
        <f>IF('Employee List'!N170="","",TRIM('Employee List'!N170))</f>
        <v/>
      </c>
      <c r="M162" s="2" t="str">
        <f>IF('Employee List'!O170="","",TRIM('Employee List'!O170))</f>
        <v/>
      </c>
      <c r="N162" s="2" t="str">
        <f>IF('Employee List'!P170="","",LEFT(TRIM('Employee List'!P170),60))</f>
        <v/>
      </c>
      <c r="O162" t="str">
        <f>IFERROR(IF(VLOOKUP('Employee List'!Q170,Country_Table,2,FALSE)="PH",VLOOKUP(UPPER(TRIM('Employee List'!R170)&amp;TRIM('Employee List'!S170)&amp;TRIM('Employee List'!T170)),City!$K:$M,3,FALSE),IF('Employee List'!T170="","",'Employee List'!T170)),"")</f>
        <v/>
      </c>
      <c r="P162" t="str">
        <f>IFERROR(IF(VLOOKUP('Employee List'!Q170,Country_Table,2,FALSE)="PH",VLOOKUP('Employee List'!R170,Region_Table,2,FALSE),IF('Employee List'!R170="","",'Employee List'!R170)),"")</f>
        <v/>
      </c>
      <c r="Q162" t="str">
        <f>IFERROR(IF(VLOOKUP('Employee List'!Q170,Country_Table,2,FALSE)="PH",VLOOKUP('Employee List'!S170,Province_Table,2,FALSE),IF('Employee List'!S170="","",'Employee List'!S170)),"")</f>
        <v/>
      </c>
      <c r="R162" t="str">
        <f>IFERROR(VLOOKUP('Employee List'!Q170,Country_Table,2,FALSE),"")</f>
        <v/>
      </c>
      <c r="S162" s="2" t="str">
        <f>IF('Employee List'!U170="","",TRIM('Employee List'!U170))</f>
        <v/>
      </c>
      <c r="T162" s="2" t="str">
        <f>IF('Employee List'!V170="","",TRIM('Employee List'!V170))</f>
        <v/>
      </c>
      <c r="U162" s="2" t="str">
        <f>IF('Employee List'!W170="","",LEFT(TRIM('Employee List'!W170),60))</f>
        <v/>
      </c>
      <c r="V162" t="str">
        <f>IFERROR(IF(VLOOKUP('Employee List'!X170,Country_Table,2,FALSE)="PH",VLOOKUP(UPPER(TRIM('Employee List'!Y170)&amp;TRIM('Employee List'!Z170)&amp;TRIM('Employee List'!AA170)),City!$K:$M,3,FALSE),IF('Employee List'!AA170="","",'Employee List'!AA170)),"")</f>
        <v/>
      </c>
      <c r="W162" t="str">
        <f>IFERROR(IF(VLOOKUP('Employee List'!X170,Country_Table,2,FALSE)="PH",VLOOKUP('Employee List'!Y170,Region_Table,2,FALSE),IF('Employee List'!Y170="","",'Employee List'!Y170)),"")</f>
        <v/>
      </c>
      <c r="X162" t="str">
        <f>IFERROR(IF(VLOOKUP('Employee List'!X170,Country_Table,2,FALSE)="PH",VLOOKUP('Employee List'!Z170,Province_Table,2,FALSE),IF('Employee List'!Z170="","",'Employee List'!Z170)),"")</f>
        <v/>
      </c>
      <c r="Y162" t="str">
        <f>IFERROR(VLOOKUP('Employee List'!X170,Country_Table,2,FALSE),"")</f>
        <v/>
      </c>
      <c r="Z162" s="2" t="str">
        <f>IF('Employee List'!AB170="","",TRIM('Employee List'!AB170))</f>
        <v/>
      </c>
      <c r="AA162" s="2" t="str">
        <f>IF('Employee List'!AC170="","",TRIM('Employee List'!AC170))</f>
        <v/>
      </c>
      <c r="AB162" s="2" t="str">
        <f>IF('Employee List'!AD170="","",TRIM('Employee List'!AD170))</f>
        <v/>
      </c>
      <c r="AC162" s="2" t="str">
        <f>IF('Employee List'!G170="","",TRIM('Employee List'!G170))</f>
        <v/>
      </c>
      <c r="AD162" t="str">
        <f>IFERROR(VLOOKUP('Employee List'!AE170,Civil_Status_Table,2,FALSE),"")</f>
        <v/>
      </c>
      <c r="AE162" s="2" t="str">
        <f>IF('Employee List'!AF170="","",TRIM('Employee List'!AF170))</f>
        <v/>
      </c>
      <c r="AF162" s="2" t="str">
        <f>IF('Employee List'!AG170="","",TRIM('Employee List'!AG170))</f>
        <v/>
      </c>
      <c r="AG162" s="2" t="str">
        <f>IF('Employee List'!AH170="","",TRIM('Employee List'!AH170))</f>
        <v/>
      </c>
      <c r="AH162" t="str">
        <f>IF(ISBLANK('Employee List'!AI170), "",VLOOKUP('Employee List'!AI170,'other LOVs'!A:B,2,FALSE))</f>
        <v/>
      </c>
      <c r="AI162" t="str">
        <f>IF('Employee List'!AJ170="","",TRIM('Employee List'!AJ170))</f>
        <v/>
      </c>
      <c r="AJ162" t="str">
        <f>IF(ISBLANK('Employee List'!AK170)," ",TRIM('Employee List'!AK170))</f>
        <v xml:space="preserve"> </v>
      </c>
    </row>
    <row r="163" spans="1:36">
      <c r="A163" t="str">
        <f>IF('Employee List'!B171="","",TRIM('Employee List'!B171))</f>
        <v/>
      </c>
      <c r="B163" t="str">
        <f>IF('Employee List'!C171="","",TRIM('Employee List'!C171))</f>
        <v/>
      </c>
      <c r="C163" t="str">
        <f>IF('Employee List'!D171="","",TRIM('Employee List'!D171))</f>
        <v/>
      </c>
      <c r="D163" t="str">
        <f>IF(ISBLANK('Employee List'!E171), "",VLOOKUP('Employee List'!E171,'other LOVs'!A:B,2,FALSE))</f>
        <v/>
      </c>
      <c r="E163" t="str">
        <f>IF('Employee List'!F171="","",TRIM('Employee List'!F171))</f>
        <v>,</v>
      </c>
      <c r="F163" s="2" t="str">
        <f>IF('Employee List'!H171="","",'Employee List'!H171)</f>
        <v/>
      </c>
      <c r="G163" s="2" t="str">
        <f>IF('Employee List'!I171="","",TRIM('Employee List'!I171))</f>
        <v/>
      </c>
      <c r="H163" t="str">
        <f>IFERROR(VLOOKUP('Employee List'!J171,Nationality_Table,2,FALSE),"")</f>
        <v/>
      </c>
      <c r="I163" t="str">
        <f>IFERROR(VLOOKUP('Employee List'!K171,Country_Table,2,FALSE),"")</f>
        <v/>
      </c>
      <c r="J163" t="str">
        <f>IFERROR(VLOOKUP('Employee List'!L171,Gender_Table,2,FALSE),"")</f>
        <v/>
      </c>
      <c r="K163" s="2" t="str">
        <f>IF('Employee List'!M171="","",TEXT('Employee List'!M171,"00000000000"))</f>
        <v/>
      </c>
      <c r="L163" s="2" t="str">
        <f>IF('Employee List'!N171="","",TRIM('Employee List'!N171))</f>
        <v/>
      </c>
      <c r="M163" s="2" t="str">
        <f>IF('Employee List'!O171="","",TRIM('Employee List'!O171))</f>
        <v/>
      </c>
      <c r="N163" s="2" t="str">
        <f>IF('Employee List'!P171="","",LEFT(TRIM('Employee List'!P171),60))</f>
        <v/>
      </c>
      <c r="O163" t="str">
        <f>IFERROR(IF(VLOOKUP('Employee List'!Q171,Country_Table,2,FALSE)="PH",VLOOKUP(UPPER(TRIM('Employee List'!R171)&amp;TRIM('Employee List'!S171)&amp;TRIM('Employee List'!T171)),City!$K:$M,3,FALSE),IF('Employee List'!T171="","",'Employee List'!T171)),"")</f>
        <v/>
      </c>
      <c r="P163" t="str">
        <f>IFERROR(IF(VLOOKUP('Employee List'!Q171,Country_Table,2,FALSE)="PH",VLOOKUP('Employee List'!R171,Region_Table,2,FALSE),IF('Employee List'!R171="","",'Employee List'!R171)),"")</f>
        <v/>
      </c>
      <c r="Q163" t="str">
        <f>IFERROR(IF(VLOOKUP('Employee List'!Q171,Country_Table,2,FALSE)="PH",VLOOKUP('Employee List'!S171,Province_Table,2,FALSE),IF('Employee List'!S171="","",'Employee List'!S171)),"")</f>
        <v/>
      </c>
      <c r="R163" t="str">
        <f>IFERROR(VLOOKUP('Employee List'!Q171,Country_Table,2,FALSE),"")</f>
        <v/>
      </c>
      <c r="S163" s="2" t="str">
        <f>IF('Employee List'!U171="","",TRIM('Employee List'!U171))</f>
        <v/>
      </c>
      <c r="T163" s="2" t="str">
        <f>IF('Employee List'!V171="","",TRIM('Employee List'!V171))</f>
        <v/>
      </c>
      <c r="U163" s="2" t="str">
        <f>IF('Employee List'!W171="","",LEFT(TRIM('Employee List'!W171),60))</f>
        <v/>
      </c>
      <c r="V163" t="str">
        <f>IFERROR(IF(VLOOKUP('Employee List'!X171,Country_Table,2,FALSE)="PH",VLOOKUP(UPPER(TRIM('Employee List'!Y171)&amp;TRIM('Employee List'!Z171)&amp;TRIM('Employee List'!AA171)),City!$K:$M,3,FALSE),IF('Employee List'!AA171="","",'Employee List'!AA171)),"")</f>
        <v/>
      </c>
      <c r="W163" t="str">
        <f>IFERROR(IF(VLOOKUP('Employee List'!X171,Country_Table,2,FALSE)="PH",VLOOKUP('Employee List'!Y171,Region_Table,2,FALSE),IF('Employee List'!Y171="","",'Employee List'!Y171)),"")</f>
        <v/>
      </c>
      <c r="X163" t="str">
        <f>IFERROR(IF(VLOOKUP('Employee List'!X171,Country_Table,2,FALSE)="PH",VLOOKUP('Employee List'!Z171,Province_Table,2,FALSE),IF('Employee List'!Z171="","",'Employee List'!Z171)),"")</f>
        <v/>
      </c>
      <c r="Y163" t="str">
        <f>IFERROR(VLOOKUP('Employee List'!X171,Country_Table,2,FALSE),"")</f>
        <v/>
      </c>
      <c r="Z163" s="2" t="str">
        <f>IF('Employee List'!AB171="","",TRIM('Employee List'!AB171))</f>
        <v/>
      </c>
      <c r="AA163" s="2" t="str">
        <f>IF('Employee List'!AC171="","",TRIM('Employee List'!AC171))</f>
        <v/>
      </c>
      <c r="AB163" s="2" t="str">
        <f>IF('Employee List'!AD171="","",TRIM('Employee List'!AD171))</f>
        <v/>
      </c>
      <c r="AC163" s="2" t="str">
        <f>IF('Employee List'!G171="","",TRIM('Employee List'!G171))</f>
        <v/>
      </c>
      <c r="AD163" t="str">
        <f>IFERROR(VLOOKUP('Employee List'!AE171,Civil_Status_Table,2,FALSE),"")</f>
        <v/>
      </c>
      <c r="AE163" s="2" t="str">
        <f>IF('Employee List'!AF171="","",TRIM('Employee List'!AF171))</f>
        <v/>
      </c>
      <c r="AF163" s="2" t="str">
        <f>IF('Employee List'!AG171="","",TRIM('Employee List'!AG171))</f>
        <v/>
      </c>
      <c r="AG163" s="2" t="str">
        <f>IF('Employee List'!AH171="","",TRIM('Employee List'!AH171))</f>
        <v/>
      </c>
      <c r="AH163" t="str">
        <f>IF(ISBLANK('Employee List'!AI171), "",VLOOKUP('Employee List'!AI171,'other LOVs'!A:B,2,FALSE))</f>
        <v/>
      </c>
      <c r="AI163" t="str">
        <f>IF('Employee List'!AJ171="","",TRIM('Employee List'!AJ171))</f>
        <v/>
      </c>
      <c r="AJ163" t="str">
        <f>IF(ISBLANK('Employee List'!AK171)," ",TRIM('Employee List'!AK171))</f>
        <v xml:space="preserve"> </v>
      </c>
    </row>
    <row r="164" spans="1:36">
      <c r="A164" t="str">
        <f>IF('Employee List'!B172="","",TRIM('Employee List'!B172))</f>
        <v/>
      </c>
      <c r="B164" t="str">
        <f>IF('Employee List'!C172="","",TRIM('Employee List'!C172))</f>
        <v/>
      </c>
      <c r="C164" t="str">
        <f>IF('Employee List'!D172="","",TRIM('Employee List'!D172))</f>
        <v/>
      </c>
      <c r="D164" t="str">
        <f>IF(ISBLANK('Employee List'!E172), "",VLOOKUP('Employee List'!E172,'other LOVs'!A:B,2,FALSE))</f>
        <v/>
      </c>
      <c r="E164" t="str">
        <f>IF('Employee List'!F172="","",TRIM('Employee List'!F172))</f>
        <v>,</v>
      </c>
      <c r="F164" s="2" t="str">
        <f>IF('Employee List'!H172="","",'Employee List'!H172)</f>
        <v/>
      </c>
      <c r="G164" s="2" t="str">
        <f>IF('Employee List'!I172="","",TRIM('Employee List'!I172))</f>
        <v/>
      </c>
      <c r="H164" t="str">
        <f>IFERROR(VLOOKUP('Employee List'!J172,Nationality_Table,2,FALSE),"")</f>
        <v/>
      </c>
      <c r="I164" t="str">
        <f>IFERROR(VLOOKUP('Employee List'!K172,Country_Table,2,FALSE),"")</f>
        <v/>
      </c>
      <c r="J164" t="str">
        <f>IFERROR(VLOOKUP('Employee List'!L172,Gender_Table,2,FALSE),"")</f>
        <v/>
      </c>
      <c r="K164" s="2" t="str">
        <f>IF('Employee List'!M172="","",TEXT('Employee List'!M172,"00000000000"))</f>
        <v/>
      </c>
      <c r="L164" s="2" t="str">
        <f>IF('Employee List'!N172="","",TRIM('Employee List'!N172))</f>
        <v/>
      </c>
      <c r="M164" s="2" t="str">
        <f>IF('Employee List'!O172="","",TRIM('Employee List'!O172))</f>
        <v/>
      </c>
      <c r="N164" s="2" t="str">
        <f>IF('Employee List'!P172="","",LEFT(TRIM('Employee List'!P172),60))</f>
        <v/>
      </c>
      <c r="O164" t="str">
        <f>IFERROR(IF(VLOOKUP('Employee List'!Q172,Country_Table,2,FALSE)="PH",VLOOKUP(UPPER(TRIM('Employee List'!R172)&amp;TRIM('Employee List'!S172)&amp;TRIM('Employee List'!T172)),City!$K:$M,3,FALSE),IF('Employee List'!T172="","",'Employee List'!T172)),"")</f>
        <v/>
      </c>
      <c r="P164" t="str">
        <f>IFERROR(IF(VLOOKUP('Employee List'!Q172,Country_Table,2,FALSE)="PH",VLOOKUP('Employee List'!R172,Region_Table,2,FALSE),IF('Employee List'!R172="","",'Employee List'!R172)),"")</f>
        <v/>
      </c>
      <c r="Q164" t="str">
        <f>IFERROR(IF(VLOOKUP('Employee List'!Q172,Country_Table,2,FALSE)="PH",VLOOKUP('Employee List'!S172,Province_Table,2,FALSE),IF('Employee List'!S172="","",'Employee List'!S172)),"")</f>
        <v/>
      </c>
      <c r="R164" t="str">
        <f>IFERROR(VLOOKUP('Employee List'!Q172,Country_Table,2,FALSE),"")</f>
        <v/>
      </c>
      <c r="S164" s="2" t="str">
        <f>IF('Employee List'!U172="","",TRIM('Employee List'!U172))</f>
        <v/>
      </c>
      <c r="T164" s="2" t="str">
        <f>IF('Employee List'!V172="","",TRIM('Employee List'!V172))</f>
        <v/>
      </c>
      <c r="U164" s="2" t="str">
        <f>IF('Employee List'!W172="","",LEFT(TRIM('Employee List'!W172),60))</f>
        <v/>
      </c>
      <c r="V164" t="str">
        <f>IFERROR(IF(VLOOKUP('Employee List'!X172,Country_Table,2,FALSE)="PH",VLOOKUP(UPPER(TRIM('Employee List'!Y172)&amp;TRIM('Employee List'!Z172)&amp;TRIM('Employee List'!AA172)),City!$K:$M,3,FALSE),IF('Employee List'!AA172="","",'Employee List'!AA172)),"")</f>
        <v/>
      </c>
      <c r="W164" t="str">
        <f>IFERROR(IF(VLOOKUP('Employee List'!X172,Country_Table,2,FALSE)="PH",VLOOKUP('Employee List'!Y172,Region_Table,2,FALSE),IF('Employee List'!Y172="","",'Employee List'!Y172)),"")</f>
        <v/>
      </c>
      <c r="X164" t="str">
        <f>IFERROR(IF(VLOOKUP('Employee List'!X172,Country_Table,2,FALSE)="PH",VLOOKUP('Employee List'!Z172,Province_Table,2,FALSE),IF('Employee List'!Z172="","",'Employee List'!Z172)),"")</f>
        <v/>
      </c>
      <c r="Y164" t="str">
        <f>IFERROR(VLOOKUP('Employee List'!X172,Country_Table,2,FALSE),"")</f>
        <v/>
      </c>
      <c r="Z164" s="2" t="str">
        <f>IF('Employee List'!AB172="","",TRIM('Employee List'!AB172))</f>
        <v/>
      </c>
      <c r="AA164" s="2" t="str">
        <f>IF('Employee List'!AC172="","",TRIM('Employee List'!AC172))</f>
        <v/>
      </c>
      <c r="AB164" s="2" t="str">
        <f>IF('Employee List'!AD172="","",TRIM('Employee List'!AD172))</f>
        <v/>
      </c>
      <c r="AC164" s="2" t="str">
        <f>IF('Employee List'!G172="","",TRIM('Employee List'!G172))</f>
        <v/>
      </c>
      <c r="AD164" t="str">
        <f>IFERROR(VLOOKUP('Employee List'!AE172,Civil_Status_Table,2,FALSE),"")</f>
        <v/>
      </c>
      <c r="AE164" s="2" t="str">
        <f>IF('Employee List'!AF172="","",TRIM('Employee List'!AF172))</f>
        <v/>
      </c>
      <c r="AF164" s="2" t="str">
        <f>IF('Employee List'!AG172="","",TRIM('Employee List'!AG172))</f>
        <v/>
      </c>
      <c r="AG164" s="2" t="str">
        <f>IF('Employee List'!AH172="","",TRIM('Employee List'!AH172))</f>
        <v/>
      </c>
      <c r="AH164" t="str">
        <f>IF(ISBLANK('Employee List'!AI172), "",VLOOKUP('Employee List'!AI172,'other LOVs'!A:B,2,FALSE))</f>
        <v/>
      </c>
      <c r="AI164" t="str">
        <f>IF('Employee List'!AJ172="","",TRIM('Employee List'!AJ172))</f>
        <v/>
      </c>
      <c r="AJ164" t="str">
        <f>IF(ISBLANK('Employee List'!AK172)," ",TRIM('Employee List'!AK172))</f>
        <v xml:space="preserve"> </v>
      </c>
    </row>
    <row r="165" spans="1:36">
      <c r="A165" t="str">
        <f>IF('Employee List'!B173="","",TRIM('Employee List'!B173))</f>
        <v/>
      </c>
      <c r="B165" t="str">
        <f>IF('Employee List'!C173="","",TRIM('Employee List'!C173))</f>
        <v/>
      </c>
      <c r="C165" t="str">
        <f>IF('Employee List'!D173="","",TRIM('Employee List'!D173))</f>
        <v/>
      </c>
      <c r="D165" t="str">
        <f>IF(ISBLANK('Employee List'!E173), "",VLOOKUP('Employee List'!E173,'other LOVs'!A:B,2,FALSE))</f>
        <v/>
      </c>
      <c r="E165" t="str">
        <f>IF('Employee List'!F173="","",TRIM('Employee List'!F173))</f>
        <v>,</v>
      </c>
      <c r="F165" s="2" t="str">
        <f>IF('Employee List'!H173="","",'Employee List'!H173)</f>
        <v/>
      </c>
      <c r="G165" s="2" t="str">
        <f>IF('Employee List'!I173="","",TRIM('Employee List'!I173))</f>
        <v/>
      </c>
      <c r="H165" t="str">
        <f>IFERROR(VLOOKUP('Employee List'!J173,Nationality_Table,2,FALSE),"")</f>
        <v/>
      </c>
      <c r="I165" t="str">
        <f>IFERROR(VLOOKUP('Employee List'!K173,Country_Table,2,FALSE),"")</f>
        <v/>
      </c>
      <c r="J165" t="str">
        <f>IFERROR(VLOOKUP('Employee List'!L173,Gender_Table,2,FALSE),"")</f>
        <v/>
      </c>
      <c r="K165" s="2" t="str">
        <f>IF('Employee List'!M173="","",TEXT('Employee List'!M173,"00000000000"))</f>
        <v/>
      </c>
      <c r="L165" s="2" t="str">
        <f>IF('Employee List'!N173="","",TRIM('Employee List'!N173))</f>
        <v/>
      </c>
      <c r="M165" s="2" t="str">
        <f>IF('Employee List'!O173="","",TRIM('Employee List'!O173))</f>
        <v/>
      </c>
      <c r="N165" s="2" t="str">
        <f>IF('Employee List'!P173="","",LEFT(TRIM('Employee List'!P173),60))</f>
        <v/>
      </c>
      <c r="O165" t="str">
        <f>IFERROR(IF(VLOOKUP('Employee List'!Q173,Country_Table,2,FALSE)="PH",VLOOKUP(UPPER(TRIM('Employee List'!R173)&amp;TRIM('Employee List'!S173)&amp;TRIM('Employee List'!T173)),City!$K:$M,3,FALSE),IF('Employee List'!T173="","",'Employee List'!T173)),"")</f>
        <v/>
      </c>
      <c r="P165" t="str">
        <f>IFERROR(IF(VLOOKUP('Employee List'!Q173,Country_Table,2,FALSE)="PH",VLOOKUP('Employee List'!R173,Region_Table,2,FALSE),IF('Employee List'!R173="","",'Employee List'!R173)),"")</f>
        <v/>
      </c>
      <c r="Q165" t="str">
        <f>IFERROR(IF(VLOOKUP('Employee List'!Q173,Country_Table,2,FALSE)="PH",VLOOKUP('Employee List'!S173,Province_Table,2,FALSE),IF('Employee List'!S173="","",'Employee List'!S173)),"")</f>
        <v/>
      </c>
      <c r="R165" t="str">
        <f>IFERROR(VLOOKUP('Employee List'!Q173,Country_Table,2,FALSE),"")</f>
        <v/>
      </c>
      <c r="S165" s="2" t="str">
        <f>IF('Employee List'!U173="","",TRIM('Employee List'!U173))</f>
        <v/>
      </c>
      <c r="T165" s="2" t="str">
        <f>IF('Employee List'!V173="","",TRIM('Employee List'!V173))</f>
        <v/>
      </c>
      <c r="U165" s="2" t="str">
        <f>IF('Employee List'!W173="","",LEFT(TRIM('Employee List'!W173),60))</f>
        <v/>
      </c>
      <c r="V165" t="str">
        <f>IFERROR(IF(VLOOKUP('Employee List'!X173,Country_Table,2,FALSE)="PH",VLOOKUP(UPPER(TRIM('Employee List'!Y173)&amp;TRIM('Employee List'!Z173)&amp;TRIM('Employee List'!AA173)),City!$K:$M,3,FALSE),IF('Employee List'!AA173="","",'Employee List'!AA173)),"")</f>
        <v/>
      </c>
      <c r="W165" t="str">
        <f>IFERROR(IF(VLOOKUP('Employee List'!X173,Country_Table,2,FALSE)="PH",VLOOKUP('Employee List'!Y173,Region_Table,2,FALSE),IF('Employee List'!Y173="","",'Employee List'!Y173)),"")</f>
        <v/>
      </c>
      <c r="X165" t="str">
        <f>IFERROR(IF(VLOOKUP('Employee List'!X173,Country_Table,2,FALSE)="PH",VLOOKUP('Employee List'!Z173,Province_Table,2,FALSE),IF('Employee List'!Z173="","",'Employee List'!Z173)),"")</f>
        <v/>
      </c>
      <c r="Y165" t="str">
        <f>IFERROR(VLOOKUP('Employee List'!X173,Country_Table,2,FALSE),"")</f>
        <v/>
      </c>
      <c r="Z165" s="2" t="str">
        <f>IF('Employee List'!AB173="","",TRIM('Employee List'!AB173))</f>
        <v/>
      </c>
      <c r="AA165" s="2" t="str">
        <f>IF('Employee List'!AC173="","",TRIM('Employee List'!AC173))</f>
        <v/>
      </c>
      <c r="AB165" s="2" t="str">
        <f>IF('Employee List'!AD173="","",TRIM('Employee List'!AD173))</f>
        <v/>
      </c>
      <c r="AC165" s="2" t="str">
        <f>IF('Employee List'!G173="","",TRIM('Employee List'!G173))</f>
        <v/>
      </c>
      <c r="AD165" t="str">
        <f>IFERROR(VLOOKUP('Employee List'!AE173,Civil_Status_Table,2,FALSE),"")</f>
        <v/>
      </c>
      <c r="AE165" s="2" t="str">
        <f>IF('Employee List'!AF173="","",TRIM('Employee List'!AF173))</f>
        <v/>
      </c>
      <c r="AF165" s="2" t="str">
        <f>IF('Employee List'!AG173="","",TRIM('Employee List'!AG173))</f>
        <v/>
      </c>
      <c r="AG165" s="2" t="str">
        <f>IF('Employee List'!AH173="","",TRIM('Employee List'!AH173))</f>
        <v/>
      </c>
      <c r="AH165" t="str">
        <f>IF(ISBLANK('Employee List'!AI173), "",VLOOKUP('Employee List'!AI173,'other LOVs'!A:B,2,FALSE))</f>
        <v/>
      </c>
      <c r="AI165" t="str">
        <f>IF('Employee List'!AJ173="","",TRIM('Employee List'!AJ173))</f>
        <v/>
      </c>
      <c r="AJ165" t="str">
        <f>IF(ISBLANK('Employee List'!AK173)," ",TRIM('Employee List'!AK173))</f>
        <v xml:space="preserve"> </v>
      </c>
    </row>
    <row r="166" spans="1:36">
      <c r="A166" t="str">
        <f>IF('Employee List'!B174="","",TRIM('Employee List'!B174))</f>
        <v/>
      </c>
      <c r="B166" t="str">
        <f>IF('Employee List'!C174="","",TRIM('Employee List'!C174))</f>
        <v/>
      </c>
      <c r="C166" t="str">
        <f>IF('Employee List'!D174="","",TRIM('Employee List'!D174))</f>
        <v/>
      </c>
      <c r="D166" t="str">
        <f>IF(ISBLANK('Employee List'!E174), "",VLOOKUP('Employee List'!E174,'other LOVs'!A:B,2,FALSE))</f>
        <v/>
      </c>
      <c r="E166" t="str">
        <f>IF('Employee List'!F174="","",TRIM('Employee List'!F174))</f>
        <v>,</v>
      </c>
      <c r="F166" s="2" t="str">
        <f>IF('Employee List'!H174="","",'Employee List'!H174)</f>
        <v/>
      </c>
      <c r="G166" s="2" t="str">
        <f>IF('Employee List'!I174="","",TRIM('Employee List'!I174))</f>
        <v/>
      </c>
      <c r="H166" t="str">
        <f>IFERROR(VLOOKUP('Employee List'!J174,Nationality_Table,2,FALSE),"")</f>
        <v/>
      </c>
      <c r="I166" t="str">
        <f>IFERROR(VLOOKUP('Employee List'!K174,Country_Table,2,FALSE),"")</f>
        <v/>
      </c>
      <c r="J166" t="str">
        <f>IFERROR(VLOOKUP('Employee List'!L174,Gender_Table,2,FALSE),"")</f>
        <v/>
      </c>
      <c r="K166" s="2" t="str">
        <f>IF('Employee List'!M174="","",TEXT('Employee List'!M174,"00000000000"))</f>
        <v/>
      </c>
      <c r="L166" s="2" t="str">
        <f>IF('Employee List'!N174="","",TRIM('Employee List'!N174))</f>
        <v/>
      </c>
      <c r="M166" s="2" t="str">
        <f>IF('Employee List'!O174="","",TRIM('Employee List'!O174))</f>
        <v/>
      </c>
      <c r="N166" s="2" t="str">
        <f>IF('Employee List'!P174="","",LEFT(TRIM('Employee List'!P174),60))</f>
        <v/>
      </c>
      <c r="O166" t="str">
        <f>IFERROR(IF(VLOOKUP('Employee List'!Q174,Country_Table,2,FALSE)="PH",VLOOKUP(UPPER(TRIM('Employee List'!R174)&amp;TRIM('Employee List'!S174)&amp;TRIM('Employee List'!T174)),City!$K:$M,3,FALSE),IF('Employee List'!T174="","",'Employee List'!T174)),"")</f>
        <v/>
      </c>
      <c r="P166" t="str">
        <f>IFERROR(IF(VLOOKUP('Employee List'!Q174,Country_Table,2,FALSE)="PH",VLOOKUP('Employee List'!R174,Region_Table,2,FALSE),IF('Employee List'!R174="","",'Employee List'!R174)),"")</f>
        <v/>
      </c>
      <c r="Q166" t="str">
        <f>IFERROR(IF(VLOOKUP('Employee List'!Q174,Country_Table,2,FALSE)="PH",VLOOKUP('Employee List'!S174,Province_Table,2,FALSE),IF('Employee List'!S174="","",'Employee List'!S174)),"")</f>
        <v/>
      </c>
      <c r="R166" t="str">
        <f>IFERROR(VLOOKUP('Employee List'!Q174,Country_Table,2,FALSE),"")</f>
        <v/>
      </c>
      <c r="S166" s="2" t="str">
        <f>IF('Employee List'!U174="","",TRIM('Employee List'!U174))</f>
        <v/>
      </c>
      <c r="T166" s="2" t="str">
        <f>IF('Employee List'!V174="","",TRIM('Employee List'!V174))</f>
        <v/>
      </c>
      <c r="U166" s="2" t="str">
        <f>IF('Employee List'!W174="","",LEFT(TRIM('Employee List'!W174),60))</f>
        <v/>
      </c>
      <c r="V166" t="str">
        <f>IFERROR(IF(VLOOKUP('Employee List'!X174,Country_Table,2,FALSE)="PH",VLOOKUP(UPPER(TRIM('Employee List'!Y174)&amp;TRIM('Employee List'!Z174)&amp;TRIM('Employee List'!AA174)),City!$K:$M,3,FALSE),IF('Employee List'!AA174="","",'Employee List'!AA174)),"")</f>
        <v/>
      </c>
      <c r="W166" t="str">
        <f>IFERROR(IF(VLOOKUP('Employee List'!X174,Country_Table,2,FALSE)="PH",VLOOKUP('Employee List'!Y174,Region_Table,2,FALSE),IF('Employee List'!Y174="","",'Employee List'!Y174)),"")</f>
        <v/>
      </c>
      <c r="X166" t="str">
        <f>IFERROR(IF(VLOOKUP('Employee List'!X174,Country_Table,2,FALSE)="PH",VLOOKUP('Employee List'!Z174,Province_Table,2,FALSE),IF('Employee List'!Z174="","",'Employee List'!Z174)),"")</f>
        <v/>
      </c>
      <c r="Y166" t="str">
        <f>IFERROR(VLOOKUP('Employee List'!X174,Country_Table,2,FALSE),"")</f>
        <v/>
      </c>
      <c r="Z166" s="2" t="str">
        <f>IF('Employee List'!AB174="","",TRIM('Employee List'!AB174))</f>
        <v/>
      </c>
      <c r="AA166" s="2" t="str">
        <f>IF('Employee List'!AC174="","",TRIM('Employee List'!AC174))</f>
        <v/>
      </c>
      <c r="AB166" s="2" t="str">
        <f>IF('Employee List'!AD174="","",TRIM('Employee List'!AD174))</f>
        <v/>
      </c>
      <c r="AC166" s="2" t="str">
        <f>IF('Employee List'!G174="","",TRIM('Employee List'!G174))</f>
        <v/>
      </c>
      <c r="AD166" t="str">
        <f>IFERROR(VLOOKUP('Employee List'!AE174,Civil_Status_Table,2,FALSE),"")</f>
        <v/>
      </c>
      <c r="AE166" s="2" t="str">
        <f>IF('Employee List'!AF174="","",TRIM('Employee List'!AF174))</f>
        <v/>
      </c>
      <c r="AF166" s="2" t="str">
        <f>IF('Employee List'!AG174="","",TRIM('Employee List'!AG174))</f>
        <v/>
      </c>
      <c r="AG166" s="2" t="str">
        <f>IF('Employee List'!AH174="","",TRIM('Employee List'!AH174))</f>
        <v/>
      </c>
      <c r="AH166" t="str">
        <f>IF(ISBLANK('Employee List'!AI174), "",VLOOKUP('Employee List'!AI174,'other LOVs'!A:B,2,FALSE))</f>
        <v/>
      </c>
      <c r="AI166" t="str">
        <f>IF('Employee List'!AJ174="","",TRIM('Employee List'!AJ174))</f>
        <v/>
      </c>
      <c r="AJ166" t="str">
        <f>IF(ISBLANK('Employee List'!AK174)," ",TRIM('Employee List'!AK174))</f>
        <v xml:space="preserve"> </v>
      </c>
    </row>
    <row r="167" spans="1:36">
      <c r="A167" t="str">
        <f>IF('Employee List'!B175="","",TRIM('Employee List'!B175))</f>
        <v/>
      </c>
      <c r="B167" t="str">
        <f>IF('Employee List'!C175="","",TRIM('Employee List'!C175))</f>
        <v/>
      </c>
      <c r="C167" t="str">
        <f>IF('Employee List'!D175="","",TRIM('Employee List'!D175))</f>
        <v/>
      </c>
      <c r="D167" t="str">
        <f>IF(ISBLANK('Employee List'!E175), "",VLOOKUP('Employee List'!E175,'other LOVs'!A:B,2,FALSE))</f>
        <v/>
      </c>
      <c r="E167" t="str">
        <f>IF('Employee List'!F175="","",TRIM('Employee List'!F175))</f>
        <v>,</v>
      </c>
      <c r="F167" s="2" t="str">
        <f>IF('Employee List'!H175="","",'Employee List'!H175)</f>
        <v/>
      </c>
      <c r="G167" s="2" t="str">
        <f>IF('Employee List'!I175="","",TRIM('Employee List'!I175))</f>
        <v/>
      </c>
      <c r="H167" t="str">
        <f>IFERROR(VLOOKUP('Employee List'!J175,Nationality_Table,2,FALSE),"")</f>
        <v/>
      </c>
      <c r="I167" t="str">
        <f>IFERROR(VLOOKUP('Employee List'!K175,Country_Table,2,FALSE),"")</f>
        <v/>
      </c>
      <c r="J167" t="str">
        <f>IFERROR(VLOOKUP('Employee List'!L175,Gender_Table,2,FALSE),"")</f>
        <v/>
      </c>
      <c r="K167" s="2" t="str">
        <f>IF('Employee List'!M175="","",TEXT('Employee List'!M175,"00000000000"))</f>
        <v/>
      </c>
      <c r="L167" s="2" t="str">
        <f>IF('Employee List'!N175="","",TRIM('Employee List'!N175))</f>
        <v/>
      </c>
      <c r="M167" s="2" t="str">
        <f>IF('Employee List'!O175="","",TRIM('Employee List'!O175))</f>
        <v/>
      </c>
      <c r="N167" s="2" t="str">
        <f>IF('Employee List'!P175="","",LEFT(TRIM('Employee List'!P175),60))</f>
        <v/>
      </c>
      <c r="O167" t="str">
        <f>IFERROR(IF(VLOOKUP('Employee List'!Q175,Country_Table,2,FALSE)="PH",VLOOKUP(UPPER(TRIM('Employee List'!R175)&amp;TRIM('Employee List'!S175)&amp;TRIM('Employee List'!T175)),City!$K:$M,3,FALSE),IF('Employee List'!T175="","",'Employee List'!T175)),"")</f>
        <v/>
      </c>
      <c r="P167" t="str">
        <f>IFERROR(IF(VLOOKUP('Employee List'!Q175,Country_Table,2,FALSE)="PH",VLOOKUP('Employee List'!R175,Region_Table,2,FALSE),IF('Employee List'!R175="","",'Employee List'!R175)),"")</f>
        <v/>
      </c>
      <c r="Q167" t="str">
        <f>IFERROR(IF(VLOOKUP('Employee List'!Q175,Country_Table,2,FALSE)="PH",VLOOKUP('Employee List'!S175,Province_Table,2,FALSE),IF('Employee List'!S175="","",'Employee List'!S175)),"")</f>
        <v/>
      </c>
      <c r="R167" t="str">
        <f>IFERROR(VLOOKUP('Employee List'!Q175,Country_Table,2,FALSE),"")</f>
        <v/>
      </c>
      <c r="S167" s="2" t="str">
        <f>IF('Employee List'!U175="","",TRIM('Employee List'!U175))</f>
        <v/>
      </c>
      <c r="T167" s="2" t="str">
        <f>IF('Employee List'!V175="","",TRIM('Employee List'!V175))</f>
        <v/>
      </c>
      <c r="U167" s="2" t="str">
        <f>IF('Employee List'!W175="","",LEFT(TRIM('Employee List'!W175),60))</f>
        <v/>
      </c>
      <c r="V167" t="str">
        <f>IFERROR(IF(VLOOKUP('Employee List'!X175,Country_Table,2,FALSE)="PH",VLOOKUP(UPPER(TRIM('Employee List'!Y175)&amp;TRIM('Employee List'!Z175)&amp;TRIM('Employee List'!AA175)),City!$K:$M,3,FALSE),IF('Employee List'!AA175="","",'Employee List'!AA175)),"")</f>
        <v/>
      </c>
      <c r="W167" t="str">
        <f>IFERROR(IF(VLOOKUP('Employee List'!X175,Country_Table,2,FALSE)="PH",VLOOKUP('Employee List'!Y175,Region_Table,2,FALSE),IF('Employee List'!Y175="","",'Employee List'!Y175)),"")</f>
        <v/>
      </c>
      <c r="X167" t="str">
        <f>IFERROR(IF(VLOOKUP('Employee List'!X175,Country_Table,2,FALSE)="PH",VLOOKUP('Employee List'!Z175,Province_Table,2,FALSE),IF('Employee List'!Z175="","",'Employee List'!Z175)),"")</f>
        <v/>
      </c>
      <c r="Y167" t="str">
        <f>IFERROR(VLOOKUP('Employee List'!X175,Country_Table,2,FALSE),"")</f>
        <v/>
      </c>
      <c r="Z167" s="2" t="str">
        <f>IF('Employee List'!AB175="","",TRIM('Employee List'!AB175))</f>
        <v/>
      </c>
      <c r="AA167" s="2" t="str">
        <f>IF('Employee List'!AC175="","",TRIM('Employee List'!AC175))</f>
        <v/>
      </c>
      <c r="AB167" s="2" t="str">
        <f>IF('Employee List'!AD175="","",TRIM('Employee List'!AD175))</f>
        <v/>
      </c>
      <c r="AC167" s="2" t="str">
        <f>IF('Employee List'!G175="","",TRIM('Employee List'!G175))</f>
        <v/>
      </c>
      <c r="AD167" t="str">
        <f>IFERROR(VLOOKUP('Employee List'!AE175,Civil_Status_Table,2,FALSE),"")</f>
        <v/>
      </c>
      <c r="AE167" s="2" t="str">
        <f>IF('Employee List'!AF175="","",TRIM('Employee List'!AF175))</f>
        <v/>
      </c>
      <c r="AF167" s="2" t="str">
        <f>IF('Employee List'!AG175="","",TRIM('Employee List'!AG175))</f>
        <v/>
      </c>
      <c r="AG167" s="2" t="str">
        <f>IF('Employee List'!AH175="","",TRIM('Employee List'!AH175))</f>
        <v/>
      </c>
      <c r="AH167" t="str">
        <f>IF(ISBLANK('Employee List'!AI175), "",VLOOKUP('Employee List'!AI175,'other LOVs'!A:B,2,FALSE))</f>
        <v/>
      </c>
      <c r="AI167" t="str">
        <f>IF('Employee List'!AJ175="","",TRIM('Employee List'!AJ175))</f>
        <v/>
      </c>
      <c r="AJ167" t="str">
        <f>IF(ISBLANK('Employee List'!AK175)," ",TRIM('Employee List'!AK175))</f>
        <v xml:space="preserve"> </v>
      </c>
    </row>
    <row r="168" spans="1:36">
      <c r="A168" t="str">
        <f>IF('Employee List'!B176="","",TRIM('Employee List'!B176))</f>
        <v/>
      </c>
      <c r="B168" t="str">
        <f>IF('Employee List'!C176="","",TRIM('Employee List'!C176))</f>
        <v/>
      </c>
      <c r="C168" t="str">
        <f>IF('Employee List'!D176="","",TRIM('Employee List'!D176))</f>
        <v/>
      </c>
      <c r="D168" t="str">
        <f>IF(ISBLANK('Employee List'!E176), "",VLOOKUP('Employee List'!E176,'other LOVs'!A:B,2,FALSE))</f>
        <v/>
      </c>
      <c r="E168" t="str">
        <f>IF('Employee List'!F176="","",TRIM('Employee List'!F176))</f>
        <v>,</v>
      </c>
      <c r="F168" s="2" t="str">
        <f>IF('Employee List'!H176="","",'Employee List'!H176)</f>
        <v/>
      </c>
      <c r="G168" s="2" t="str">
        <f>IF('Employee List'!I176="","",TRIM('Employee List'!I176))</f>
        <v/>
      </c>
      <c r="H168" t="str">
        <f>IFERROR(VLOOKUP('Employee List'!J176,Nationality_Table,2,FALSE),"")</f>
        <v/>
      </c>
      <c r="I168" t="str">
        <f>IFERROR(VLOOKUP('Employee List'!K176,Country_Table,2,FALSE),"")</f>
        <v/>
      </c>
      <c r="J168" t="str">
        <f>IFERROR(VLOOKUP('Employee List'!L176,Gender_Table,2,FALSE),"")</f>
        <v/>
      </c>
      <c r="K168" s="2" t="str">
        <f>IF('Employee List'!M176="","",TEXT('Employee List'!M176,"00000000000"))</f>
        <v/>
      </c>
      <c r="L168" s="2" t="str">
        <f>IF('Employee List'!N176="","",TRIM('Employee List'!N176))</f>
        <v/>
      </c>
      <c r="M168" s="2" t="str">
        <f>IF('Employee List'!O176="","",TRIM('Employee List'!O176))</f>
        <v/>
      </c>
      <c r="N168" s="2" t="str">
        <f>IF('Employee List'!P176="","",LEFT(TRIM('Employee List'!P176),60))</f>
        <v/>
      </c>
      <c r="O168" t="str">
        <f>IFERROR(IF(VLOOKUP('Employee List'!Q176,Country_Table,2,FALSE)="PH",VLOOKUP(UPPER(TRIM('Employee List'!R176)&amp;TRIM('Employee List'!S176)&amp;TRIM('Employee List'!T176)),City!$K:$M,3,FALSE),IF('Employee List'!T176="","",'Employee List'!T176)),"")</f>
        <v/>
      </c>
      <c r="P168" t="str">
        <f>IFERROR(IF(VLOOKUP('Employee List'!Q176,Country_Table,2,FALSE)="PH",VLOOKUP('Employee List'!R176,Region_Table,2,FALSE),IF('Employee List'!R176="","",'Employee List'!R176)),"")</f>
        <v/>
      </c>
      <c r="Q168" t="str">
        <f>IFERROR(IF(VLOOKUP('Employee List'!Q176,Country_Table,2,FALSE)="PH",VLOOKUP('Employee List'!S176,Province_Table,2,FALSE),IF('Employee List'!S176="","",'Employee List'!S176)),"")</f>
        <v/>
      </c>
      <c r="R168" t="str">
        <f>IFERROR(VLOOKUP('Employee List'!Q176,Country_Table,2,FALSE),"")</f>
        <v/>
      </c>
      <c r="S168" s="2" t="str">
        <f>IF('Employee List'!U176="","",TRIM('Employee List'!U176))</f>
        <v/>
      </c>
      <c r="T168" s="2" t="str">
        <f>IF('Employee List'!V176="","",TRIM('Employee List'!V176))</f>
        <v/>
      </c>
      <c r="U168" s="2" t="str">
        <f>IF('Employee List'!W176="","",LEFT(TRIM('Employee List'!W176),60))</f>
        <v/>
      </c>
      <c r="V168" t="str">
        <f>IFERROR(IF(VLOOKUP('Employee List'!X176,Country_Table,2,FALSE)="PH",VLOOKUP(UPPER(TRIM('Employee List'!Y176)&amp;TRIM('Employee List'!Z176)&amp;TRIM('Employee List'!AA176)),City!$K:$M,3,FALSE),IF('Employee List'!AA176="","",'Employee List'!AA176)),"")</f>
        <v/>
      </c>
      <c r="W168" t="str">
        <f>IFERROR(IF(VLOOKUP('Employee List'!X176,Country_Table,2,FALSE)="PH",VLOOKUP('Employee List'!Y176,Region_Table,2,FALSE),IF('Employee List'!Y176="","",'Employee List'!Y176)),"")</f>
        <v/>
      </c>
      <c r="X168" t="str">
        <f>IFERROR(IF(VLOOKUP('Employee List'!X176,Country_Table,2,FALSE)="PH",VLOOKUP('Employee List'!Z176,Province_Table,2,FALSE),IF('Employee List'!Z176="","",'Employee List'!Z176)),"")</f>
        <v/>
      </c>
      <c r="Y168" t="str">
        <f>IFERROR(VLOOKUP('Employee List'!X176,Country_Table,2,FALSE),"")</f>
        <v/>
      </c>
      <c r="Z168" s="2" t="str">
        <f>IF('Employee List'!AB176="","",TRIM('Employee List'!AB176))</f>
        <v/>
      </c>
      <c r="AA168" s="2" t="str">
        <f>IF('Employee List'!AC176="","",TRIM('Employee List'!AC176))</f>
        <v/>
      </c>
      <c r="AB168" s="2" t="str">
        <f>IF('Employee List'!AD176="","",TRIM('Employee List'!AD176))</f>
        <v/>
      </c>
      <c r="AC168" s="2" t="str">
        <f>IF('Employee List'!G176="","",TRIM('Employee List'!G176))</f>
        <v/>
      </c>
      <c r="AD168" t="str">
        <f>IFERROR(VLOOKUP('Employee List'!AE176,Civil_Status_Table,2,FALSE),"")</f>
        <v/>
      </c>
      <c r="AE168" s="2" t="str">
        <f>IF('Employee List'!AF176="","",TRIM('Employee List'!AF176))</f>
        <v/>
      </c>
      <c r="AF168" s="2" t="str">
        <f>IF('Employee List'!AG176="","",TRIM('Employee List'!AG176))</f>
        <v/>
      </c>
      <c r="AG168" s="2" t="str">
        <f>IF('Employee List'!AH176="","",TRIM('Employee List'!AH176))</f>
        <v/>
      </c>
      <c r="AH168" t="str">
        <f>IF(ISBLANK('Employee List'!AI176), "",VLOOKUP('Employee List'!AI176,'other LOVs'!A:B,2,FALSE))</f>
        <v/>
      </c>
      <c r="AI168" t="str">
        <f>IF('Employee List'!AJ176="","",TRIM('Employee List'!AJ176))</f>
        <v/>
      </c>
      <c r="AJ168" t="str">
        <f>IF(ISBLANK('Employee List'!AK176)," ",TRIM('Employee List'!AK176))</f>
        <v xml:space="preserve"> </v>
      </c>
    </row>
    <row r="169" spans="1:36">
      <c r="A169" t="str">
        <f>IF('Employee List'!B177="","",TRIM('Employee List'!B177))</f>
        <v/>
      </c>
      <c r="B169" t="str">
        <f>IF('Employee List'!C177="","",TRIM('Employee List'!C177))</f>
        <v/>
      </c>
      <c r="C169" t="str">
        <f>IF('Employee List'!D177="","",TRIM('Employee List'!D177))</f>
        <v/>
      </c>
      <c r="D169" t="str">
        <f>IF(ISBLANK('Employee List'!E177), "",VLOOKUP('Employee List'!E177,'other LOVs'!A:B,2,FALSE))</f>
        <v/>
      </c>
      <c r="E169" t="str">
        <f>IF('Employee List'!F177="","",TRIM('Employee List'!F177))</f>
        <v>,</v>
      </c>
      <c r="F169" s="2" t="str">
        <f>IF('Employee List'!H177="","",'Employee List'!H177)</f>
        <v/>
      </c>
      <c r="G169" s="2" t="str">
        <f>IF('Employee List'!I177="","",TRIM('Employee List'!I177))</f>
        <v/>
      </c>
      <c r="H169" t="str">
        <f>IFERROR(VLOOKUP('Employee List'!J177,Nationality_Table,2,FALSE),"")</f>
        <v/>
      </c>
      <c r="I169" t="str">
        <f>IFERROR(VLOOKUP('Employee List'!K177,Country_Table,2,FALSE),"")</f>
        <v/>
      </c>
      <c r="J169" t="str">
        <f>IFERROR(VLOOKUP('Employee List'!L177,Gender_Table,2,FALSE),"")</f>
        <v/>
      </c>
      <c r="K169" s="2" t="str">
        <f>IF('Employee List'!M177="","",TEXT('Employee List'!M177,"00000000000"))</f>
        <v/>
      </c>
      <c r="L169" s="2" t="str">
        <f>IF('Employee List'!N177="","",TRIM('Employee List'!N177))</f>
        <v/>
      </c>
      <c r="M169" s="2" t="str">
        <f>IF('Employee List'!O177="","",TRIM('Employee List'!O177))</f>
        <v/>
      </c>
      <c r="N169" s="2" t="str">
        <f>IF('Employee List'!P177="","",LEFT(TRIM('Employee List'!P177),60))</f>
        <v/>
      </c>
      <c r="O169" t="str">
        <f>IFERROR(IF(VLOOKUP('Employee List'!Q177,Country_Table,2,FALSE)="PH",VLOOKUP(UPPER(TRIM('Employee List'!R177)&amp;TRIM('Employee List'!S177)&amp;TRIM('Employee List'!T177)),City!$K:$M,3,FALSE),IF('Employee List'!T177="","",'Employee List'!T177)),"")</f>
        <v/>
      </c>
      <c r="P169" t="str">
        <f>IFERROR(IF(VLOOKUP('Employee List'!Q177,Country_Table,2,FALSE)="PH",VLOOKUP('Employee List'!R177,Region_Table,2,FALSE),IF('Employee List'!R177="","",'Employee List'!R177)),"")</f>
        <v/>
      </c>
      <c r="Q169" t="str">
        <f>IFERROR(IF(VLOOKUP('Employee List'!Q177,Country_Table,2,FALSE)="PH",VLOOKUP('Employee List'!S177,Province_Table,2,FALSE),IF('Employee List'!S177="","",'Employee List'!S177)),"")</f>
        <v/>
      </c>
      <c r="R169" t="str">
        <f>IFERROR(VLOOKUP('Employee List'!Q177,Country_Table,2,FALSE),"")</f>
        <v/>
      </c>
      <c r="S169" s="2" t="str">
        <f>IF('Employee List'!U177="","",TRIM('Employee List'!U177))</f>
        <v/>
      </c>
      <c r="T169" s="2" t="str">
        <f>IF('Employee List'!V177="","",TRIM('Employee List'!V177))</f>
        <v/>
      </c>
      <c r="U169" s="2" t="str">
        <f>IF('Employee List'!W177="","",LEFT(TRIM('Employee List'!W177),60))</f>
        <v/>
      </c>
      <c r="V169" t="str">
        <f>IFERROR(IF(VLOOKUP('Employee List'!X177,Country_Table,2,FALSE)="PH",VLOOKUP(UPPER(TRIM('Employee List'!Y177)&amp;TRIM('Employee List'!Z177)&amp;TRIM('Employee List'!AA177)),City!$K:$M,3,FALSE),IF('Employee List'!AA177="","",'Employee List'!AA177)),"")</f>
        <v/>
      </c>
      <c r="W169" t="str">
        <f>IFERROR(IF(VLOOKUP('Employee List'!X177,Country_Table,2,FALSE)="PH",VLOOKUP('Employee List'!Y177,Region_Table,2,FALSE),IF('Employee List'!Y177="","",'Employee List'!Y177)),"")</f>
        <v/>
      </c>
      <c r="X169" t="str">
        <f>IFERROR(IF(VLOOKUP('Employee List'!X177,Country_Table,2,FALSE)="PH",VLOOKUP('Employee List'!Z177,Province_Table,2,FALSE),IF('Employee List'!Z177="","",'Employee List'!Z177)),"")</f>
        <v/>
      </c>
      <c r="Y169" t="str">
        <f>IFERROR(VLOOKUP('Employee List'!X177,Country_Table,2,FALSE),"")</f>
        <v/>
      </c>
      <c r="Z169" s="2" t="str">
        <f>IF('Employee List'!AB177="","",TRIM('Employee List'!AB177))</f>
        <v/>
      </c>
      <c r="AA169" s="2" t="str">
        <f>IF('Employee List'!AC177="","",TRIM('Employee List'!AC177))</f>
        <v/>
      </c>
      <c r="AB169" s="2" t="str">
        <f>IF('Employee List'!AD177="","",TRIM('Employee List'!AD177))</f>
        <v/>
      </c>
      <c r="AC169" s="2" t="str">
        <f>IF('Employee List'!G177="","",TRIM('Employee List'!G177))</f>
        <v/>
      </c>
      <c r="AD169" t="str">
        <f>IFERROR(VLOOKUP('Employee List'!AE177,Civil_Status_Table,2,FALSE),"")</f>
        <v/>
      </c>
      <c r="AE169" s="2" t="str">
        <f>IF('Employee List'!AF177="","",TRIM('Employee List'!AF177))</f>
        <v/>
      </c>
      <c r="AF169" s="2" t="str">
        <f>IF('Employee List'!AG177="","",TRIM('Employee List'!AG177))</f>
        <v/>
      </c>
      <c r="AG169" s="2" t="str">
        <f>IF('Employee List'!AH177="","",TRIM('Employee List'!AH177))</f>
        <v/>
      </c>
      <c r="AH169" t="str">
        <f>IF(ISBLANK('Employee List'!AI177), "",VLOOKUP('Employee List'!AI177,'other LOVs'!A:B,2,FALSE))</f>
        <v/>
      </c>
      <c r="AI169" t="str">
        <f>IF('Employee List'!AJ177="","",TRIM('Employee List'!AJ177))</f>
        <v/>
      </c>
      <c r="AJ169" t="str">
        <f>IF(ISBLANK('Employee List'!AK177)," ",TRIM('Employee List'!AK177))</f>
        <v xml:space="preserve"> </v>
      </c>
    </row>
    <row r="170" spans="1:36">
      <c r="A170" t="str">
        <f>IF('Employee List'!B178="","",TRIM('Employee List'!B178))</f>
        <v/>
      </c>
      <c r="B170" t="str">
        <f>IF('Employee List'!C178="","",TRIM('Employee List'!C178))</f>
        <v/>
      </c>
      <c r="C170" t="str">
        <f>IF('Employee List'!D178="","",TRIM('Employee List'!D178))</f>
        <v/>
      </c>
      <c r="D170" t="str">
        <f>IF(ISBLANK('Employee List'!E178), "",VLOOKUP('Employee List'!E178,'other LOVs'!A:B,2,FALSE))</f>
        <v/>
      </c>
      <c r="E170" t="str">
        <f>IF('Employee List'!F178="","",TRIM('Employee List'!F178))</f>
        <v>,</v>
      </c>
      <c r="F170" s="2" t="str">
        <f>IF('Employee List'!H178="","",'Employee List'!H178)</f>
        <v/>
      </c>
      <c r="G170" s="2" t="str">
        <f>IF('Employee List'!I178="","",TRIM('Employee List'!I178))</f>
        <v/>
      </c>
      <c r="H170" t="str">
        <f>IFERROR(VLOOKUP('Employee List'!J178,Nationality_Table,2,FALSE),"")</f>
        <v/>
      </c>
      <c r="I170" t="str">
        <f>IFERROR(VLOOKUP('Employee List'!K178,Country_Table,2,FALSE),"")</f>
        <v/>
      </c>
      <c r="J170" t="str">
        <f>IFERROR(VLOOKUP('Employee List'!L178,Gender_Table,2,FALSE),"")</f>
        <v/>
      </c>
      <c r="K170" s="2" t="str">
        <f>IF('Employee List'!M178="","",TEXT('Employee List'!M178,"00000000000"))</f>
        <v/>
      </c>
      <c r="L170" s="2" t="str">
        <f>IF('Employee List'!N178="","",TRIM('Employee List'!N178))</f>
        <v/>
      </c>
      <c r="M170" s="2" t="str">
        <f>IF('Employee List'!O178="","",TRIM('Employee List'!O178))</f>
        <v/>
      </c>
      <c r="N170" s="2" t="str">
        <f>IF('Employee List'!P178="","",LEFT(TRIM('Employee List'!P178),60))</f>
        <v/>
      </c>
      <c r="O170" t="str">
        <f>IFERROR(IF(VLOOKUP('Employee List'!Q178,Country_Table,2,FALSE)="PH",VLOOKUP(UPPER(TRIM('Employee List'!R178)&amp;TRIM('Employee List'!S178)&amp;TRIM('Employee List'!T178)),City!$K:$M,3,FALSE),IF('Employee List'!T178="","",'Employee List'!T178)),"")</f>
        <v/>
      </c>
      <c r="P170" t="str">
        <f>IFERROR(IF(VLOOKUP('Employee List'!Q178,Country_Table,2,FALSE)="PH",VLOOKUP('Employee List'!R178,Region_Table,2,FALSE),IF('Employee List'!R178="","",'Employee List'!R178)),"")</f>
        <v/>
      </c>
      <c r="Q170" t="str">
        <f>IFERROR(IF(VLOOKUP('Employee List'!Q178,Country_Table,2,FALSE)="PH",VLOOKUP('Employee List'!S178,Province_Table,2,FALSE),IF('Employee List'!S178="","",'Employee List'!S178)),"")</f>
        <v/>
      </c>
      <c r="R170" t="str">
        <f>IFERROR(VLOOKUP('Employee List'!Q178,Country_Table,2,FALSE),"")</f>
        <v/>
      </c>
      <c r="S170" s="2" t="str">
        <f>IF('Employee List'!U178="","",TRIM('Employee List'!U178))</f>
        <v/>
      </c>
      <c r="T170" s="2" t="str">
        <f>IF('Employee List'!V178="","",TRIM('Employee List'!V178))</f>
        <v/>
      </c>
      <c r="U170" s="2" t="str">
        <f>IF('Employee List'!W178="","",LEFT(TRIM('Employee List'!W178),60))</f>
        <v/>
      </c>
      <c r="V170" t="str">
        <f>IFERROR(IF(VLOOKUP('Employee List'!X178,Country_Table,2,FALSE)="PH",VLOOKUP(UPPER(TRIM('Employee List'!Y178)&amp;TRIM('Employee List'!Z178)&amp;TRIM('Employee List'!AA178)),City!$K:$M,3,FALSE),IF('Employee List'!AA178="","",'Employee List'!AA178)),"")</f>
        <v/>
      </c>
      <c r="W170" t="str">
        <f>IFERROR(IF(VLOOKUP('Employee List'!X178,Country_Table,2,FALSE)="PH",VLOOKUP('Employee List'!Y178,Region_Table,2,FALSE),IF('Employee List'!Y178="","",'Employee List'!Y178)),"")</f>
        <v/>
      </c>
      <c r="X170" t="str">
        <f>IFERROR(IF(VLOOKUP('Employee List'!X178,Country_Table,2,FALSE)="PH",VLOOKUP('Employee List'!Z178,Province_Table,2,FALSE),IF('Employee List'!Z178="","",'Employee List'!Z178)),"")</f>
        <v/>
      </c>
      <c r="Y170" t="str">
        <f>IFERROR(VLOOKUP('Employee List'!X178,Country_Table,2,FALSE),"")</f>
        <v/>
      </c>
      <c r="Z170" s="2" t="str">
        <f>IF('Employee List'!AB178="","",TRIM('Employee List'!AB178))</f>
        <v/>
      </c>
      <c r="AA170" s="2" t="str">
        <f>IF('Employee List'!AC178="","",TRIM('Employee List'!AC178))</f>
        <v/>
      </c>
      <c r="AB170" s="2" t="str">
        <f>IF('Employee List'!AD178="","",TRIM('Employee List'!AD178))</f>
        <v/>
      </c>
      <c r="AC170" s="2" t="str">
        <f>IF('Employee List'!G178="","",TRIM('Employee List'!G178))</f>
        <v/>
      </c>
      <c r="AD170" t="str">
        <f>IFERROR(VLOOKUP('Employee List'!AE178,Civil_Status_Table,2,FALSE),"")</f>
        <v/>
      </c>
      <c r="AE170" s="2" t="str">
        <f>IF('Employee List'!AF178="","",TRIM('Employee List'!AF178))</f>
        <v/>
      </c>
      <c r="AF170" s="2" t="str">
        <f>IF('Employee List'!AG178="","",TRIM('Employee List'!AG178))</f>
        <v/>
      </c>
      <c r="AG170" s="2" t="str">
        <f>IF('Employee List'!AH178="","",TRIM('Employee List'!AH178))</f>
        <v/>
      </c>
      <c r="AH170" t="str">
        <f>IF(ISBLANK('Employee List'!AI178), "",VLOOKUP('Employee List'!AI178,'other LOVs'!A:B,2,FALSE))</f>
        <v/>
      </c>
      <c r="AI170" t="str">
        <f>IF('Employee List'!AJ178="","",TRIM('Employee List'!AJ178))</f>
        <v/>
      </c>
      <c r="AJ170" t="str">
        <f>IF(ISBLANK('Employee List'!AK178)," ",TRIM('Employee List'!AK178))</f>
        <v xml:space="preserve"> </v>
      </c>
    </row>
    <row r="171" spans="1:36">
      <c r="A171" t="str">
        <f>IF('Employee List'!B179="","",TRIM('Employee List'!B179))</f>
        <v/>
      </c>
      <c r="B171" t="str">
        <f>IF('Employee List'!C179="","",TRIM('Employee List'!C179))</f>
        <v/>
      </c>
      <c r="C171" t="str">
        <f>IF('Employee List'!D179="","",TRIM('Employee List'!D179))</f>
        <v/>
      </c>
      <c r="D171" t="str">
        <f>IF(ISBLANK('Employee List'!E179), "",VLOOKUP('Employee List'!E179,'other LOVs'!A:B,2,FALSE))</f>
        <v/>
      </c>
      <c r="E171" t="str">
        <f>IF('Employee List'!F179="","",TRIM('Employee List'!F179))</f>
        <v>,</v>
      </c>
      <c r="F171" s="2" t="str">
        <f>IF('Employee List'!H179="","",'Employee List'!H179)</f>
        <v/>
      </c>
      <c r="G171" s="2" t="str">
        <f>IF('Employee List'!I179="","",TRIM('Employee List'!I179))</f>
        <v/>
      </c>
      <c r="H171" t="str">
        <f>IFERROR(VLOOKUP('Employee List'!J179,Nationality_Table,2,FALSE),"")</f>
        <v/>
      </c>
      <c r="I171" t="str">
        <f>IFERROR(VLOOKUP('Employee List'!K179,Country_Table,2,FALSE),"")</f>
        <v/>
      </c>
      <c r="J171" t="str">
        <f>IFERROR(VLOOKUP('Employee List'!L179,Gender_Table,2,FALSE),"")</f>
        <v/>
      </c>
      <c r="K171" s="2" t="str">
        <f>IF('Employee List'!M179="","",TEXT('Employee List'!M179,"00000000000"))</f>
        <v/>
      </c>
      <c r="L171" s="2" t="str">
        <f>IF('Employee List'!N179="","",TRIM('Employee List'!N179))</f>
        <v/>
      </c>
      <c r="M171" s="2" t="str">
        <f>IF('Employee List'!O179="","",TRIM('Employee List'!O179))</f>
        <v/>
      </c>
      <c r="N171" s="2" t="str">
        <f>IF('Employee List'!P179="","",LEFT(TRIM('Employee List'!P179),60))</f>
        <v/>
      </c>
      <c r="O171" t="str">
        <f>IFERROR(IF(VLOOKUP('Employee List'!Q179,Country_Table,2,FALSE)="PH",VLOOKUP(UPPER(TRIM('Employee List'!R179)&amp;TRIM('Employee List'!S179)&amp;TRIM('Employee List'!T179)),City!$K:$M,3,FALSE),IF('Employee List'!T179="","",'Employee List'!T179)),"")</f>
        <v/>
      </c>
      <c r="P171" t="str">
        <f>IFERROR(IF(VLOOKUP('Employee List'!Q179,Country_Table,2,FALSE)="PH",VLOOKUP('Employee List'!R179,Region_Table,2,FALSE),IF('Employee List'!R179="","",'Employee List'!R179)),"")</f>
        <v/>
      </c>
      <c r="Q171" t="str">
        <f>IFERROR(IF(VLOOKUP('Employee List'!Q179,Country_Table,2,FALSE)="PH",VLOOKUP('Employee List'!S179,Province_Table,2,FALSE),IF('Employee List'!S179="","",'Employee List'!S179)),"")</f>
        <v/>
      </c>
      <c r="R171" t="str">
        <f>IFERROR(VLOOKUP('Employee List'!Q179,Country_Table,2,FALSE),"")</f>
        <v/>
      </c>
      <c r="S171" s="2" t="str">
        <f>IF('Employee List'!U179="","",TRIM('Employee List'!U179))</f>
        <v/>
      </c>
      <c r="T171" s="2" t="str">
        <f>IF('Employee List'!V179="","",TRIM('Employee List'!V179))</f>
        <v/>
      </c>
      <c r="U171" s="2" t="str">
        <f>IF('Employee List'!W179="","",LEFT(TRIM('Employee List'!W179),60))</f>
        <v/>
      </c>
      <c r="V171" t="str">
        <f>IFERROR(IF(VLOOKUP('Employee List'!X179,Country_Table,2,FALSE)="PH",VLOOKUP(UPPER(TRIM('Employee List'!Y179)&amp;TRIM('Employee List'!Z179)&amp;TRIM('Employee List'!AA179)),City!$K:$M,3,FALSE),IF('Employee List'!AA179="","",'Employee List'!AA179)),"")</f>
        <v/>
      </c>
      <c r="W171" t="str">
        <f>IFERROR(IF(VLOOKUP('Employee List'!X179,Country_Table,2,FALSE)="PH",VLOOKUP('Employee List'!Y179,Region_Table,2,FALSE),IF('Employee List'!Y179="","",'Employee List'!Y179)),"")</f>
        <v/>
      </c>
      <c r="X171" t="str">
        <f>IFERROR(IF(VLOOKUP('Employee List'!X179,Country_Table,2,FALSE)="PH",VLOOKUP('Employee List'!Z179,Province_Table,2,FALSE),IF('Employee List'!Z179="","",'Employee List'!Z179)),"")</f>
        <v/>
      </c>
      <c r="Y171" t="str">
        <f>IFERROR(VLOOKUP('Employee List'!X179,Country_Table,2,FALSE),"")</f>
        <v/>
      </c>
      <c r="Z171" s="2" t="str">
        <f>IF('Employee List'!AB179="","",TRIM('Employee List'!AB179))</f>
        <v/>
      </c>
      <c r="AA171" s="2" t="str">
        <f>IF('Employee List'!AC179="","",TRIM('Employee List'!AC179))</f>
        <v/>
      </c>
      <c r="AB171" s="2" t="str">
        <f>IF('Employee List'!AD179="","",TRIM('Employee List'!AD179))</f>
        <v/>
      </c>
      <c r="AC171" s="2" t="str">
        <f>IF('Employee List'!G179="","",TRIM('Employee List'!G179))</f>
        <v/>
      </c>
      <c r="AD171" t="str">
        <f>IFERROR(VLOOKUP('Employee List'!AE179,Civil_Status_Table,2,FALSE),"")</f>
        <v/>
      </c>
      <c r="AE171" s="2" t="str">
        <f>IF('Employee List'!AF179="","",TRIM('Employee List'!AF179))</f>
        <v/>
      </c>
      <c r="AF171" s="2" t="str">
        <f>IF('Employee List'!AG179="","",TRIM('Employee List'!AG179))</f>
        <v/>
      </c>
      <c r="AG171" s="2" t="str">
        <f>IF('Employee List'!AH179="","",TRIM('Employee List'!AH179))</f>
        <v/>
      </c>
      <c r="AH171" t="str">
        <f>IF(ISBLANK('Employee List'!AI179), "",VLOOKUP('Employee List'!AI179,'other LOVs'!A:B,2,FALSE))</f>
        <v/>
      </c>
      <c r="AI171" t="str">
        <f>IF('Employee List'!AJ179="","",TRIM('Employee List'!AJ179))</f>
        <v/>
      </c>
      <c r="AJ171" t="str">
        <f>IF(ISBLANK('Employee List'!AK179)," ",TRIM('Employee List'!AK179))</f>
        <v xml:space="preserve"> </v>
      </c>
    </row>
    <row r="172" spans="1:36">
      <c r="A172" t="str">
        <f>IF('Employee List'!B180="","",TRIM('Employee List'!B180))</f>
        <v/>
      </c>
      <c r="B172" t="str">
        <f>IF('Employee List'!C180="","",TRIM('Employee List'!C180))</f>
        <v/>
      </c>
      <c r="C172" t="str">
        <f>IF('Employee List'!D180="","",TRIM('Employee List'!D180))</f>
        <v/>
      </c>
      <c r="D172" t="str">
        <f>IF(ISBLANK('Employee List'!E180), "",VLOOKUP('Employee List'!E180,'other LOVs'!A:B,2,FALSE))</f>
        <v/>
      </c>
      <c r="E172" t="str">
        <f>IF('Employee List'!F180="","",TRIM('Employee List'!F180))</f>
        <v>,</v>
      </c>
      <c r="F172" s="2" t="str">
        <f>IF('Employee List'!H180="","",'Employee List'!H180)</f>
        <v/>
      </c>
      <c r="G172" s="2" t="str">
        <f>IF('Employee List'!I180="","",TRIM('Employee List'!I180))</f>
        <v/>
      </c>
      <c r="H172" t="str">
        <f>IFERROR(VLOOKUP('Employee List'!J180,Nationality_Table,2,FALSE),"")</f>
        <v/>
      </c>
      <c r="I172" t="str">
        <f>IFERROR(VLOOKUP('Employee List'!K180,Country_Table,2,FALSE),"")</f>
        <v/>
      </c>
      <c r="J172" t="str">
        <f>IFERROR(VLOOKUP('Employee List'!L180,Gender_Table,2,FALSE),"")</f>
        <v/>
      </c>
      <c r="K172" s="2" t="str">
        <f>IF('Employee List'!M180="","",TEXT('Employee List'!M180,"00000000000"))</f>
        <v/>
      </c>
      <c r="L172" s="2" t="str">
        <f>IF('Employee List'!N180="","",TRIM('Employee List'!N180))</f>
        <v/>
      </c>
      <c r="M172" s="2" t="str">
        <f>IF('Employee List'!O180="","",TRIM('Employee List'!O180))</f>
        <v/>
      </c>
      <c r="N172" s="2" t="str">
        <f>IF('Employee List'!P180="","",LEFT(TRIM('Employee List'!P180),60))</f>
        <v/>
      </c>
      <c r="O172" t="str">
        <f>IFERROR(IF(VLOOKUP('Employee List'!Q180,Country_Table,2,FALSE)="PH",VLOOKUP(UPPER(TRIM('Employee List'!R180)&amp;TRIM('Employee List'!S180)&amp;TRIM('Employee List'!T180)),City!$K:$M,3,FALSE),IF('Employee List'!T180="","",'Employee List'!T180)),"")</f>
        <v/>
      </c>
      <c r="P172" t="str">
        <f>IFERROR(IF(VLOOKUP('Employee List'!Q180,Country_Table,2,FALSE)="PH",VLOOKUP('Employee List'!R180,Region_Table,2,FALSE),IF('Employee List'!R180="","",'Employee List'!R180)),"")</f>
        <v/>
      </c>
      <c r="Q172" t="str">
        <f>IFERROR(IF(VLOOKUP('Employee List'!Q180,Country_Table,2,FALSE)="PH",VLOOKUP('Employee List'!S180,Province_Table,2,FALSE),IF('Employee List'!S180="","",'Employee List'!S180)),"")</f>
        <v/>
      </c>
      <c r="R172" t="str">
        <f>IFERROR(VLOOKUP('Employee List'!Q180,Country_Table,2,FALSE),"")</f>
        <v/>
      </c>
      <c r="S172" s="2" t="str">
        <f>IF('Employee List'!U180="","",TRIM('Employee List'!U180))</f>
        <v/>
      </c>
      <c r="T172" s="2" t="str">
        <f>IF('Employee List'!V180="","",TRIM('Employee List'!V180))</f>
        <v/>
      </c>
      <c r="U172" s="2" t="str">
        <f>IF('Employee List'!W180="","",LEFT(TRIM('Employee List'!W180),60))</f>
        <v/>
      </c>
      <c r="V172" t="str">
        <f>IFERROR(IF(VLOOKUP('Employee List'!X180,Country_Table,2,FALSE)="PH",VLOOKUP(UPPER(TRIM('Employee List'!Y180)&amp;TRIM('Employee List'!Z180)&amp;TRIM('Employee List'!AA180)),City!$K:$M,3,FALSE),IF('Employee List'!AA180="","",'Employee List'!AA180)),"")</f>
        <v/>
      </c>
      <c r="W172" t="str">
        <f>IFERROR(IF(VLOOKUP('Employee List'!X180,Country_Table,2,FALSE)="PH",VLOOKUP('Employee List'!Y180,Region_Table,2,FALSE),IF('Employee List'!Y180="","",'Employee List'!Y180)),"")</f>
        <v/>
      </c>
      <c r="X172" t="str">
        <f>IFERROR(IF(VLOOKUP('Employee List'!X180,Country_Table,2,FALSE)="PH",VLOOKUP('Employee List'!Z180,Province_Table,2,FALSE),IF('Employee List'!Z180="","",'Employee List'!Z180)),"")</f>
        <v/>
      </c>
      <c r="Y172" t="str">
        <f>IFERROR(VLOOKUP('Employee List'!X180,Country_Table,2,FALSE),"")</f>
        <v/>
      </c>
      <c r="Z172" s="2" t="str">
        <f>IF('Employee List'!AB180="","",TRIM('Employee List'!AB180))</f>
        <v/>
      </c>
      <c r="AA172" s="2" t="str">
        <f>IF('Employee List'!AC180="","",TRIM('Employee List'!AC180))</f>
        <v/>
      </c>
      <c r="AB172" s="2" t="str">
        <f>IF('Employee List'!AD180="","",TRIM('Employee List'!AD180))</f>
        <v/>
      </c>
      <c r="AC172" s="2" t="str">
        <f>IF('Employee List'!G180="","",TRIM('Employee List'!G180))</f>
        <v/>
      </c>
      <c r="AD172" t="str">
        <f>IFERROR(VLOOKUP('Employee List'!AE180,Civil_Status_Table,2,FALSE),"")</f>
        <v/>
      </c>
      <c r="AE172" s="2" t="str">
        <f>IF('Employee List'!AF180="","",TRIM('Employee List'!AF180))</f>
        <v/>
      </c>
      <c r="AF172" s="2" t="str">
        <f>IF('Employee List'!AG180="","",TRIM('Employee List'!AG180))</f>
        <v/>
      </c>
      <c r="AG172" s="2" t="str">
        <f>IF('Employee List'!AH180="","",TRIM('Employee List'!AH180))</f>
        <v/>
      </c>
      <c r="AH172" t="str">
        <f>IF(ISBLANK('Employee List'!AI180), "",VLOOKUP('Employee List'!AI180,'other LOVs'!A:B,2,FALSE))</f>
        <v/>
      </c>
      <c r="AI172" t="str">
        <f>IF('Employee List'!AJ180="","",TRIM('Employee List'!AJ180))</f>
        <v/>
      </c>
      <c r="AJ172" t="str">
        <f>IF(ISBLANK('Employee List'!AK180)," ",TRIM('Employee List'!AK180))</f>
        <v xml:space="preserve"> </v>
      </c>
    </row>
    <row r="173" spans="1:36">
      <c r="A173" t="str">
        <f>IF('Employee List'!B181="","",TRIM('Employee List'!B181))</f>
        <v/>
      </c>
      <c r="B173" t="str">
        <f>IF('Employee List'!C181="","",TRIM('Employee List'!C181))</f>
        <v/>
      </c>
      <c r="C173" t="str">
        <f>IF('Employee List'!D181="","",TRIM('Employee List'!D181))</f>
        <v/>
      </c>
      <c r="D173" t="str">
        <f>IF(ISBLANK('Employee List'!E181), "",VLOOKUP('Employee List'!E181,'other LOVs'!A:B,2,FALSE))</f>
        <v/>
      </c>
      <c r="E173" t="str">
        <f>IF('Employee List'!F181="","",TRIM('Employee List'!F181))</f>
        <v>,</v>
      </c>
      <c r="F173" s="2" t="str">
        <f>IF('Employee List'!H181="","",'Employee List'!H181)</f>
        <v/>
      </c>
      <c r="G173" s="2" t="str">
        <f>IF('Employee List'!I181="","",TRIM('Employee List'!I181))</f>
        <v/>
      </c>
      <c r="H173" t="str">
        <f>IFERROR(VLOOKUP('Employee List'!J181,Nationality_Table,2,FALSE),"")</f>
        <v/>
      </c>
      <c r="I173" t="str">
        <f>IFERROR(VLOOKUP('Employee List'!K181,Country_Table,2,FALSE),"")</f>
        <v/>
      </c>
      <c r="J173" t="str">
        <f>IFERROR(VLOOKUP('Employee List'!L181,Gender_Table,2,FALSE),"")</f>
        <v/>
      </c>
      <c r="K173" s="2" t="str">
        <f>IF('Employee List'!M181="","",TEXT('Employee List'!M181,"00000000000"))</f>
        <v/>
      </c>
      <c r="L173" s="2" t="str">
        <f>IF('Employee List'!N181="","",TRIM('Employee List'!N181))</f>
        <v/>
      </c>
      <c r="M173" s="2" t="str">
        <f>IF('Employee List'!O181="","",TRIM('Employee List'!O181))</f>
        <v/>
      </c>
      <c r="N173" s="2" t="str">
        <f>IF('Employee List'!P181="","",LEFT(TRIM('Employee List'!P181),60))</f>
        <v/>
      </c>
      <c r="O173" t="str">
        <f>IFERROR(IF(VLOOKUP('Employee List'!Q181,Country_Table,2,FALSE)="PH",VLOOKUP(UPPER(TRIM('Employee List'!R181)&amp;TRIM('Employee List'!S181)&amp;TRIM('Employee List'!T181)),City!$K:$M,3,FALSE),IF('Employee List'!T181="","",'Employee List'!T181)),"")</f>
        <v/>
      </c>
      <c r="P173" t="str">
        <f>IFERROR(IF(VLOOKUP('Employee List'!Q181,Country_Table,2,FALSE)="PH",VLOOKUP('Employee List'!R181,Region_Table,2,FALSE),IF('Employee List'!R181="","",'Employee List'!R181)),"")</f>
        <v/>
      </c>
      <c r="Q173" t="str">
        <f>IFERROR(IF(VLOOKUP('Employee List'!Q181,Country_Table,2,FALSE)="PH",VLOOKUP('Employee List'!S181,Province_Table,2,FALSE),IF('Employee List'!S181="","",'Employee List'!S181)),"")</f>
        <v/>
      </c>
      <c r="R173" t="str">
        <f>IFERROR(VLOOKUP('Employee List'!Q181,Country_Table,2,FALSE),"")</f>
        <v/>
      </c>
      <c r="S173" s="2" t="str">
        <f>IF('Employee List'!U181="","",TRIM('Employee List'!U181))</f>
        <v/>
      </c>
      <c r="T173" s="2" t="str">
        <f>IF('Employee List'!V181="","",TRIM('Employee List'!V181))</f>
        <v/>
      </c>
      <c r="U173" s="2" t="str">
        <f>IF('Employee List'!W181="","",LEFT(TRIM('Employee List'!W181),60))</f>
        <v/>
      </c>
      <c r="V173" t="str">
        <f>IFERROR(IF(VLOOKUP('Employee List'!X181,Country_Table,2,FALSE)="PH",VLOOKUP(UPPER(TRIM('Employee List'!Y181)&amp;TRIM('Employee List'!Z181)&amp;TRIM('Employee List'!AA181)),City!$K:$M,3,FALSE),IF('Employee List'!AA181="","",'Employee List'!AA181)),"")</f>
        <v/>
      </c>
      <c r="W173" t="str">
        <f>IFERROR(IF(VLOOKUP('Employee List'!X181,Country_Table,2,FALSE)="PH",VLOOKUP('Employee List'!Y181,Region_Table,2,FALSE),IF('Employee List'!Y181="","",'Employee List'!Y181)),"")</f>
        <v/>
      </c>
      <c r="X173" t="str">
        <f>IFERROR(IF(VLOOKUP('Employee List'!X181,Country_Table,2,FALSE)="PH",VLOOKUP('Employee List'!Z181,Province_Table,2,FALSE),IF('Employee List'!Z181="","",'Employee List'!Z181)),"")</f>
        <v/>
      </c>
      <c r="Y173" t="str">
        <f>IFERROR(VLOOKUP('Employee List'!X181,Country_Table,2,FALSE),"")</f>
        <v/>
      </c>
      <c r="Z173" s="2" t="str">
        <f>IF('Employee List'!AB181="","",TRIM('Employee List'!AB181))</f>
        <v/>
      </c>
      <c r="AA173" s="2" t="str">
        <f>IF('Employee List'!AC181="","",TRIM('Employee List'!AC181))</f>
        <v/>
      </c>
      <c r="AB173" s="2" t="str">
        <f>IF('Employee List'!AD181="","",TRIM('Employee List'!AD181))</f>
        <v/>
      </c>
      <c r="AC173" s="2" t="str">
        <f>IF('Employee List'!G181="","",TRIM('Employee List'!G181))</f>
        <v/>
      </c>
      <c r="AD173" t="str">
        <f>IFERROR(VLOOKUP('Employee List'!AE181,Civil_Status_Table,2,FALSE),"")</f>
        <v/>
      </c>
      <c r="AE173" s="2" t="str">
        <f>IF('Employee List'!AF181="","",TRIM('Employee List'!AF181))</f>
        <v/>
      </c>
      <c r="AF173" s="2" t="str">
        <f>IF('Employee List'!AG181="","",TRIM('Employee List'!AG181))</f>
        <v/>
      </c>
      <c r="AG173" s="2" t="str">
        <f>IF('Employee List'!AH181="","",TRIM('Employee List'!AH181))</f>
        <v/>
      </c>
      <c r="AH173" t="str">
        <f>IF(ISBLANK('Employee List'!AI181), "",VLOOKUP('Employee List'!AI181,'other LOVs'!A:B,2,FALSE))</f>
        <v/>
      </c>
      <c r="AI173" t="str">
        <f>IF('Employee List'!AJ181="","",TRIM('Employee List'!AJ181))</f>
        <v/>
      </c>
      <c r="AJ173" t="str">
        <f>IF(ISBLANK('Employee List'!AK181)," ",TRIM('Employee List'!AK181))</f>
        <v xml:space="preserve"> </v>
      </c>
    </row>
    <row r="174" spans="1:36">
      <c r="A174" t="str">
        <f>IF('Employee List'!B182="","",TRIM('Employee List'!B182))</f>
        <v/>
      </c>
      <c r="B174" t="str">
        <f>IF('Employee List'!C182="","",TRIM('Employee List'!C182))</f>
        <v/>
      </c>
      <c r="C174" t="str">
        <f>IF('Employee List'!D182="","",TRIM('Employee List'!D182))</f>
        <v/>
      </c>
      <c r="D174" t="str">
        <f>IF(ISBLANK('Employee List'!E182), "",VLOOKUP('Employee List'!E182,'other LOVs'!A:B,2,FALSE))</f>
        <v/>
      </c>
      <c r="E174" t="str">
        <f>IF('Employee List'!F182="","",TRIM('Employee List'!F182))</f>
        <v>,</v>
      </c>
      <c r="F174" s="2" t="str">
        <f>IF('Employee List'!H182="","",'Employee List'!H182)</f>
        <v/>
      </c>
      <c r="G174" s="2" t="str">
        <f>IF('Employee List'!I182="","",TRIM('Employee List'!I182))</f>
        <v/>
      </c>
      <c r="H174" t="str">
        <f>IFERROR(VLOOKUP('Employee List'!J182,Nationality_Table,2,FALSE),"")</f>
        <v/>
      </c>
      <c r="I174" t="str">
        <f>IFERROR(VLOOKUP('Employee List'!K182,Country_Table,2,FALSE),"")</f>
        <v/>
      </c>
      <c r="J174" t="str">
        <f>IFERROR(VLOOKUP('Employee List'!L182,Gender_Table,2,FALSE),"")</f>
        <v/>
      </c>
      <c r="K174" s="2" t="str">
        <f>IF('Employee List'!M182="","",TEXT('Employee List'!M182,"00000000000"))</f>
        <v/>
      </c>
      <c r="L174" s="2" t="str">
        <f>IF('Employee List'!N182="","",TRIM('Employee List'!N182))</f>
        <v/>
      </c>
      <c r="M174" s="2" t="str">
        <f>IF('Employee List'!O182="","",TRIM('Employee List'!O182))</f>
        <v/>
      </c>
      <c r="N174" s="2" t="str">
        <f>IF('Employee List'!P182="","",LEFT(TRIM('Employee List'!P182),60))</f>
        <v/>
      </c>
      <c r="O174" t="str">
        <f>IFERROR(IF(VLOOKUP('Employee List'!Q182,Country_Table,2,FALSE)="PH",VLOOKUP(UPPER(TRIM('Employee List'!R182)&amp;TRIM('Employee List'!S182)&amp;TRIM('Employee List'!T182)),City!$K:$M,3,FALSE),IF('Employee List'!T182="","",'Employee List'!T182)),"")</f>
        <v/>
      </c>
      <c r="P174" t="str">
        <f>IFERROR(IF(VLOOKUP('Employee List'!Q182,Country_Table,2,FALSE)="PH",VLOOKUP('Employee List'!R182,Region_Table,2,FALSE),IF('Employee List'!R182="","",'Employee List'!R182)),"")</f>
        <v/>
      </c>
      <c r="Q174" t="str">
        <f>IFERROR(IF(VLOOKUP('Employee List'!Q182,Country_Table,2,FALSE)="PH",VLOOKUP('Employee List'!S182,Province_Table,2,FALSE),IF('Employee List'!S182="","",'Employee List'!S182)),"")</f>
        <v/>
      </c>
      <c r="R174" t="str">
        <f>IFERROR(VLOOKUP('Employee List'!Q182,Country_Table,2,FALSE),"")</f>
        <v/>
      </c>
      <c r="S174" s="2" t="str">
        <f>IF('Employee List'!U182="","",TRIM('Employee List'!U182))</f>
        <v/>
      </c>
      <c r="T174" s="2" t="str">
        <f>IF('Employee List'!V182="","",TRIM('Employee List'!V182))</f>
        <v/>
      </c>
      <c r="U174" s="2" t="str">
        <f>IF('Employee List'!W182="","",LEFT(TRIM('Employee List'!W182),60))</f>
        <v/>
      </c>
      <c r="V174" t="str">
        <f>IFERROR(IF(VLOOKUP('Employee List'!X182,Country_Table,2,FALSE)="PH",VLOOKUP(UPPER(TRIM('Employee List'!Y182)&amp;TRIM('Employee List'!Z182)&amp;TRIM('Employee List'!AA182)),City!$K:$M,3,FALSE),IF('Employee List'!AA182="","",'Employee List'!AA182)),"")</f>
        <v/>
      </c>
      <c r="W174" t="str">
        <f>IFERROR(IF(VLOOKUP('Employee List'!X182,Country_Table,2,FALSE)="PH",VLOOKUP('Employee List'!Y182,Region_Table,2,FALSE),IF('Employee List'!Y182="","",'Employee List'!Y182)),"")</f>
        <v/>
      </c>
      <c r="X174" t="str">
        <f>IFERROR(IF(VLOOKUP('Employee List'!X182,Country_Table,2,FALSE)="PH",VLOOKUP('Employee List'!Z182,Province_Table,2,FALSE),IF('Employee List'!Z182="","",'Employee List'!Z182)),"")</f>
        <v/>
      </c>
      <c r="Y174" t="str">
        <f>IFERROR(VLOOKUP('Employee List'!X182,Country_Table,2,FALSE),"")</f>
        <v/>
      </c>
      <c r="Z174" s="2" t="str">
        <f>IF('Employee List'!AB182="","",TRIM('Employee List'!AB182))</f>
        <v/>
      </c>
      <c r="AA174" s="2" t="str">
        <f>IF('Employee List'!AC182="","",TRIM('Employee List'!AC182))</f>
        <v/>
      </c>
      <c r="AB174" s="2" t="str">
        <f>IF('Employee List'!AD182="","",TRIM('Employee List'!AD182))</f>
        <v/>
      </c>
      <c r="AC174" s="2" t="str">
        <f>IF('Employee List'!G182="","",TRIM('Employee List'!G182))</f>
        <v/>
      </c>
      <c r="AD174" t="str">
        <f>IFERROR(VLOOKUP('Employee List'!AE182,Civil_Status_Table,2,FALSE),"")</f>
        <v/>
      </c>
      <c r="AE174" s="2" t="str">
        <f>IF('Employee List'!AF182="","",TRIM('Employee List'!AF182))</f>
        <v/>
      </c>
      <c r="AF174" s="2" t="str">
        <f>IF('Employee List'!AG182="","",TRIM('Employee List'!AG182))</f>
        <v/>
      </c>
      <c r="AG174" s="2" t="str">
        <f>IF('Employee List'!AH182="","",TRIM('Employee List'!AH182))</f>
        <v/>
      </c>
      <c r="AH174" t="str">
        <f>IF(ISBLANK('Employee List'!AI182), "",VLOOKUP('Employee List'!AI182,'other LOVs'!A:B,2,FALSE))</f>
        <v/>
      </c>
      <c r="AI174" t="str">
        <f>IF('Employee List'!AJ182="","",TRIM('Employee List'!AJ182))</f>
        <v/>
      </c>
      <c r="AJ174" t="str">
        <f>IF(ISBLANK('Employee List'!AK182)," ",TRIM('Employee List'!AK182))</f>
        <v xml:space="preserve"> </v>
      </c>
    </row>
    <row r="175" spans="1:36">
      <c r="A175" t="str">
        <f>IF('Employee List'!B183="","",TRIM('Employee List'!B183))</f>
        <v/>
      </c>
      <c r="B175" t="str">
        <f>IF('Employee List'!C183="","",TRIM('Employee List'!C183))</f>
        <v/>
      </c>
      <c r="C175" t="str">
        <f>IF('Employee List'!D183="","",TRIM('Employee List'!D183))</f>
        <v/>
      </c>
      <c r="D175" t="str">
        <f>IF(ISBLANK('Employee List'!E183), "",VLOOKUP('Employee List'!E183,'other LOVs'!A:B,2,FALSE))</f>
        <v/>
      </c>
      <c r="E175" t="str">
        <f>IF('Employee List'!F183="","",TRIM('Employee List'!F183))</f>
        <v>,</v>
      </c>
      <c r="F175" s="2" t="str">
        <f>IF('Employee List'!H183="","",'Employee List'!H183)</f>
        <v/>
      </c>
      <c r="G175" s="2" t="str">
        <f>IF('Employee List'!I183="","",TRIM('Employee List'!I183))</f>
        <v/>
      </c>
      <c r="H175" t="str">
        <f>IFERROR(VLOOKUP('Employee List'!J183,Nationality_Table,2,FALSE),"")</f>
        <v/>
      </c>
      <c r="I175" t="str">
        <f>IFERROR(VLOOKUP('Employee List'!K183,Country_Table,2,FALSE),"")</f>
        <v/>
      </c>
      <c r="J175" t="str">
        <f>IFERROR(VLOOKUP('Employee List'!L183,Gender_Table,2,FALSE),"")</f>
        <v/>
      </c>
      <c r="K175" s="2" t="str">
        <f>IF('Employee List'!M183="","",TEXT('Employee List'!M183,"00000000000"))</f>
        <v/>
      </c>
      <c r="L175" s="2" t="str">
        <f>IF('Employee List'!N183="","",TRIM('Employee List'!N183))</f>
        <v/>
      </c>
      <c r="M175" s="2" t="str">
        <f>IF('Employee List'!O183="","",TRIM('Employee List'!O183))</f>
        <v/>
      </c>
      <c r="N175" s="2" t="str">
        <f>IF('Employee List'!P183="","",LEFT(TRIM('Employee List'!P183),60))</f>
        <v/>
      </c>
      <c r="O175" t="str">
        <f>IFERROR(IF(VLOOKUP('Employee List'!Q183,Country_Table,2,FALSE)="PH",VLOOKUP(UPPER(TRIM('Employee List'!R183)&amp;TRIM('Employee List'!S183)&amp;TRIM('Employee List'!T183)),City!$K:$M,3,FALSE),IF('Employee List'!T183="","",'Employee List'!T183)),"")</f>
        <v/>
      </c>
      <c r="P175" t="str">
        <f>IFERROR(IF(VLOOKUP('Employee List'!Q183,Country_Table,2,FALSE)="PH",VLOOKUP('Employee List'!R183,Region_Table,2,FALSE),IF('Employee List'!R183="","",'Employee List'!R183)),"")</f>
        <v/>
      </c>
      <c r="Q175" t="str">
        <f>IFERROR(IF(VLOOKUP('Employee List'!Q183,Country_Table,2,FALSE)="PH",VLOOKUP('Employee List'!S183,Province_Table,2,FALSE),IF('Employee List'!S183="","",'Employee List'!S183)),"")</f>
        <v/>
      </c>
      <c r="R175" t="str">
        <f>IFERROR(VLOOKUP('Employee List'!Q183,Country_Table,2,FALSE),"")</f>
        <v/>
      </c>
      <c r="S175" s="2" t="str">
        <f>IF('Employee List'!U183="","",TRIM('Employee List'!U183))</f>
        <v/>
      </c>
      <c r="T175" s="2" t="str">
        <f>IF('Employee List'!V183="","",TRIM('Employee List'!V183))</f>
        <v/>
      </c>
      <c r="U175" s="2" t="str">
        <f>IF('Employee List'!W183="","",LEFT(TRIM('Employee List'!W183),60))</f>
        <v/>
      </c>
      <c r="V175" t="str">
        <f>IFERROR(IF(VLOOKUP('Employee List'!X183,Country_Table,2,FALSE)="PH",VLOOKUP(UPPER(TRIM('Employee List'!Y183)&amp;TRIM('Employee List'!Z183)&amp;TRIM('Employee List'!AA183)),City!$K:$M,3,FALSE),IF('Employee List'!AA183="","",'Employee List'!AA183)),"")</f>
        <v/>
      </c>
      <c r="W175" t="str">
        <f>IFERROR(IF(VLOOKUP('Employee List'!X183,Country_Table,2,FALSE)="PH",VLOOKUP('Employee List'!Y183,Region_Table,2,FALSE),IF('Employee List'!Y183="","",'Employee List'!Y183)),"")</f>
        <v/>
      </c>
      <c r="X175" t="str">
        <f>IFERROR(IF(VLOOKUP('Employee List'!X183,Country_Table,2,FALSE)="PH",VLOOKUP('Employee List'!Z183,Province_Table,2,FALSE),IF('Employee List'!Z183="","",'Employee List'!Z183)),"")</f>
        <v/>
      </c>
      <c r="Y175" t="str">
        <f>IFERROR(VLOOKUP('Employee List'!X183,Country_Table,2,FALSE),"")</f>
        <v/>
      </c>
      <c r="Z175" s="2" t="str">
        <f>IF('Employee List'!AB183="","",TRIM('Employee List'!AB183))</f>
        <v/>
      </c>
      <c r="AA175" s="2" t="str">
        <f>IF('Employee List'!AC183="","",TRIM('Employee List'!AC183))</f>
        <v/>
      </c>
      <c r="AB175" s="2" t="str">
        <f>IF('Employee List'!AD183="","",TRIM('Employee List'!AD183))</f>
        <v/>
      </c>
      <c r="AC175" s="2" t="str">
        <f>IF('Employee List'!G183="","",TRIM('Employee List'!G183))</f>
        <v/>
      </c>
      <c r="AD175" t="str">
        <f>IFERROR(VLOOKUP('Employee List'!AE183,Civil_Status_Table,2,FALSE),"")</f>
        <v/>
      </c>
      <c r="AE175" s="2" t="str">
        <f>IF('Employee List'!AF183="","",TRIM('Employee List'!AF183))</f>
        <v/>
      </c>
      <c r="AF175" s="2" t="str">
        <f>IF('Employee List'!AG183="","",TRIM('Employee List'!AG183))</f>
        <v/>
      </c>
      <c r="AG175" s="2" t="str">
        <f>IF('Employee List'!AH183="","",TRIM('Employee List'!AH183))</f>
        <v/>
      </c>
      <c r="AH175" t="str">
        <f>IF(ISBLANK('Employee List'!AI183), "",VLOOKUP('Employee List'!AI183,'other LOVs'!A:B,2,FALSE))</f>
        <v/>
      </c>
      <c r="AI175" t="str">
        <f>IF('Employee List'!AJ183="","",TRIM('Employee List'!AJ183))</f>
        <v/>
      </c>
      <c r="AJ175" t="str">
        <f>IF(ISBLANK('Employee List'!AK183)," ",TRIM('Employee List'!AK183))</f>
        <v xml:space="preserve"> </v>
      </c>
    </row>
    <row r="176" spans="1:36">
      <c r="A176" t="str">
        <f>IF('Employee List'!B184="","",TRIM('Employee List'!B184))</f>
        <v/>
      </c>
      <c r="B176" t="str">
        <f>IF('Employee List'!C184="","",TRIM('Employee List'!C184))</f>
        <v/>
      </c>
      <c r="C176" t="str">
        <f>IF('Employee List'!D184="","",TRIM('Employee List'!D184))</f>
        <v/>
      </c>
      <c r="D176" t="str">
        <f>IF(ISBLANK('Employee List'!E184), "",VLOOKUP('Employee List'!E184,'other LOVs'!A:B,2,FALSE))</f>
        <v/>
      </c>
      <c r="E176" t="str">
        <f>IF('Employee List'!F184="","",TRIM('Employee List'!F184))</f>
        <v>,</v>
      </c>
      <c r="F176" s="2" t="str">
        <f>IF('Employee List'!H184="","",'Employee List'!H184)</f>
        <v/>
      </c>
      <c r="G176" s="2" t="str">
        <f>IF('Employee List'!I184="","",TRIM('Employee List'!I184))</f>
        <v/>
      </c>
      <c r="H176" t="str">
        <f>IFERROR(VLOOKUP('Employee List'!J184,Nationality_Table,2,FALSE),"")</f>
        <v/>
      </c>
      <c r="I176" t="str">
        <f>IFERROR(VLOOKUP('Employee List'!K184,Country_Table,2,FALSE),"")</f>
        <v/>
      </c>
      <c r="J176" t="str">
        <f>IFERROR(VLOOKUP('Employee List'!L184,Gender_Table,2,FALSE),"")</f>
        <v/>
      </c>
      <c r="K176" s="2" t="str">
        <f>IF('Employee List'!M184="","",TEXT('Employee List'!M184,"00000000000"))</f>
        <v/>
      </c>
      <c r="L176" s="2" t="str">
        <f>IF('Employee List'!N184="","",TRIM('Employee List'!N184))</f>
        <v/>
      </c>
      <c r="M176" s="2" t="str">
        <f>IF('Employee List'!O184="","",TRIM('Employee List'!O184))</f>
        <v/>
      </c>
      <c r="N176" s="2" t="str">
        <f>IF('Employee List'!P184="","",LEFT(TRIM('Employee List'!P184),60))</f>
        <v/>
      </c>
      <c r="O176" t="str">
        <f>IFERROR(IF(VLOOKUP('Employee List'!Q184,Country_Table,2,FALSE)="PH",VLOOKUP(UPPER(TRIM('Employee List'!R184)&amp;TRIM('Employee List'!S184)&amp;TRIM('Employee List'!T184)),City!$K:$M,3,FALSE),IF('Employee List'!T184="","",'Employee List'!T184)),"")</f>
        <v/>
      </c>
      <c r="P176" t="str">
        <f>IFERROR(IF(VLOOKUP('Employee List'!Q184,Country_Table,2,FALSE)="PH",VLOOKUP('Employee List'!R184,Region_Table,2,FALSE),IF('Employee List'!R184="","",'Employee List'!R184)),"")</f>
        <v/>
      </c>
      <c r="Q176" t="str">
        <f>IFERROR(IF(VLOOKUP('Employee List'!Q184,Country_Table,2,FALSE)="PH",VLOOKUP('Employee List'!S184,Province_Table,2,FALSE),IF('Employee List'!S184="","",'Employee List'!S184)),"")</f>
        <v/>
      </c>
      <c r="R176" t="str">
        <f>IFERROR(VLOOKUP('Employee List'!Q184,Country_Table,2,FALSE),"")</f>
        <v/>
      </c>
      <c r="S176" s="2" t="str">
        <f>IF('Employee List'!U184="","",TRIM('Employee List'!U184))</f>
        <v/>
      </c>
      <c r="T176" s="2" t="str">
        <f>IF('Employee List'!V184="","",TRIM('Employee List'!V184))</f>
        <v/>
      </c>
      <c r="U176" s="2" t="str">
        <f>IF('Employee List'!W184="","",LEFT(TRIM('Employee List'!W184),60))</f>
        <v/>
      </c>
      <c r="V176" t="str">
        <f>IFERROR(IF(VLOOKUP('Employee List'!X184,Country_Table,2,FALSE)="PH",VLOOKUP(UPPER(TRIM('Employee List'!Y184)&amp;TRIM('Employee List'!Z184)&amp;TRIM('Employee List'!AA184)),City!$K:$M,3,FALSE),IF('Employee List'!AA184="","",'Employee List'!AA184)),"")</f>
        <v/>
      </c>
      <c r="W176" t="str">
        <f>IFERROR(IF(VLOOKUP('Employee List'!X184,Country_Table,2,FALSE)="PH",VLOOKUP('Employee List'!Y184,Region_Table,2,FALSE),IF('Employee List'!Y184="","",'Employee List'!Y184)),"")</f>
        <v/>
      </c>
      <c r="X176" t="str">
        <f>IFERROR(IF(VLOOKUP('Employee List'!X184,Country_Table,2,FALSE)="PH",VLOOKUP('Employee List'!Z184,Province_Table,2,FALSE),IF('Employee List'!Z184="","",'Employee List'!Z184)),"")</f>
        <v/>
      </c>
      <c r="Y176" t="str">
        <f>IFERROR(VLOOKUP('Employee List'!X184,Country_Table,2,FALSE),"")</f>
        <v/>
      </c>
      <c r="Z176" s="2" t="str">
        <f>IF('Employee List'!AB184="","",TRIM('Employee List'!AB184))</f>
        <v/>
      </c>
      <c r="AA176" s="2" t="str">
        <f>IF('Employee List'!AC184="","",TRIM('Employee List'!AC184))</f>
        <v/>
      </c>
      <c r="AB176" s="2" t="str">
        <f>IF('Employee List'!AD184="","",TRIM('Employee List'!AD184))</f>
        <v/>
      </c>
      <c r="AC176" s="2" t="str">
        <f>IF('Employee List'!G184="","",TRIM('Employee List'!G184))</f>
        <v/>
      </c>
      <c r="AD176" t="str">
        <f>IFERROR(VLOOKUP('Employee List'!AE184,Civil_Status_Table,2,FALSE),"")</f>
        <v/>
      </c>
      <c r="AE176" s="2" t="str">
        <f>IF('Employee List'!AF184="","",TRIM('Employee List'!AF184))</f>
        <v/>
      </c>
      <c r="AF176" s="2" t="str">
        <f>IF('Employee List'!AG184="","",TRIM('Employee List'!AG184))</f>
        <v/>
      </c>
      <c r="AG176" s="2" t="str">
        <f>IF('Employee List'!AH184="","",TRIM('Employee List'!AH184))</f>
        <v/>
      </c>
      <c r="AH176" t="str">
        <f>IF(ISBLANK('Employee List'!AI184), "",VLOOKUP('Employee List'!AI184,'other LOVs'!A:B,2,FALSE))</f>
        <v/>
      </c>
      <c r="AI176" t="str">
        <f>IF('Employee List'!AJ184="","",TRIM('Employee List'!AJ184))</f>
        <v/>
      </c>
      <c r="AJ176" t="str">
        <f>IF(ISBLANK('Employee List'!AK184)," ",TRIM('Employee List'!AK184))</f>
        <v xml:space="preserve"> </v>
      </c>
    </row>
    <row r="177" spans="1:36">
      <c r="A177" t="str">
        <f>IF('Employee List'!B185="","",TRIM('Employee List'!B185))</f>
        <v/>
      </c>
      <c r="B177" t="str">
        <f>IF('Employee List'!C185="","",TRIM('Employee List'!C185))</f>
        <v/>
      </c>
      <c r="C177" t="str">
        <f>IF('Employee List'!D185="","",TRIM('Employee List'!D185))</f>
        <v/>
      </c>
      <c r="D177" t="str">
        <f>IF(ISBLANK('Employee List'!E185), "",VLOOKUP('Employee List'!E185,'other LOVs'!A:B,2,FALSE))</f>
        <v/>
      </c>
      <c r="E177" t="str">
        <f>IF('Employee List'!F185="","",TRIM('Employee List'!F185))</f>
        <v>,</v>
      </c>
      <c r="F177" s="2" t="str">
        <f>IF('Employee List'!H185="","",'Employee List'!H185)</f>
        <v/>
      </c>
      <c r="G177" s="2" t="str">
        <f>IF('Employee List'!I185="","",TRIM('Employee List'!I185))</f>
        <v/>
      </c>
      <c r="H177" t="str">
        <f>IFERROR(VLOOKUP('Employee List'!J185,Nationality_Table,2,FALSE),"")</f>
        <v/>
      </c>
      <c r="I177" t="str">
        <f>IFERROR(VLOOKUP('Employee List'!K185,Country_Table,2,FALSE),"")</f>
        <v/>
      </c>
      <c r="J177" t="str">
        <f>IFERROR(VLOOKUP('Employee List'!L185,Gender_Table,2,FALSE),"")</f>
        <v/>
      </c>
      <c r="K177" s="2" t="str">
        <f>IF('Employee List'!M185="","",TEXT('Employee List'!M185,"00000000000"))</f>
        <v/>
      </c>
      <c r="L177" s="2" t="str">
        <f>IF('Employee List'!N185="","",TRIM('Employee List'!N185))</f>
        <v/>
      </c>
      <c r="M177" s="2" t="str">
        <f>IF('Employee List'!O185="","",TRIM('Employee List'!O185))</f>
        <v/>
      </c>
      <c r="N177" s="2" t="str">
        <f>IF('Employee List'!P185="","",LEFT(TRIM('Employee List'!P185),60))</f>
        <v/>
      </c>
      <c r="O177" t="str">
        <f>IFERROR(IF(VLOOKUP('Employee List'!Q185,Country_Table,2,FALSE)="PH",VLOOKUP(UPPER(TRIM('Employee List'!R185)&amp;TRIM('Employee List'!S185)&amp;TRIM('Employee List'!T185)),City!$K:$M,3,FALSE),IF('Employee List'!T185="","",'Employee List'!T185)),"")</f>
        <v/>
      </c>
      <c r="P177" t="str">
        <f>IFERROR(IF(VLOOKUP('Employee List'!Q185,Country_Table,2,FALSE)="PH",VLOOKUP('Employee List'!R185,Region_Table,2,FALSE),IF('Employee List'!R185="","",'Employee List'!R185)),"")</f>
        <v/>
      </c>
      <c r="Q177" t="str">
        <f>IFERROR(IF(VLOOKUP('Employee List'!Q185,Country_Table,2,FALSE)="PH",VLOOKUP('Employee List'!S185,Province_Table,2,FALSE),IF('Employee List'!S185="","",'Employee List'!S185)),"")</f>
        <v/>
      </c>
      <c r="R177" t="str">
        <f>IFERROR(VLOOKUP('Employee List'!Q185,Country_Table,2,FALSE),"")</f>
        <v/>
      </c>
      <c r="S177" s="2" t="str">
        <f>IF('Employee List'!U185="","",TRIM('Employee List'!U185))</f>
        <v/>
      </c>
      <c r="T177" s="2" t="str">
        <f>IF('Employee List'!V185="","",TRIM('Employee List'!V185))</f>
        <v/>
      </c>
      <c r="U177" s="2" t="str">
        <f>IF('Employee List'!W185="","",LEFT(TRIM('Employee List'!W185),60))</f>
        <v/>
      </c>
      <c r="V177" t="str">
        <f>IFERROR(IF(VLOOKUP('Employee List'!X185,Country_Table,2,FALSE)="PH",VLOOKUP(UPPER(TRIM('Employee List'!Y185)&amp;TRIM('Employee List'!Z185)&amp;TRIM('Employee List'!AA185)),City!$K:$M,3,FALSE),IF('Employee List'!AA185="","",'Employee List'!AA185)),"")</f>
        <v/>
      </c>
      <c r="W177" t="str">
        <f>IFERROR(IF(VLOOKUP('Employee List'!X185,Country_Table,2,FALSE)="PH",VLOOKUP('Employee List'!Y185,Region_Table,2,FALSE),IF('Employee List'!Y185="","",'Employee List'!Y185)),"")</f>
        <v/>
      </c>
      <c r="X177" t="str">
        <f>IFERROR(IF(VLOOKUP('Employee List'!X185,Country_Table,2,FALSE)="PH",VLOOKUP('Employee List'!Z185,Province_Table,2,FALSE),IF('Employee List'!Z185="","",'Employee List'!Z185)),"")</f>
        <v/>
      </c>
      <c r="Y177" t="str">
        <f>IFERROR(VLOOKUP('Employee List'!X185,Country_Table,2,FALSE),"")</f>
        <v/>
      </c>
      <c r="Z177" s="2" t="str">
        <f>IF('Employee List'!AB185="","",TRIM('Employee List'!AB185))</f>
        <v/>
      </c>
      <c r="AA177" s="2" t="str">
        <f>IF('Employee List'!AC185="","",TRIM('Employee List'!AC185))</f>
        <v/>
      </c>
      <c r="AB177" s="2" t="str">
        <f>IF('Employee List'!AD185="","",TRIM('Employee List'!AD185))</f>
        <v/>
      </c>
      <c r="AC177" s="2" t="str">
        <f>IF('Employee List'!G185="","",TRIM('Employee List'!G185))</f>
        <v/>
      </c>
      <c r="AD177" t="str">
        <f>IFERROR(VLOOKUP('Employee List'!AE185,Civil_Status_Table,2,FALSE),"")</f>
        <v/>
      </c>
      <c r="AE177" s="2" t="str">
        <f>IF('Employee List'!AF185="","",TRIM('Employee List'!AF185))</f>
        <v/>
      </c>
      <c r="AF177" s="2" t="str">
        <f>IF('Employee List'!AG185="","",TRIM('Employee List'!AG185))</f>
        <v/>
      </c>
      <c r="AG177" s="2" t="str">
        <f>IF('Employee List'!AH185="","",TRIM('Employee List'!AH185))</f>
        <v/>
      </c>
      <c r="AH177" t="str">
        <f>IF(ISBLANK('Employee List'!AI185), "",VLOOKUP('Employee List'!AI185,'other LOVs'!A:B,2,FALSE))</f>
        <v/>
      </c>
      <c r="AI177" t="str">
        <f>IF('Employee List'!AJ185="","",TRIM('Employee List'!AJ185))</f>
        <v/>
      </c>
      <c r="AJ177" t="str">
        <f>IF(ISBLANK('Employee List'!AK185)," ",TRIM('Employee List'!AK185))</f>
        <v xml:space="preserve"> </v>
      </c>
    </row>
    <row r="178" spans="1:36">
      <c r="A178" t="str">
        <f>IF('Employee List'!B186="","",TRIM('Employee List'!B186))</f>
        <v/>
      </c>
      <c r="B178" t="str">
        <f>IF('Employee List'!C186="","",TRIM('Employee List'!C186))</f>
        <v/>
      </c>
      <c r="C178" t="str">
        <f>IF('Employee List'!D186="","",TRIM('Employee List'!D186))</f>
        <v/>
      </c>
      <c r="D178" t="str">
        <f>IF(ISBLANK('Employee List'!E186), "",VLOOKUP('Employee List'!E186,'other LOVs'!A:B,2,FALSE))</f>
        <v/>
      </c>
      <c r="E178" t="str">
        <f>IF('Employee List'!F186="","",TRIM('Employee List'!F186))</f>
        <v>,</v>
      </c>
      <c r="F178" s="2" t="str">
        <f>IF('Employee List'!H186="","",'Employee List'!H186)</f>
        <v/>
      </c>
      <c r="G178" s="2" t="str">
        <f>IF('Employee List'!I186="","",TRIM('Employee List'!I186))</f>
        <v/>
      </c>
      <c r="H178" t="str">
        <f>IFERROR(VLOOKUP('Employee List'!J186,Nationality_Table,2,FALSE),"")</f>
        <v/>
      </c>
      <c r="I178" t="str">
        <f>IFERROR(VLOOKUP('Employee List'!K186,Country_Table,2,FALSE),"")</f>
        <v/>
      </c>
      <c r="J178" t="str">
        <f>IFERROR(VLOOKUP('Employee List'!L186,Gender_Table,2,FALSE),"")</f>
        <v/>
      </c>
      <c r="K178" s="2" t="str">
        <f>IF('Employee List'!M186="","",TEXT('Employee List'!M186,"00000000000"))</f>
        <v/>
      </c>
      <c r="L178" s="2" t="str">
        <f>IF('Employee List'!N186="","",TRIM('Employee List'!N186))</f>
        <v/>
      </c>
      <c r="M178" s="2" t="str">
        <f>IF('Employee List'!O186="","",TRIM('Employee List'!O186))</f>
        <v/>
      </c>
      <c r="N178" s="2" t="str">
        <f>IF('Employee List'!P186="","",LEFT(TRIM('Employee List'!P186),60))</f>
        <v/>
      </c>
      <c r="O178" t="str">
        <f>IFERROR(IF(VLOOKUP('Employee List'!Q186,Country_Table,2,FALSE)="PH",VLOOKUP(UPPER(TRIM('Employee List'!R186)&amp;TRIM('Employee List'!S186)&amp;TRIM('Employee List'!T186)),City!$K:$M,3,FALSE),IF('Employee List'!T186="","",'Employee List'!T186)),"")</f>
        <v/>
      </c>
      <c r="P178" t="str">
        <f>IFERROR(IF(VLOOKUP('Employee List'!Q186,Country_Table,2,FALSE)="PH",VLOOKUP('Employee List'!R186,Region_Table,2,FALSE),IF('Employee List'!R186="","",'Employee List'!R186)),"")</f>
        <v/>
      </c>
      <c r="Q178" t="str">
        <f>IFERROR(IF(VLOOKUP('Employee List'!Q186,Country_Table,2,FALSE)="PH",VLOOKUP('Employee List'!S186,Province_Table,2,FALSE),IF('Employee List'!S186="","",'Employee List'!S186)),"")</f>
        <v/>
      </c>
      <c r="R178" t="str">
        <f>IFERROR(VLOOKUP('Employee List'!Q186,Country_Table,2,FALSE),"")</f>
        <v/>
      </c>
      <c r="S178" s="2" t="str">
        <f>IF('Employee List'!U186="","",TRIM('Employee List'!U186))</f>
        <v/>
      </c>
      <c r="T178" s="2" t="str">
        <f>IF('Employee List'!V186="","",TRIM('Employee List'!V186))</f>
        <v/>
      </c>
      <c r="U178" s="2" t="str">
        <f>IF('Employee List'!W186="","",LEFT(TRIM('Employee List'!W186),60))</f>
        <v/>
      </c>
      <c r="V178" t="str">
        <f>IFERROR(IF(VLOOKUP('Employee List'!X186,Country_Table,2,FALSE)="PH",VLOOKUP(UPPER(TRIM('Employee List'!Y186)&amp;TRIM('Employee List'!Z186)&amp;TRIM('Employee List'!AA186)),City!$K:$M,3,FALSE),IF('Employee List'!AA186="","",'Employee List'!AA186)),"")</f>
        <v/>
      </c>
      <c r="W178" t="str">
        <f>IFERROR(IF(VLOOKUP('Employee List'!X186,Country_Table,2,FALSE)="PH",VLOOKUP('Employee List'!Y186,Region_Table,2,FALSE),IF('Employee List'!Y186="","",'Employee List'!Y186)),"")</f>
        <v/>
      </c>
      <c r="X178" t="str">
        <f>IFERROR(IF(VLOOKUP('Employee List'!X186,Country_Table,2,FALSE)="PH",VLOOKUP('Employee List'!Z186,Province_Table,2,FALSE),IF('Employee List'!Z186="","",'Employee List'!Z186)),"")</f>
        <v/>
      </c>
      <c r="Y178" t="str">
        <f>IFERROR(VLOOKUP('Employee List'!X186,Country_Table,2,FALSE),"")</f>
        <v/>
      </c>
      <c r="Z178" s="2" t="str">
        <f>IF('Employee List'!AB186="","",TRIM('Employee List'!AB186))</f>
        <v/>
      </c>
      <c r="AA178" s="2" t="str">
        <f>IF('Employee List'!AC186="","",TRIM('Employee List'!AC186))</f>
        <v/>
      </c>
      <c r="AB178" s="2" t="str">
        <f>IF('Employee List'!AD186="","",TRIM('Employee List'!AD186))</f>
        <v/>
      </c>
      <c r="AC178" s="2" t="str">
        <f>IF('Employee List'!G186="","",TRIM('Employee List'!G186))</f>
        <v/>
      </c>
      <c r="AD178" t="str">
        <f>IFERROR(VLOOKUP('Employee List'!AE186,Civil_Status_Table,2,FALSE),"")</f>
        <v/>
      </c>
      <c r="AE178" s="2" t="str">
        <f>IF('Employee List'!AF186="","",TRIM('Employee List'!AF186))</f>
        <v/>
      </c>
      <c r="AF178" s="2" t="str">
        <f>IF('Employee List'!AG186="","",TRIM('Employee List'!AG186))</f>
        <v/>
      </c>
      <c r="AG178" s="2" t="str">
        <f>IF('Employee List'!AH186="","",TRIM('Employee List'!AH186))</f>
        <v/>
      </c>
      <c r="AH178" t="str">
        <f>IF(ISBLANK('Employee List'!AI186), "",VLOOKUP('Employee List'!AI186,'other LOVs'!A:B,2,FALSE))</f>
        <v/>
      </c>
      <c r="AI178" t="str">
        <f>IF('Employee List'!AJ186="","",TRIM('Employee List'!AJ186))</f>
        <v/>
      </c>
      <c r="AJ178" t="str">
        <f>IF(ISBLANK('Employee List'!AK186)," ",TRIM('Employee List'!AK186))</f>
        <v xml:space="preserve"> </v>
      </c>
    </row>
    <row r="179" spans="1:36">
      <c r="A179" t="str">
        <f>IF('Employee List'!B187="","",TRIM('Employee List'!B187))</f>
        <v/>
      </c>
      <c r="B179" t="str">
        <f>IF('Employee List'!C187="","",TRIM('Employee List'!C187))</f>
        <v/>
      </c>
      <c r="C179" t="str">
        <f>IF('Employee List'!D187="","",TRIM('Employee List'!D187))</f>
        <v/>
      </c>
      <c r="D179" t="str">
        <f>IF(ISBLANK('Employee List'!E187), "",VLOOKUP('Employee List'!E187,'other LOVs'!A:B,2,FALSE))</f>
        <v/>
      </c>
      <c r="E179" t="str">
        <f>IF('Employee List'!F187="","",TRIM('Employee List'!F187))</f>
        <v>,</v>
      </c>
      <c r="F179" s="2" t="str">
        <f>IF('Employee List'!H187="","",'Employee List'!H187)</f>
        <v/>
      </c>
      <c r="G179" s="2" t="str">
        <f>IF('Employee List'!I187="","",TRIM('Employee List'!I187))</f>
        <v/>
      </c>
      <c r="H179" t="str">
        <f>IFERROR(VLOOKUP('Employee List'!J187,Nationality_Table,2,FALSE),"")</f>
        <v/>
      </c>
      <c r="I179" t="str">
        <f>IFERROR(VLOOKUP('Employee List'!K187,Country_Table,2,FALSE),"")</f>
        <v/>
      </c>
      <c r="J179" t="str">
        <f>IFERROR(VLOOKUP('Employee List'!L187,Gender_Table,2,FALSE),"")</f>
        <v/>
      </c>
      <c r="K179" s="2" t="str">
        <f>IF('Employee List'!M187="","",TEXT('Employee List'!M187,"00000000000"))</f>
        <v/>
      </c>
      <c r="L179" s="2" t="str">
        <f>IF('Employee List'!N187="","",TRIM('Employee List'!N187))</f>
        <v/>
      </c>
      <c r="M179" s="2" t="str">
        <f>IF('Employee List'!O187="","",TRIM('Employee List'!O187))</f>
        <v/>
      </c>
      <c r="N179" s="2" t="str">
        <f>IF('Employee List'!P187="","",LEFT(TRIM('Employee List'!P187),60))</f>
        <v/>
      </c>
      <c r="O179" t="str">
        <f>IFERROR(IF(VLOOKUP('Employee List'!Q187,Country_Table,2,FALSE)="PH",VLOOKUP(UPPER(TRIM('Employee List'!R187)&amp;TRIM('Employee List'!S187)&amp;TRIM('Employee List'!T187)),City!$K:$M,3,FALSE),IF('Employee List'!T187="","",'Employee List'!T187)),"")</f>
        <v/>
      </c>
      <c r="P179" t="str">
        <f>IFERROR(IF(VLOOKUP('Employee List'!Q187,Country_Table,2,FALSE)="PH",VLOOKUP('Employee List'!R187,Region_Table,2,FALSE),IF('Employee List'!R187="","",'Employee List'!R187)),"")</f>
        <v/>
      </c>
      <c r="Q179" t="str">
        <f>IFERROR(IF(VLOOKUP('Employee List'!Q187,Country_Table,2,FALSE)="PH",VLOOKUP('Employee List'!S187,Province_Table,2,FALSE),IF('Employee List'!S187="","",'Employee List'!S187)),"")</f>
        <v/>
      </c>
      <c r="R179" t="str">
        <f>IFERROR(VLOOKUP('Employee List'!Q187,Country_Table,2,FALSE),"")</f>
        <v/>
      </c>
      <c r="S179" s="2" t="str">
        <f>IF('Employee List'!U187="","",TRIM('Employee List'!U187))</f>
        <v/>
      </c>
      <c r="T179" s="2" t="str">
        <f>IF('Employee List'!V187="","",TRIM('Employee List'!V187))</f>
        <v/>
      </c>
      <c r="U179" s="2" t="str">
        <f>IF('Employee List'!W187="","",LEFT(TRIM('Employee List'!W187),60))</f>
        <v/>
      </c>
      <c r="V179" t="str">
        <f>IFERROR(IF(VLOOKUP('Employee List'!X187,Country_Table,2,FALSE)="PH",VLOOKUP(UPPER(TRIM('Employee List'!Y187)&amp;TRIM('Employee List'!Z187)&amp;TRIM('Employee List'!AA187)),City!$K:$M,3,FALSE),IF('Employee List'!AA187="","",'Employee List'!AA187)),"")</f>
        <v/>
      </c>
      <c r="W179" t="str">
        <f>IFERROR(IF(VLOOKUP('Employee List'!X187,Country_Table,2,FALSE)="PH",VLOOKUP('Employee List'!Y187,Region_Table,2,FALSE),IF('Employee List'!Y187="","",'Employee List'!Y187)),"")</f>
        <v/>
      </c>
      <c r="X179" t="str">
        <f>IFERROR(IF(VLOOKUP('Employee List'!X187,Country_Table,2,FALSE)="PH",VLOOKUP('Employee List'!Z187,Province_Table,2,FALSE),IF('Employee List'!Z187="","",'Employee List'!Z187)),"")</f>
        <v/>
      </c>
      <c r="Y179" t="str">
        <f>IFERROR(VLOOKUP('Employee List'!X187,Country_Table,2,FALSE),"")</f>
        <v/>
      </c>
      <c r="Z179" s="2" t="str">
        <f>IF('Employee List'!AB187="","",TRIM('Employee List'!AB187))</f>
        <v/>
      </c>
      <c r="AA179" s="2" t="str">
        <f>IF('Employee List'!AC187="","",TRIM('Employee List'!AC187))</f>
        <v/>
      </c>
      <c r="AB179" s="2" t="str">
        <f>IF('Employee List'!AD187="","",TRIM('Employee List'!AD187))</f>
        <v/>
      </c>
      <c r="AC179" s="2" t="str">
        <f>IF('Employee List'!G187="","",TRIM('Employee List'!G187))</f>
        <v/>
      </c>
      <c r="AD179" t="str">
        <f>IFERROR(VLOOKUP('Employee List'!AE187,Civil_Status_Table,2,FALSE),"")</f>
        <v/>
      </c>
      <c r="AE179" s="2" t="str">
        <f>IF('Employee List'!AF187="","",TRIM('Employee List'!AF187))</f>
        <v/>
      </c>
      <c r="AF179" s="2" t="str">
        <f>IF('Employee List'!AG187="","",TRIM('Employee List'!AG187))</f>
        <v/>
      </c>
      <c r="AG179" s="2" t="str">
        <f>IF('Employee List'!AH187="","",TRIM('Employee List'!AH187))</f>
        <v/>
      </c>
      <c r="AH179" t="str">
        <f>IF(ISBLANK('Employee List'!AI187), "",VLOOKUP('Employee List'!AI187,'other LOVs'!A:B,2,FALSE))</f>
        <v/>
      </c>
      <c r="AI179" t="str">
        <f>IF('Employee List'!AJ187="","",TRIM('Employee List'!AJ187))</f>
        <v/>
      </c>
      <c r="AJ179" t="str">
        <f>IF(ISBLANK('Employee List'!AK187)," ",TRIM('Employee List'!AK187))</f>
        <v xml:space="preserve"> </v>
      </c>
    </row>
    <row r="180" spans="1:36">
      <c r="A180" t="str">
        <f>IF('Employee List'!B188="","",TRIM('Employee List'!B188))</f>
        <v/>
      </c>
      <c r="B180" t="str">
        <f>IF('Employee List'!C188="","",TRIM('Employee List'!C188))</f>
        <v/>
      </c>
      <c r="C180" t="str">
        <f>IF('Employee List'!D188="","",TRIM('Employee List'!D188))</f>
        <v/>
      </c>
      <c r="D180" t="str">
        <f>IF(ISBLANK('Employee List'!E188), "",VLOOKUP('Employee List'!E188,'other LOVs'!A:B,2,FALSE))</f>
        <v/>
      </c>
      <c r="E180" t="str">
        <f>IF('Employee List'!F188="","",TRIM('Employee List'!F188))</f>
        <v>,</v>
      </c>
      <c r="F180" s="2" t="str">
        <f>IF('Employee List'!H188="","",'Employee List'!H188)</f>
        <v/>
      </c>
      <c r="G180" s="2" t="str">
        <f>IF('Employee List'!I188="","",TRIM('Employee List'!I188))</f>
        <v/>
      </c>
      <c r="H180" t="str">
        <f>IFERROR(VLOOKUP('Employee List'!J188,Nationality_Table,2,FALSE),"")</f>
        <v/>
      </c>
      <c r="I180" t="str">
        <f>IFERROR(VLOOKUP('Employee List'!K188,Country_Table,2,FALSE),"")</f>
        <v/>
      </c>
      <c r="J180" t="str">
        <f>IFERROR(VLOOKUP('Employee List'!L188,Gender_Table,2,FALSE),"")</f>
        <v/>
      </c>
      <c r="K180" s="2" t="str">
        <f>IF('Employee List'!M188="","",TEXT('Employee List'!M188,"00000000000"))</f>
        <v/>
      </c>
      <c r="L180" s="2" t="str">
        <f>IF('Employee List'!N188="","",TRIM('Employee List'!N188))</f>
        <v/>
      </c>
      <c r="M180" s="2" t="str">
        <f>IF('Employee List'!O188="","",TRIM('Employee List'!O188))</f>
        <v/>
      </c>
      <c r="N180" s="2" t="str">
        <f>IF('Employee List'!P188="","",LEFT(TRIM('Employee List'!P188),60))</f>
        <v/>
      </c>
      <c r="O180" t="str">
        <f>IFERROR(IF(VLOOKUP('Employee List'!Q188,Country_Table,2,FALSE)="PH",VLOOKUP(UPPER(TRIM('Employee List'!R188)&amp;TRIM('Employee List'!S188)&amp;TRIM('Employee List'!T188)),City!$K:$M,3,FALSE),IF('Employee List'!T188="","",'Employee List'!T188)),"")</f>
        <v/>
      </c>
      <c r="P180" t="str">
        <f>IFERROR(IF(VLOOKUP('Employee List'!Q188,Country_Table,2,FALSE)="PH",VLOOKUP('Employee List'!R188,Region_Table,2,FALSE),IF('Employee List'!R188="","",'Employee List'!R188)),"")</f>
        <v/>
      </c>
      <c r="Q180" t="str">
        <f>IFERROR(IF(VLOOKUP('Employee List'!Q188,Country_Table,2,FALSE)="PH",VLOOKUP('Employee List'!S188,Province_Table,2,FALSE),IF('Employee List'!S188="","",'Employee List'!S188)),"")</f>
        <v/>
      </c>
      <c r="R180" t="str">
        <f>IFERROR(VLOOKUP('Employee List'!Q188,Country_Table,2,FALSE),"")</f>
        <v/>
      </c>
      <c r="S180" s="2" t="str">
        <f>IF('Employee List'!U188="","",TRIM('Employee List'!U188))</f>
        <v/>
      </c>
      <c r="T180" s="2" t="str">
        <f>IF('Employee List'!V188="","",TRIM('Employee List'!V188))</f>
        <v/>
      </c>
      <c r="U180" s="2" t="str">
        <f>IF('Employee List'!W188="","",LEFT(TRIM('Employee List'!W188),60))</f>
        <v/>
      </c>
      <c r="V180" t="str">
        <f>IFERROR(IF(VLOOKUP('Employee List'!X188,Country_Table,2,FALSE)="PH",VLOOKUP(UPPER(TRIM('Employee List'!Y188)&amp;TRIM('Employee List'!Z188)&amp;TRIM('Employee List'!AA188)),City!$K:$M,3,FALSE),IF('Employee List'!AA188="","",'Employee List'!AA188)),"")</f>
        <v/>
      </c>
      <c r="W180" t="str">
        <f>IFERROR(IF(VLOOKUP('Employee List'!X188,Country_Table,2,FALSE)="PH",VLOOKUP('Employee List'!Y188,Region_Table,2,FALSE),IF('Employee List'!Y188="","",'Employee List'!Y188)),"")</f>
        <v/>
      </c>
      <c r="X180" t="str">
        <f>IFERROR(IF(VLOOKUP('Employee List'!X188,Country_Table,2,FALSE)="PH",VLOOKUP('Employee List'!Z188,Province_Table,2,FALSE),IF('Employee List'!Z188="","",'Employee List'!Z188)),"")</f>
        <v/>
      </c>
      <c r="Y180" t="str">
        <f>IFERROR(VLOOKUP('Employee List'!X188,Country_Table,2,FALSE),"")</f>
        <v/>
      </c>
      <c r="Z180" s="2" t="str">
        <f>IF('Employee List'!AB188="","",TRIM('Employee List'!AB188))</f>
        <v/>
      </c>
      <c r="AA180" s="2" t="str">
        <f>IF('Employee List'!AC188="","",TRIM('Employee List'!AC188))</f>
        <v/>
      </c>
      <c r="AB180" s="2" t="str">
        <f>IF('Employee List'!AD188="","",TRIM('Employee List'!AD188))</f>
        <v/>
      </c>
      <c r="AC180" s="2" t="str">
        <f>IF('Employee List'!G188="","",TRIM('Employee List'!G188))</f>
        <v/>
      </c>
      <c r="AD180" t="str">
        <f>IFERROR(VLOOKUP('Employee List'!AE188,Civil_Status_Table,2,FALSE),"")</f>
        <v/>
      </c>
      <c r="AE180" s="2" t="str">
        <f>IF('Employee List'!AF188="","",TRIM('Employee List'!AF188))</f>
        <v/>
      </c>
      <c r="AF180" s="2" t="str">
        <f>IF('Employee List'!AG188="","",TRIM('Employee List'!AG188))</f>
        <v/>
      </c>
      <c r="AG180" s="2" t="str">
        <f>IF('Employee List'!AH188="","",TRIM('Employee List'!AH188))</f>
        <v/>
      </c>
      <c r="AH180" t="str">
        <f>IF(ISBLANK('Employee List'!AI188), "",VLOOKUP('Employee List'!AI188,'other LOVs'!A:B,2,FALSE))</f>
        <v/>
      </c>
      <c r="AI180" t="str">
        <f>IF('Employee List'!AJ188="","",TRIM('Employee List'!AJ188))</f>
        <v/>
      </c>
      <c r="AJ180" t="str">
        <f>IF(ISBLANK('Employee List'!AK188)," ",TRIM('Employee List'!AK188))</f>
        <v xml:space="preserve"> </v>
      </c>
    </row>
    <row r="181" spans="1:36">
      <c r="A181" t="str">
        <f>IF('Employee List'!B189="","",TRIM('Employee List'!B189))</f>
        <v/>
      </c>
      <c r="B181" t="str">
        <f>IF('Employee List'!C189="","",TRIM('Employee List'!C189))</f>
        <v/>
      </c>
      <c r="C181" t="str">
        <f>IF('Employee List'!D189="","",TRIM('Employee List'!D189))</f>
        <v/>
      </c>
      <c r="D181" t="str">
        <f>IF(ISBLANK('Employee List'!E189), "",VLOOKUP('Employee List'!E189,'other LOVs'!A:B,2,FALSE))</f>
        <v/>
      </c>
      <c r="E181" t="str">
        <f>IF('Employee List'!F189="","",TRIM('Employee List'!F189))</f>
        <v>,</v>
      </c>
      <c r="F181" s="2" t="str">
        <f>IF('Employee List'!H189="","",'Employee List'!H189)</f>
        <v/>
      </c>
      <c r="G181" s="2" t="str">
        <f>IF('Employee List'!I189="","",TRIM('Employee List'!I189))</f>
        <v/>
      </c>
      <c r="H181" t="str">
        <f>IFERROR(VLOOKUP('Employee List'!J189,Nationality_Table,2,FALSE),"")</f>
        <v/>
      </c>
      <c r="I181" t="str">
        <f>IFERROR(VLOOKUP('Employee List'!K189,Country_Table,2,FALSE),"")</f>
        <v/>
      </c>
      <c r="J181" t="str">
        <f>IFERROR(VLOOKUP('Employee List'!L189,Gender_Table,2,FALSE),"")</f>
        <v/>
      </c>
      <c r="K181" s="2" t="str">
        <f>IF('Employee List'!M189="","",TEXT('Employee List'!M189,"00000000000"))</f>
        <v/>
      </c>
      <c r="L181" s="2" t="str">
        <f>IF('Employee List'!N189="","",TRIM('Employee List'!N189))</f>
        <v/>
      </c>
      <c r="M181" s="2" t="str">
        <f>IF('Employee List'!O189="","",TRIM('Employee List'!O189))</f>
        <v/>
      </c>
      <c r="N181" s="2" t="str">
        <f>IF('Employee List'!P189="","",LEFT(TRIM('Employee List'!P189),60))</f>
        <v/>
      </c>
      <c r="O181" t="str">
        <f>IFERROR(IF(VLOOKUP('Employee List'!Q189,Country_Table,2,FALSE)="PH",VLOOKUP(UPPER(TRIM('Employee List'!R189)&amp;TRIM('Employee List'!S189)&amp;TRIM('Employee List'!T189)),City!$K:$M,3,FALSE),IF('Employee List'!T189="","",'Employee List'!T189)),"")</f>
        <v/>
      </c>
      <c r="P181" t="str">
        <f>IFERROR(IF(VLOOKUP('Employee List'!Q189,Country_Table,2,FALSE)="PH",VLOOKUP('Employee List'!R189,Region_Table,2,FALSE),IF('Employee List'!R189="","",'Employee List'!R189)),"")</f>
        <v/>
      </c>
      <c r="Q181" t="str">
        <f>IFERROR(IF(VLOOKUP('Employee List'!Q189,Country_Table,2,FALSE)="PH",VLOOKUP('Employee List'!S189,Province_Table,2,FALSE),IF('Employee List'!S189="","",'Employee List'!S189)),"")</f>
        <v/>
      </c>
      <c r="R181" t="str">
        <f>IFERROR(VLOOKUP('Employee List'!Q189,Country_Table,2,FALSE),"")</f>
        <v/>
      </c>
      <c r="S181" s="2" t="str">
        <f>IF('Employee List'!U189="","",TRIM('Employee List'!U189))</f>
        <v/>
      </c>
      <c r="T181" s="2" t="str">
        <f>IF('Employee List'!V189="","",TRIM('Employee List'!V189))</f>
        <v/>
      </c>
      <c r="U181" s="2" t="str">
        <f>IF('Employee List'!W189="","",LEFT(TRIM('Employee List'!W189),60))</f>
        <v/>
      </c>
      <c r="V181" t="str">
        <f>IFERROR(IF(VLOOKUP('Employee List'!X189,Country_Table,2,FALSE)="PH",VLOOKUP(UPPER(TRIM('Employee List'!Y189)&amp;TRIM('Employee List'!Z189)&amp;TRIM('Employee List'!AA189)),City!$K:$M,3,FALSE),IF('Employee List'!AA189="","",'Employee List'!AA189)),"")</f>
        <v/>
      </c>
      <c r="W181" t="str">
        <f>IFERROR(IF(VLOOKUP('Employee List'!X189,Country_Table,2,FALSE)="PH",VLOOKUP('Employee List'!Y189,Region_Table,2,FALSE),IF('Employee List'!Y189="","",'Employee List'!Y189)),"")</f>
        <v/>
      </c>
      <c r="X181" t="str">
        <f>IFERROR(IF(VLOOKUP('Employee List'!X189,Country_Table,2,FALSE)="PH",VLOOKUP('Employee List'!Z189,Province_Table,2,FALSE),IF('Employee List'!Z189="","",'Employee List'!Z189)),"")</f>
        <v/>
      </c>
      <c r="Y181" t="str">
        <f>IFERROR(VLOOKUP('Employee List'!X189,Country_Table,2,FALSE),"")</f>
        <v/>
      </c>
      <c r="Z181" s="2" t="str">
        <f>IF('Employee List'!AB189="","",TRIM('Employee List'!AB189))</f>
        <v/>
      </c>
      <c r="AA181" s="2" t="str">
        <f>IF('Employee List'!AC189="","",TRIM('Employee List'!AC189))</f>
        <v/>
      </c>
      <c r="AB181" s="2" t="str">
        <f>IF('Employee List'!AD189="","",TRIM('Employee List'!AD189))</f>
        <v/>
      </c>
      <c r="AC181" s="2" t="str">
        <f>IF('Employee List'!G189="","",TRIM('Employee List'!G189))</f>
        <v/>
      </c>
      <c r="AD181" t="str">
        <f>IFERROR(VLOOKUP('Employee List'!AE189,Civil_Status_Table,2,FALSE),"")</f>
        <v/>
      </c>
      <c r="AE181" s="2" t="str">
        <f>IF('Employee List'!AF189="","",TRIM('Employee List'!AF189))</f>
        <v/>
      </c>
      <c r="AF181" s="2" t="str">
        <f>IF('Employee List'!AG189="","",TRIM('Employee List'!AG189))</f>
        <v/>
      </c>
      <c r="AG181" s="2" t="str">
        <f>IF('Employee List'!AH189="","",TRIM('Employee List'!AH189))</f>
        <v/>
      </c>
      <c r="AH181" t="str">
        <f>IF(ISBLANK('Employee List'!AI189), "",VLOOKUP('Employee List'!AI189,'other LOVs'!A:B,2,FALSE))</f>
        <v/>
      </c>
      <c r="AI181" t="str">
        <f>IF('Employee List'!AJ189="","",TRIM('Employee List'!AJ189))</f>
        <v/>
      </c>
      <c r="AJ181" t="str">
        <f>IF(ISBLANK('Employee List'!AK189)," ",TRIM('Employee List'!AK189))</f>
        <v xml:space="preserve"> </v>
      </c>
    </row>
    <row r="182" spans="1:36">
      <c r="A182" t="str">
        <f>IF('Employee List'!B190="","",TRIM('Employee List'!B190))</f>
        <v/>
      </c>
      <c r="B182" t="str">
        <f>IF('Employee List'!C190="","",TRIM('Employee List'!C190))</f>
        <v/>
      </c>
      <c r="C182" t="str">
        <f>IF('Employee List'!D190="","",TRIM('Employee List'!D190))</f>
        <v/>
      </c>
      <c r="D182" t="str">
        <f>IF(ISBLANK('Employee List'!E190), "",VLOOKUP('Employee List'!E190,'other LOVs'!A:B,2,FALSE))</f>
        <v/>
      </c>
      <c r="E182" t="str">
        <f>IF('Employee List'!F190="","",TRIM('Employee List'!F190))</f>
        <v>,</v>
      </c>
      <c r="F182" s="2" t="str">
        <f>IF('Employee List'!H190="","",'Employee List'!H190)</f>
        <v/>
      </c>
      <c r="G182" s="2" t="str">
        <f>IF('Employee List'!I190="","",TRIM('Employee List'!I190))</f>
        <v/>
      </c>
      <c r="H182" t="str">
        <f>IFERROR(VLOOKUP('Employee List'!J190,Nationality_Table,2,FALSE),"")</f>
        <v/>
      </c>
      <c r="I182" t="str">
        <f>IFERROR(VLOOKUP('Employee List'!K190,Country_Table,2,FALSE),"")</f>
        <v/>
      </c>
      <c r="J182" t="str">
        <f>IFERROR(VLOOKUP('Employee List'!L190,Gender_Table,2,FALSE),"")</f>
        <v/>
      </c>
      <c r="K182" s="2" t="str">
        <f>IF('Employee List'!M190="","",TEXT('Employee List'!M190,"00000000000"))</f>
        <v/>
      </c>
      <c r="L182" s="2" t="str">
        <f>IF('Employee List'!N190="","",TRIM('Employee List'!N190))</f>
        <v/>
      </c>
      <c r="M182" s="2" t="str">
        <f>IF('Employee List'!O190="","",TRIM('Employee List'!O190))</f>
        <v/>
      </c>
      <c r="N182" s="2" t="str">
        <f>IF('Employee List'!P190="","",LEFT(TRIM('Employee List'!P190),60))</f>
        <v/>
      </c>
      <c r="O182" t="str">
        <f>IFERROR(IF(VLOOKUP('Employee List'!Q190,Country_Table,2,FALSE)="PH",VLOOKUP(UPPER(TRIM('Employee List'!R190)&amp;TRIM('Employee List'!S190)&amp;TRIM('Employee List'!T190)),City!$K:$M,3,FALSE),IF('Employee List'!T190="","",'Employee List'!T190)),"")</f>
        <v/>
      </c>
      <c r="P182" t="str">
        <f>IFERROR(IF(VLOOKUP('Employee List'!Q190,Country_Table,2,FALSE)="PH",VLOOKUP('Employee List'!R190,Region_Table,2,FALSE),IF('Employee List'!R190="","",'Employee List'!R190)),"")</f>
        <v/>
      </c>
      <c r="Q182" t="str">
        <f>IFERROR(IF(VLOOKUP('Employee List'!Q190,Country_Table,2,FALSE)="PH",VLOOKUP('Employee List'!S190,Province_Table,2,FALSE),IF('Employee List'!S190="","",'Employee List'!S190)),"")</f>
        <v/>
      </c>
      <c r="R182" t="str">
        <f>IFERROR(VLOOKUP('Employee List'!Q190,Country_Table,2,FALSE),"")</f>
        <v/>
      </c>
      <c r="S182" s="2" t="str">
        <f>IF('Employee List'!U190="","",TRIM('Employee List'!U190))</f>
        <v/>
      </c>
      <c r="T182" s="2" t="str">
        <f>IF('Employee List'!V190="","",TRIM('Employee List'!V190))</f>
        <v/>
      </c>
      <c r="U182" s="2" t="str">
        <f>IF('Employee List'!W190="","",LEFT(TRIM('Employee List'!W190),60))</f>
        <v/>
      </c>
      <c r="V182" t="str">
        <f>IFERROR(IF(VLOOKUP('Employee List'!X190,Country_Table,2,FALSE)="PH",VLOOKUP(UPPER(TRIM('Employee List'!Y190)&amp;TRIM('Employee List'!Z190)&amp;TRIM('Employee List'!AA190)),City!$K:$M,3,FALSE),IF('Employee List'!AA190="","",'Employee List'!AA190)),"")</f>
        <v/>
      </c>
      <c r="W182" t="str">
        <f>IFERROR(IF(VLOOKUP('Employee List'!X190,Country_Table,2,FALSE)="PH",VLOOKUP('Employee List'!Y190,Region_Table,2,FALSE),IF('Employee List'!Y190="","",'Employee List'!Y190)),"")</f>
        <v/>
      </c>
      <c r="X182" t="str">
        <f>IFERROR(IF(VLOOKUP('Employee List'!X190,Country_Table,2,FALSE)="PH",VLOOKUP('Employee List'!Z190,Province_Table,2,FALSE),IF('Employee List'!Z190="","",'Employee List'!Z190)),"")</f>
        <v/>
      </c>
      <c r="Y182" t="str">
        <f>IFERROR(VLOOKUP('Employee List'!X190,Country_Table,2,FALSE),"")</f>
        <v/>
      </c>
      <c r="Z182" s="2" t="str">
        <f>IF('Employee List'!AB190="","",TRIM('Employee List'!AB190))</f>
        <v/>
      </c>
      <c r="AA182" s="2" t="str">
        <f>IF('Employee List'!AC190="","",TRIM('Employee List'!AC190))</f>
        <v/>
      </c>
      <c r="AB182" s="2" t="str">
        <f>IF('Employee List'!AD190="","",TRIM('Employee List'!AD190))</f>
        <v/>
      </c>
      <c r="AC182" s="2" t="str">
        <f>IF('Employee List'!G190="","",TRIM('Employee List'!G190))</f>
        <v/>
      </c>
      <c r="AD182" t="str">
        <f>IFERROR(VLOOKUP('Employee List'!AE190,Civil_Status_Table,2,FALSE),"")</f>
        <v/>
      </c>
      <c r="AE182" s="2" t="str">
        <f>IF('Employee List'!AF190="","",TRIM('Employee List'!AF190))</f>
        <v/>
      </c>
      <c r="AF182" s="2" t="str">
        <f>IF('Employee List'!AG190="","",TRIM('Employee List'!AG190))</f>
        <v/>
      </c>
      <c r="AG182" s="2" t="str">
        <f>IF('Employee List'!AH190="","",TRIM('Employee List'!AH190))</f>
        <v/>
      </c>
      <c r="AH182" t="str">
        <f>IF(ISBLANK('Employee List'!AI190), "",VLOOKUP('Employee List'!AI190,'other LOVs'!A:B,2,FALSE))</f>
        <v/>
      </c>
      <c r="AI182" t="str">
        <f>IF('Employee List'!AJ190="","",TRIM('Employee List'!AJ190))</f>
        <v/>
      </c>
      <c r="AJ182" t="str">
        <f>IF(ISBLANK('Employee List'!AK190)," ",TRIM('Employee List'!AK190))</f>
        <v xml:space="preserve"> </v>
      </c>
    </row>
    <row r="183" spans="1:36">
      <c r="A183" t="str">
        <f>IF('Employee List'!B191="","",TRIM('Employee List'!B191))</f>
        <v/>
      </c>
      <c r="B183" t="str">
        <f>IF('Employee List'!C191="","",TRIM('Employee List'!C191))</f>
        <v/>
      </c>
      <c r="C183" t="str">
        <f>IF('Employee List'!D191="","",TRIM('Employee List'!D191))</f>
        <v/>
      </c>
      <c r="D183" t="str">
        <f>IF(ISBLANK('Employee List'!E191), "",VLOOKUP('Employee List'!E191,'other LOVs'!A:B,2,FALSE))</f>
        <v/>
      </c>
      <c r="E183" t="str">
        <f>IF('Employee List'!F191="","",TRIM('Employee List'!F191))</f>
        <v>,</v>
      </c>
      <c r="F183" s="2" t="str">
        <f>IF('Employee List'!H191="","",'Employee List'!H191)</f>
        <v/>
      </c>
      <c r="G183" s="2" t="str">
        <f>IF('Employee List'!I191="","",TRIM('Employee List'!I191))</f>
        <v/>
      </c>
      <c r="H183" t="str">
        <f>IFERROR(VLOOKUP('Employee List'!J191,Nationality_Table,2,FALSE),"")</f>
        <v/>
      </c>
      <c r="I183" t="str">
        <f>IFERROR(VLOOKUP('Employee List'!K191,Country_Table,2,FALSE),"")</f>
        <v/>
      </c>
      <c r="J183" t="str">
        <f>IFERROR(VLOOKUP('Employee List'!L191,Gender_Table,2,FALSE),"")</f>
        <v/>
      </c>
      <c r="K183" s="2" t="str">
        <f>IF('Employee List'!M191="","",TEXT('Employee List'!M191,"00000000000"))</f>
        <v/>
      </c>
      <c r="L183" s="2" t="str">
        <f>IF('Employee List'!N191="","",TRIM('Employee List'!N191))</f>
        <v/>
      </c>
      <c r="M183" s="2" t="str">
        <f>IF('Employee List'!O191="","",TRIM('Employee List'!O191))</f>
        <v/>
      </c>
      <c r="N183" s="2" t="str">
        <f>IF('Employee List'!P191="","",LEFT(TRIM('Employee List'!P191),60))</f>
        <v/>
      </c>
      <c r="O183" t="str">
        <f>IFERROR(IF(VLOOKUP('Employee List'!Q191,Country_Table,2,FALSE)="PH",VLOOKUP(UPPER(TRIM('Employee List'!R191)&amp;TRIM('Employee List'!S191)&amp;TRIM('Employee List'!T191)),City!$K:$M,3,FALSE),IF('Employee List'!T191="","",'Employee List'!T191)),"")</f>
        <v/>
      </c>
      <c r="P183" t="str">
        <f>IFERROR(IF(VLOOKUP('Employee List'!Q191,Country_Table,2,FALSE)="PH",VLOOKUP('Employee List'!R191,Region_Table,2,FALSE),IF('Employee List'!R191="","",'Employee List'!R191)),"")</f>
        <v/>
      </c>
      <c r="Q183" t="str">
        <f>IFERROR(IF(VLOOKUP('Employee List'!Q191,Country_Table,2,FALSE)="PH",VLOOKUP('Employee List'!S191,Province_Table,2,FALSE),IF('Employee List'!S191="","",'Employee List'!S191)),"")</f>
        <v/>
      </c>
      <c r="R183" t="str">
        <f>IFERROR(VLOOKUP('Employee List'!Q191,Country_Table,2,FALSE),"")</f>
        <v/>
      </c>
      <c r="S183" s="2" t="str">
        <f>IF('Employee List'!U191="","",TRIM('Employee List'!U191))</f>
        <v/>
      </c>
      <c r="T183" s="2" t="str">
        <f>IF('Employee List'!V191="","",TRIM('Employee List'!V191))</f>
        <v/>
      </c>
      <c r="U183" s="2" t="str">
        <f>IF('Employee List'!W191="","",LEFT(TRIM('Employee List'!W191),60))</f>
        <v/>
      </c>
      <c r="V183" t="str">
        <f>IFERROR(IF(VLOOKUP('Employee List'!X191,Country_Table,2,FALSE)="PH",VLOOKUP(UPPER(TRIM('Employee List'!Y191)&amp;TRIM('Employee List'!Z191)&amp;TRIM('Employee List'!AA191)),City!$K:$M,3,FALSE),IF('Employee List'!AA191="","",'Employee List'!AA191)),"")</f>
        <v/>
      </c>
      <c r="W183" t="str">
        <f>IFERROR(IF(VLOOKUP('Employee List'!X191,Country_Table,2,FALSE)="PH",VLOOKUP('Employee List'!Y191,Region_Table,2,FALSE),IF('Employee List'!Y191="","",'Employee List'!Y191)),"")</f>
        <v/>
      </c>
      <c r="X183" t="str">
        <f>IFERROR(IF(VLOOKUP('Employee List'!X191,Country_Table,2,FALSE)="PH",VLOOKUP('Employee List'!Z191,Province_Table,2,FALSE),IF('Employee List'!Z191="","",'Employee List'!Z191)),"")</f>
        <v/>
      </c>
      <c r="Y183" t="str">
        <f>IFERROR(VLOOKUP('Employee List'!X191,Country_Table,2,FALSE),"")</f>
        <v/>
      </c>
      <c r="Z183" s="2" t="str">
        <f>IF('Employee List'!AB191="","",TRIM('Employee List'!AB191))</f>
        <v/>
      </c>
      <c r="AA183" s="2" t="str">
        <f>IF('Employee List'!AC191="","",TRIM('Employee List'!AC191))</f>
        <v/>
      </c>
      <c r="AB183" s="2" t="str">
        <f>IF('Employee List'!AD191="","",TRIM('Employee List'!AD191))</f>
        <v/>
      </c>
      <c r="AC183" s="2" t="str">
        <f>IF('Employee List'!G191="","",TRIM('Employee List'!G191))</f>
        <v/>
      </c>
      <c r="AD183" t="str">
        <f>IFERROR(VLOOKUP('Employee List'!AE191,Civil_Status_Table,2,FALSE),"")</f>
        <v/>
      </c>
      <c r="AE183" s="2" t="str">
        <f>IF('Employee List'!AF191="","",TRIM('Employee List'!AF191))</f>
        <v/>
      </c>
      <c r="AF183" s="2" t="str">
        <f>IF('Employee List'!AG191="","",TRIM('Employee List'!AG191))</f>
        <v/>
      </c>
      <c r="AG183" s="2" t="str">
        <f>IF('Employee List'!AH191="","",TRIM('Employee List'!AH191))</f>
        <v/>
      </c>
      <c r="AH183" t="str">
        <f>IF(ISBLANK('Employee List'!AI191), "",VLOOKUP('Employee List'!AI191,'other LOVs'!A:B,2,FALSE))</f>
        <v/>
      </c>
      <c r="AI183" t="str">
        <f>IF('Employee List'!AJ191="","",TRIM('Employee List'!AJ191))</f>
        <v/>
      </c>
      <c r="AJ183" t="str">
        <f>IF(ISBLANK('Employee List'!AK191)," ",TRIM('Employee List'!AK191))</f>
        <v xml:space="preserve"> </v>
      </c>
    </row>
    <row r="184" spans="1:36">
      <c r="A184" t="str">
        <f>IF('Employee List'!B192="","",TRIM('Employee List'!B192))</f>
        <v/>
      </c>
      <c r="B184" t="str">
        <f>IF('Employee List'!C192="","",TRIM('Employee List'!C192))</f>
        <v/>
      </c>
      <c r="C184" t="str">
        <f>IF('Employee List'!D192="","",TRIM('Employee List'!D192))</f>
        <v/>
      </c>
      <c r="D184" t="str">
        <f>IF(ISBLANK('Employee List'!E192), "",VLOOKUP('Employee List'!E192,'other LOVs'!A:B,2,FALSE))</f>
        <v/>
      </c>
      <c r="E184" t="str">
        <f>IF('Employee List'!F192="","",TRIM('Employee List'!F192))</f>
        <v>,</v>
      </c>
      <c r="F184" s="2" t="str">
        <f>IF('Employee List'!H192="","",'Employee List'!H192)</f>
        <v/>
      </c>
      <c r="G184" s="2" t="str">
        <f>IF('Employee List'!I192="","",TRIM('Employee List'!I192))</f>
        <v/>
      </c>
      <c r="H184" t="str">
        <f>IFERROR(VLOOKUP('Employee List'!J192,Nationality_Table,2,FALSE),"")</f>
        <v/>
      </c>
      <c r="I184" t="str">
        <f>IFERROR(VLOOKUP('Employee List'!K192,Country_Table,2,FALSE),"")</f>
        <v/>
      </c>
      <c r="J184" t="str">
        <f>IFERROR(VLOOKUP('Employee List'!L192,Gender_Table,2,FALSE),"")</f>
        <v/>
      </c>
      <c r="K184" s="2" t="str">
        <f>IF('Employee List'!M192="","",TEXT('Employee List'!M192,"00000000000"))</f>
        <v/>
      </c>
      <c r="L184" s="2" t="str">
        <f>IF('Employee List'!N192="","",TRIM('Employee List'!N192))</f>
        <v/>
      </c>
      <c r="M184" s="2" t="str">
        <f>IF('Employee List'!O192="","",TRIM('Employee List'!O192))</f>
        <v/>
      </c>
      <c r="N184" s="2" t="str">
        <f>IF('Employee List'!P192="","",LEFT(TRIM('Employee List'!P192),60))</f>
        <v/>
      </c>
      <c r="O184" t="str">
        <f>IFERROR(IF(VLOOKUP('Employee List'!Q192,Country_Table,2,FALSE)="PH",VLOOKUP(UPPER(TRIM('Employee List'!R192)&amp;TRIM('Employee List'!S192)&amp;TRIM('Employee List'!T192)),City!$K:$M,3,FALSE),IF('Employee List'!T192="","",'Employee List'!T192)),"")</f>
        <v/>
      </c>
      <c r="P184" t="str">
        <f>IFERROR(IF(VLOOKUP('Employee List'!Q192,Country_Table,2,FALSE)="PH",VLOOKUP('Employee List'!R192,Region_Table,2,FALSE),IF('Employee List'!R192="","",'Employee List'!R192)),"")</f>
        <v/>
      </c>
      <c r="Q184" t="str">
        <f>IFERROR(IF(VLOOKUP('Employee List'!Q192,Country_Table,2,FALSE)="PH",VLOOKUP('Employee List'!S192,Province_Table,2,FALSE),IF('Employee List'!S192="","",'Employee List'!S192)),"")</f>
        <v/>
      </c>
      <c r="R184" t="str">
        <f>IFERROR(VLOOKUP('Employee List'!Q192,Country_Table,2,FALSE),"")</f>
        <v/>
      </c>
      <c r="S184" s="2" t="str">
        <f>IF('Employee List'!U192="","",TRIM('Employee List'!U192))</f>
        <v/>
      </c>
      <c r="T184" s="2" t="str">
        <f>IF('Employee List'!V192="","",TRIM('Employee List'!V192))</f>
        <v/>
      </c>
      <c r="U184" s="2" t="str">
        <f>IF('Employee List'!W192="","",LEFT(TRIM('Employee List'!W192),60))</f>
        <v/>
      </c>
      <c r="V184" t="str">
        <f>IFERROR(IF(VLOOKUP('Employee List'!X192,Country_Table,2,FALSE)="PH",VLOOKUP(UPPER(TRIM('Employee List'!Y192)&amp;TRIM('Employee List'!Z192)&amp;TRIM('Employee List'!AA192)),City!$K:$M,3,FALSE),IF('Employee List'!AA192="","",'Employee List'!AA192)),"")</f>
        <v/>
      </c>
      <c r="W184" t="str">
        <f>IFERROR(IF(VLOOKUP('Employee List'!X192,Country_Table,2,FALSE)="PH",VLOOKUP('Employee List'!Y192,Region_Table,2,FALSE),IF('Employee List'!Y192="","",'Employee List'!Y192)),"")</f>
        <v/>
      </c>
      <c r="X184" t="str">
        <f>IFERROR(IF(VLOOKUP('Employee List'!X192,Country_Table,2,FALSE)="PH",VLOOKUP('Employee List'!Z192,Province_Table,2,FALSE),IF('Employee List'!Z192="","",'Employee List'!Z192)),"")</f>
        <v/>
      </c>
      <c r="Y184" t="str">
        <f>IFERROR(VLOOKUP('Employee List'!X192,Country_Table,2,FALSE),"")</f>
        <v/>
      </c>
      <c r="Z184" s="2" t="str">
        <f>IF('Employee List'!AB192="","",TRIM('Employee List'!AB192))</f>
        <v/>
      </c>
      <c r="AA184" s="2" t="str">
        <f>IF('Employee List'!AC192="","",TRIM('Employee List'!AC192))</f>
        <v/>
      </c>
      <c r="AB184" s="2" t="str">
        <f>IF('Employee List'!AD192="","",TRIM('Employee List'!AD192))</f>
        <v/>
      </c>
      <c r="AC184" s="2" t="str">
        <f>IF('Employee List'!G192="","",TRIM('Employee List'!G192))</f>
        <v/>
      </c>
      <c r="AD184" t="str">
        <f>IFERROR(VLOOKUP('Employee List'!AE192,Civil_Status_Table,2,FALSE),"")</f>
        <v/>
      </c>
      <c r="AE184" s="2" t="str">
        <f>IF('Employee List'!AF192="","",TRIM('Employee List'!AF192))</f>
        <v/>
      </c>
      <c r="AF184" s="2" t="str">
        <f>IF('Employee List'!AG192="","",TRIM('Employee List'!AG192))</f>
        <v/>
      </c>
      <c r="AG184" s="2" t="str">
        <f>IF('Employee List'!AH192="","",TRIM('Employee List'!AH192))</f>
        <v/>
      </c>
      <c r="AH184" t="str">
        <f>IF(ISBLANK('Employee List'!AI192), "",VLOOKUP('Employee List'!AI192,'other LOVs'!A:B,2,FALSE))</f>
        <v/>
      </c>
      <c r="AI184" t="str">
        <f>IF('Employee List'!AJ192="","",TRIM('Employee List'!AJ192))</f>
        <v/>
      </c>
      <c r="AJ184" t="str">
        <f>IF(ISBLANK('Employee List'!AK192)," ",TRIM('Employee List'!AK192))</f>
        <v xml:space="preserve"> </v>
      </c>
    </row>
    <row r="185" spans="1:36">
      <c r="A185" t="str">
        <f>IF('Employee List'!B193="","",TRIM('Employee List'!B193))</f>
        <v/>
      </c>
      <c r="B185" t="str">
        <f>IF('Employee List'!C193="","",TRIM('Employee List'!C193))</f>
        <v/>
      </c>
      <c r="C185" t="str">
        <f>IF('Employee List'!D193="","",TRIM('Employee List'!D193))</f>
        <v/>
      </c>
      <c r="D185" t="str">
        <f>IF(ISBLANK('Employee List'!E193), "",VLOOKUP('Employee List'!E193,'other LOVs'!A:B,2,FALSE))</f>
        <v/>
      </c>
      <c r="E185" t="str">
        <f>IF('Employee List'!F193="","",TRIM('Employee List'!F193))</f>
        <v>,</v>
      </c>
      <c r="F185" s="2" t="str">
        <f>IF('Employee List'!H193="","",'Employee List'!H193)</f>
        <v/>
      </c>
      <c r="G185" s="2" t="str">
        <f>IF('Employee List'!I193="","",TRIM('Employee List'!I193))</f>
        <v/>
      </c>
      <c r="H185" t="str">
        <f>IFERROR(VLOOKUP('Employee List'!J193,Nationality_Table,2,FALSE),"")</f>
        <v/>
      </c>
      <c r="I185" t="str">
        <f>IFERROR(VLOOKUP('Employee List'!K193,Country_Table,2,FALSE),"")</f>
        <v/>
      </c>
      <c r="J185" t="str">
        <f>IFERROR(VLOOKUP('Employee List'!L193,Gender_Table,2,FALSE),"")</f>
        <v/>
      </c>
      <c r="K185" s="2" t="str">
        <f>IF('Employee List'!M193="","",TEXT('Employee List'!M193,"00000000000"))</f>
        <v/>
      </c>
      <c r="L185" s="2" t="str">
        <f>IF('Employee List'!N193="","",TRIM('Employee List'!N193))</f>
        <v/>
      </c>
      <c r="M185" s="2" t="str">
        <f>IF('Employee List'!O193="","",TRIM('Employee List'!O193))</f>
        <v/>
      </c>
      <c r="N185" s="2" t="str">
        <f>IF('Employee List'!P193="","",LEFT(TRIM('Employee List'!P193),60))</f>
        <v/>
      </c>
      <c r="O185" t="str">
        <f>IFERROR(IF(VLOOKUP('Employee List'!Q193,Country_Table,2,FALSE)="PH",VLOOKUP(UPPER(TRIM('Employee List'!R193)&amp;TRIM('Employee List'!S193)&amp;TRIM('Employee List'!T193)),City!$K:$M,3,FALSE),IF('Employee List'!T193="","",'Employee List'!T193)),"")</f>
        <v/>
      </c>
      <c r="P185" t="str">
        <f>IFERROR(IF(VLOOKUP('Employee List'!Q193,Country_Table,2,FALSE)="PH",VLOOKUP('Employee List'!R193,Region_Table,2,FALSE),IF('Employee List'!R193="","",'Employee List'!R193)),"")</f>
        <v/>
      </c>
      <c r="Q185" t="str">
        <f>IFERROR(IF(VLOOKUP('Employee List'!Q193,Country_Table,2,FALSE)="PH",VLOOKUP('Employee List'!S193,Province_Table,2,FALSE),IF('Employee List'!S193="","",'Employee List'!S193)),"")</f>
        <v/>
      </c>
      <c r="R185" t="str">
        <f>IFERROR(VLOOKUP('Employee List'!Q193,Country_Table,2,FALSE),"")</f>
        <v/>
      </c>
      <c r="S185" s="2" t="str">
        <f>IF('Employee List'!U193="","",TRIM('Employee List'!U193))</f>
        <v/>
      </c>
      <c r="T185" s="2" t="str">
        <f>IF('Employee List'!V193="","",TRIM('Employee List'!V193))</f>
        <v/>
      </c>
      <c r="U185" s="2" t="str">
        <f>IF('Employee List'!W193="","",LEFT(TRIM('Employee List'!W193),60))</f>
        <v/>
      </c>
      <c r="V185" t="str">
        <f>IFERROR(IF(VLOOKUP('Employee List'!X193,Country_Table,2,FALSE)="PH",VLOOKUP(UPPER(TRIM('Employee List'!Y193)&amp;TRIM('Employee List'!Z193)&amp;TRIM('Employee List'!AA193)),City!$K:$M,3,FALSE),IF('Employee List'!AA193="","",'Employee List'!AA193)),"")</f>
        <v/>
      </c>
      <c r="W185" t="str">
        <f>IFERROR(IF(VLOOKUP('Employee List'!X193,Country_Table,2,FALSE)="PH",VLOOKUP('Employee List'!Y193,Region_Table,2,FALSE),IF('Employee List'!Y193="","",'Employee List'!Y193)),"")</f>
        <v/>
      </c>
      <c r="X185" t="str">
        <f>IFERROR(IF(VLOOKUP('Employee List'!X193,Country_Table,2,FALSE)="PH",VLOOKUP('Employee List'!Z193,Province_Table,2,FALSE),IF('Employee List'!Z193="","",'Employee List'!Z193)),"")</f>
        <v/>
      </c>
      <c r="Y185" t="str">
        <f>IFERROR(VLOOKUP('Employee List'!X193,Country_Table,2,FALSE),"")</f>
        <v/>
      </c>
      <c r="Z185" s="2" t="str">
        <f>IF('Employee List'!AB193="","",TRIM('Employee List'!AB193))</f>
        <v/>
      </c>
      <c r="AA185" s="2" t="str">
        <f>IF('Employee List'!AC193="","",TRIM('Employee List'!AC193))</f>
        <v/>
      </c>
      <c r="AB185" s="2" t="str">
        <f>IF('Employee List'!AD193="","",TRIM('Employee List'!AD193))</f>
        <v/>
      </c>
      <c r="AC185" s="2" t="str">
        <f>IF('Employee List'!G193="","",TRIM('Employee List'!G193))</f>
        <v/>
      </c>
      <c r="AD185" t="str">
        <f>IFERROR(VLOOKUP('Employee List'!AE193,Civil_Status_Table,2,FALSE),"")</f>
        <v/>
      </c>
      <c r="AE185" s="2" t="str">
        <f>IF('Employee List'!AF193="","",TRIM('Employee List'!AF193))</f>
        <v/>
      </c>
      <c r="AF185" s="2" t="str">
        <f>IF('Employee List'!AG193="","",TRIM('Employee List'!AG193))</f>
        <v/>
      </c>
      <c r="AG185" s="2" t="str">
        <f>IF('Employee List'!AH193="","",TRIM('Employee List'!AH193))</f>
        <v/>
      </c>
      <c r="AH185" t="str">
        <f>IF(ISBLANK('Employee List'!AI193), "",VLOOKUP('Employee List'!AI193,'other LOVs'!A:B,2,FALSE))</f>
        <v/>
      </c>
      <c r="AI185" t="str">
        <f>IF('Employee List'!AJ193="","",TRIM('Employee List'!AJ193))</f>
        <v/>
      </c>
      <c r="AJ185" t="str">
        <f>IF(ISBLANK('Employee List'!AK193)," ",TRIM('Employee List'!AK193))</f>
        <v xml:space="preserve"> </v>
      </c>
    </row>
    <row r="186" spans="1:36">
      <c r="A186" t="str">
        <f>IF('Employee List'!B194="","",TRIM('Employee List'!B194))</f>
        <v/>
      </c>
      <c r="B186" t="str">
        <f>IF('Employee List'!C194="","",TRIM('Employee List'!C194))</f>
        <v/>
      </c>
      <c r="C186" t="str">
        <f>IF('Employee List'!D194="","",TRIM('Employee List'!D194))</f>
        <v/>
      </c>
      <c r="D186" t="str">
        <f>IF(ISBLANK('Employee List'!E194), "",VLOOKUP('Employee List'!E194,'other LOVs'!A:B,2,FALSE))</f>
        <v/>
      </c>
      <c r="E186" t="str">
        <f>IF('Employee List'!F194="","",TRIM('Employee List'!F194))</f>
        <v>,</v>
      </c>
      <c r="F186" s="2" t="str">
        <f>IF('Employee List'!H194="","",'Employee List'!H194)</f>
        <v/>
      </c>
      <c r="G186" s="2" t="str">
        <f>IF('Employee List'!I194="","",TRIM('Employee List'!I194))</f>
        <v/>
      </c>
      <c r="H186" t="str">
        <f>IFERROR(VLOOKUP('Employee List'!J194,Nationality_Table,2,FALSE),"")</f>
        <v/>
      </c>
      <c r="I186" t="str">
        <f>IFERROR(VLOOKUP('Employee List'!K194,Country_Table,2,FALSE),"")</f>
        <v/>
      </c>
      <c r="J186" t="str">
        <f>IFERROR(VLOOKUP('Employee List'!L194,Gender_Table,2,FALSE),"")</f>
        <v/>
      </c>
      <c r="K186" s="2" t="str">
        <f>IF('Employee List'!M194="","",TEXT('Employee List'!M194,"00000000000"))</f>
        <v/>
      </c>
      <c r="L186" s="2" t="str">
        <f>IF('Employee List'!N194="","",TRIM('Employee List'!N194))</f>
        <v/>
      </c>
      <c r="M186" s="2" t="str">
        <f>IF('Employee List'!O194="","",TRIM('Employee List'!O194))</f>
        <v/>
      </c>
      <c r="N186" s="2" t="str">
        <f>IF('Employee List'!P194="","",LEFT(TRIM('Employee List'!P194),60))</f>
        <v/>
      </c>
      <c r="O186" t="str">
        <f>IFERROR(IF(VLOOKUP('Employee List'!Q194,Country_Table,2,FALSE)="PH",VLOOKUP(UPPER(TRIM('Employee List'!R194)&amp;TRIM('Employee List'!S194)&amp;TRIM('Employee List'!T194)),City!$K:$M,3,FALSE),IF('Employee List'!T194="","",'Employee List'!T194)),"")</f>
        <v/>
      </c>
      <c r="P186" t="str">
        <f>IFERROR(IF(VLOOKUP('Employee List'!Q194,Country_Table,2,FALSE)="PH",VLOOKUP('Employee List'!R194,Region_Table,2,FALSE),IF('Employee List'!R194="","",'Employee List'!R194)),"")</f>
        <v/>
      </c>
      <c r="Q186" t="str">
        <f>IFERROR(IF(VLOOKUP('Employee List'!Q194,Country_Table,2,FALSE)="PH",VLOOKUP('Employee List'!S194,Province_Table,2,FALSE),IF('Employee List'!S194="","",'Employee List'!S194)),"")</f>
        <v/>
      </c>
      <c r="R186" t="str">
        <f>IFERROR(VLOOKUP('Employee List'!Q194,Country_Table,2,FALSE),"")</f>
        <v/>
      </c>
      <c r="S186" s="2" t="str">
        <f>IF('Employee List'!U194="","",TRIM('Employee List'!U194))</f>
        <v/>
      </c>
      <c r="T186" s="2" t="str">
        <f>IF('Employee List'!V194="","",TRIM('Employee List'!V194))</f>
        <v/>
      </c>
      <c r="U186" s="2" t="str">
        <f>IF('Employee List'!W194="","",LEFT(TRIM('Employee List'!W194),60))</f>
        <v/>
      </c>
      <c r="V186" t="str">
        <f>IFERROR(IF(VLOOKUP('Employee List'!X194,Country_Table,2,FALSE)="PH",VLOOKUP(UPPER(TRIM('Employee List'!Y194)&amp;TRIM('Employee List'!Z194)&amp;TRIM('Employee List'!AA194)),City!$K:$M,3,FALSE),IF('Employee List'!AA194="","",'Employee List'!AA194)),"")</f>
        <v/>
      </c>
      <c r="W186" t="str">
        <f>IFERROR(IF(VLOOKUP('Employee List'!X194,Country_Table,2,FALSE)="PH",VLOOKUP('Employee List'!Y194,Region_Table,2,FALSE),IF('Employee List'!Y194="","",'Employee List'!Y194)),"")</f>
        <v/>
      </c>
      <c r="X186" t="str">
        <f>IFERROR(IF(VLOOKUP('Employee List'!X194,Country_Table,2,FALSE)="PH",VLOOKUP('Employee List'!Z194,Province_Table,2,FALSE),IF('Employee List'!Z194="","",'Employee List'!Z194)),"")</f>
        <v/>
      </c>
      <c r="Y186" t="str">
        <f>IFERROR(VLOOKUP('Employee List'!X194,Country_Table,2,FALSE),"")</f>
        <v/>
      </c>
      <c r="Z186" s="2" t="str">
        <f>IF('Employee List'!AB194="","",TRIM('Employee List'!AB194))</f>
        <v/>
      </c>
      <c r="AA186" s="2" t="str">
        <f>IF('Employee List'!AC194="","",TRIM('Employee List'!AC194))</f>
        <v/>
      </c>
      <c r="AB186" s="2" t="str">
        <f>IF('Employee List'!AD194="","",TRIM('Employee List'!AD194))</f>
        <v/>
      </c>
      <c r="AC186" s="2" t="str">
        <f>IF('Employee List'!G194="","",TRIM('Employee List'!G194))</f>
        <v/>
      </c>
      <c r="AD186" t="str">
        <f>IFERROR(VLOOKUP('Employee List'!AE194,Civil_Status_Table,2,FALSE),"")</f>
        <v/>
      </c>
      <c r="AE186" s="2" t="str">
        <f>IF('Employee List'!AF194="","",TRIM('Employee List'!AF194))</f>
        <v/>
      </c>
      <c r="AF186" s="2" t="str">
        <f>IF('Employee List'!AG194="","",TRIM('Employee List'!AG194))</f>
        <v/>
      </c>
      <c r="AG186" s="2" t="str">
        <f>IF('Employee List'!AH194="","",TRIM('Employee List'!AH194))</f>
        <v/>
      </c>
      <c r="AH186" t="str">
        <f>IF(ISBLANK('Employee List'!AI194), "",VLOOKUP('Employee List'!AI194,'other LOVs'!A:B,2,FALSE))</f>
        <v/>
      </c>
      <c r="AI186" t="str">
        <f>IF('Employee List'!AJ194="","",TRIM('Employee List'!AJ194))</f>
        <v/>
      </c>
      <c r="AJ186" t="str">
        <f>IF(ISBLANK('Employee List'!AK194)," ",TRIM('Employee List'!AK194))</f>
        <v xml:space="preserve"> </v>
      </c>
    </row>
    <row r="187" spans="1:36">
      <c r="A187" t="str">
        <f>IF('Employee List'!B195="","",TRIM('Employee List'!B195))</f>
        <v/>
      </c>
      <c r="B187" t="str">
        <f>IF('Employee List'!C195="","",TRIM('Employee List'!C195))</f>
        <v/>
      </c>
      <c r="C187" t="str">
        <f>IF('Employee List'!D195="","",TRIM('Employee List'!D195))</f>
        <v/>
      </c>
      <c r="D187" t="str">
        <f>IF(ISBLANK('Employee List'!E195), "",VLOOKUP('Employee List'!E195,'other LOVs'!A:B,2,FALSE))</f>
        <v/>
      </c>
      <c r="E187" t="str">
        <f>IF('Employee List'!F195="","",TRIM('Employee List'!F195))</f>
        <v>,</v>
      </c>
      <c r="F187" s="2" t="str">
        <f>IF('Employee List'!H195="","",'Employee List'!H195)</f>
        <v/>
      </c>
      <c r="G187" s="2" t="str">
        <f>IF('Employee List'!I195="","",TRIM('Employee List'!I195))</f>
        <v/>
      </c>
      <c r="H187" t="str">
        <f>IFERROR(VLOOKUP('Employee List'!J195,Nationality_Table,2,FALSE),"")</f>
        <v/>
      </c>
      <c r="I187" t="str">
        <f>IFERROR(VLOOKUP('Employee List'!K195,Country_Table,2,FALSE),"")</f>
        <v/>
      </c>
      <c r="J187" t="str">
        <f>IFERROR(VLOOKUP('Employee List'!L195,Gender_Table,2,FALSE),"")</f>
        <v/>
      </c>
      <c r="K187" s="2" t="str">
        <f>IF('Employee List'!M195="","",TEXT('Employee List'!M195,"00000000000"))</f>
        <v/>
      </c>
      <c r="L187" s="2" t="str">
        <f>IF('Employee List'!N195="","",TRIM('Employee List'!N195))</f>
        <v/>
      </c>
      <c r="M187" s="2" t="str">
        <f>IF('Employee List'!O195="","",TRIM('Employee List'!O195))</f>
        <v/>
      </c>
      <c r="N187" s="2" t="str">
        <f>IF('Employee List'!P195="","",LEFT(TRIM('Employee List'!P195),60))</f>
        <v/>
      </c>
      <c r="O187" t="str">
        <f>IFERROR(IF(VLOOKUP('Employee List'!Q195,Country_Table,2,FALSE)="PH",VLOOKUP(UPPER(TRIM('Employee List'!R195)&amp;TRIM('Employee List'!S195)&amp;TRIM('Employee List'!T195)),City!$K:$M,3,FALSE),IF('Employee List'!T195="","",'Employee List'!T195)),"")</f>
        <v/>
      </c>
      <c r="P187" t="str">
        <f>IFERROR(IF(VLOOKUP('Employee List'!Q195,Country_Table,2,FALSE)="PH",VLOOKUP('Employee List'!R195,Region_Table,2,FALSE),IF('Employee List'!R195="","",'Employee List'!R195)),"")</f>
        <v/>
      </c>
      <c r="Q187" t="str">
        <f>IFERROR(IF(VLOOKUP('Employee List'!Q195,Country_Table,2,FALSE)="PH",VLOOKUP('Employee List'!S195,Province_Table,2,FALSE),IF('Employee List'!S195="","",'Employee List'!S195)),"")</f>
        <v/>
      </c>
      <c r="R187" t="str">
        <f>IFERROR(VLOOKUP('Employee List'!Q195,Country_Table,2,FALSE),"")</f>
        <v/>
      </c>
      <c r="S187" s="2" t="str">
        <f>IF('Employee List'!U195="","",TRIM('Employee List'!U195))</f>
        <v/>
      </c>
      <c r="T187" s="2" t="str">
        <f>IF('Employee List'!V195="","",TRIM('Employee List'!V195))</f>
        <v/>
      </c>
      <c r="U187" s="2" t="str">
        <f>IF('Employee List'!W195="","",LEFT(TRIM('Employee List'!W195),60))</f>
        <v/>
      </c>
      <c r="V187" t="str">
        <f>IFERROR(IF(VLOOKUP('Employee List'!X195,Country_Table,2,FALSE)="PH",VLOOKUP(UPPER(TRIM('Employee List'!Y195)&amp;TRIM('Employee List'!Z195)&amp;TRIM('Employee List'!AA195)),City!$K:$M,3,FALSE),IF('Employee List'!AA195="","",'Employee List'!AA195)),"")</f>
        <v/>
      </c>
      <c r="W187" t="str">
        <f>IFERROR(IF(VLOOKUP('Employee List'!X195,Country_Table,2,FALSE)="PH",VLOOKUP('Employee List'!Y195,Region_Table,2,FALSE),IF('Employee List'!Y195="","",'Employee List'!Y195)),"")</f>
        <v/>
      </c>
      <c r="X187" t="str">
        <f>IFERROR(IF(VLOOKUP('Employee List'!X195,Country_Table,2,FALSE)="PH",VLOOKUP('Employee List'!Z195,Province_Table,2,FALSE),IF('Employee List'!Z195="","",'Employee List'!Z195)),"")</f>
        <v/>
      </c>
      <c r="Y187" t="str">
        <f>IFERROR(VLOOKUP('Employee List'!X195,Country_Table,2,FALSE),"")</f>
        <v/>
      </c>
      <c r="Z187" s="2" t="str">
        <f>IF('Employee List'!AB195="","",TRIM('Employee List'!AB195))</f>
        <v/>
      </c>
      <c r="AA187" s="2" t="str">
        <f>IF('Employee List'!AC195="","",TRIM('Employee List'!AC195))</f>
        <v/>
      </c>
      <c r="AB187" s="2" t="str">
        <f>IF('Employee List'!AD195="","",TRIM('Employee List'!AD195))</f>
        <v/>
      </c>
      <c r="AC187" s="2" t="str">
        <f>IF('Employee List'!G195="","",TRIM('Employee List'!G195))</f>
        <v/>
      </c>
      <c r="AD187" t="str">
        <f>IFERROR(VLOOKUP('Employee List'!AE195,Civil_Status_Table,2,FALSE),"")</f>
        <v/>
      </c>
      <c r="AE187" s="2" t="str">
        <f>IF('Employee List'!AF195="","",TRIM('Employee List'!AF195))</f>
        <v/>
      </c>
      <c r="AF187" s="2" t="str">
        <f>IF('Employee List'!AG195="","",TRIM('Employee List'!AG195))</f>
        <v/>
      </c>
      <c r="AG187" s="2" t="str">
        <f>IF('Employee List'!AH195="","",TRIM('Employee List'!AH195))</f>
        <v/>
      </c>
      <c r="AH187" t="str">
        <f>IF(ISBLANK('Employee List'!AI195), "",VLOOKUP('Employee List'!AI195,'other LOVs'!A:B,2,FALSE))</f>
        <v/>
      </c>
      <c r="AI187" t="str">
        <f>IF('Employee List'!AJ195="","",TRIM('Employee List'!AJ195))</f>
        <v/>
      </c>
      <c r="AJ187" t="str">
        <f>IF(ISBLANK('Employee List'!AK195)," ",TRIM('Employee List'!AK195))</f>
        <v xml:space="preserve"> </v>
      </c>
    </row>
    <row r="188" spans="1:36">
      <c r="A188" t="str">
        <f>IF('Employee List'!B196="","",TRIM('Employee List'!B196))</f>
        <v/>
      </c>
      <c r="B188" t="str">
        <f>IF('Employee List'!C196="","",TRIM('Employee List'!C196))</f>
        <v/>
      </c>
      <c r="C188" t="str">
        <f>IF('Employee List'!D196="","",TRIM('Employee List'!D196))</f>
        <v/>
      </c>
      <c r="D188" t="str">
        <f>IF(ISBLANK('Employee List'!E196), "",VLOOKUP('Employee List'!E196,'other LOVs'!A:B,2,FALSE))</f>
        <v/>
      </c>
      <c r="E188" t="str">
        <f>IF('Employee List'!F196="","",TRIM('Employee List'!F196))</f>
        <v>,</v>
      </c>
      <c r="F188" s="2" t="str">
        <f>IF('Employee List'!H196="","",'Employee List'!H196)</f>
        <v/>
      </c>
      <c r="G188" s="2" t="str">
        <f>IF('Employee List'!I196="","",TRIM('Employee List'!I196))</f>
        <v/>
      </c>
      <c r="H188" t="str">
        <f>IFERROR(VLOOKUP('Employee List'!J196,Nationality_Table,2,FALSE),"")</f>
        <v/>
      </c>
      <c r="I188" t="str">
        <f>IFERROR(VLOOKUP('Employee List'!K196,Country_Table,2,FALSE),"")</f>
        <v/>
      </c>
      <c r="J188" t="str">
        <f>IFERROR(VLOOKUP('Employee List'!L196,Gender_Table,2,FALSE),"")</f>
        <v/>
      </c>
      <c r="K188" s="2" t="str">
        <f>IF('Employee List'!M196="","",TEXT('Employee List'!M196,"00000000000"))</f>
        <v/>
      </c>
      <c r="L188" s="2" t="str">
        <f>IF('Employee List'!N196="","",TRIM('Employee List'!N196))</f>
        <v/>
      </c>
      <c r="M188" s="2" t="str">
        <f>IF('Employee List'!O196="","",TRIM('Employee List'!O196))</f>
        <v/>
      </c>
      <c r="N188" s="2" t="str">
        <f>IF('Employee List'!P196="","",LEFT(TRIM('Employee List'!P196),60))</f>
        <v/>
      </c>
      <c r="O188" t="str">
        <f>IFERROR(IF(VLOOKUP('Employee List'!Q196,Country_Table,2,FALSE)="PH",VLOOKUP(UPPER(TRIM('Employee List'!R196)&amp;TRIM('Employee List'!S196)&amp;TRIM('Employee List'!T196)),City!$K:$M,3,FALSE),IF('Employee List'!T196="","",'Employee List'!T196)),"")</f>
        <v/>
      </c>
      <c r="P188" t="str">
        <f>IFERROR(IF(VLOOKUP('Employee List'!Q196,Country_Table,2,FALSE)="PH",VLOOKUP('Employee List'!R196,Region_Table,2,FALSE),IF('Employee List'!R196="","",'Employee List'!R196)),"")</f>
        <v/>
      </c>
      <c r="Q188" t="str">
        <f>IFERROR(IF(VLOOKUP('Employee List'!Q196,Country_Table,2,FALSE)="PH",VLOOKUP('Employee List'!S196,Province_Table,2,FALSE),IF('Employee List'!S196="","",'Employee List'!S196)),"")</f>
        <v/>
      </c>
      <c r="R188" t="str">
        <f>IFERROR(VLOOKUP('Employee List'!Q196,Country_Table,2,FALSE),"")</f>
        <v/>
      </c>
      <c r="S188" s="2" t="str">
        <f>IF('Employee List'!U196="","",TRIM('Employee List'!U196))</f>
        <v/>
      </c>
      <c r="T188" s="2" t="str">
        <f>IF('Employee List'!V196="","",TRIM('Employee List'!V196))</f>
        <v/>
      </c>
      <c r="U188" s="2" t="str">
        <f>IF('Employee List'!W196="","",LEFT(TRIM('Employee List'!W196),60))</f>
        <v/>
      </c>
      <c r="V188" t="str">
        <f>IFERROR(IF(VLOOKUP('Employee List'!X196,Country_Table,2,FALSE)="PH",VLOOKUP(UPPER(TRIM('Employee List'!Y196)&amp;TRIM('Employee List'!Z196)&amp;TRIM('Employee List'!AA196)),City!$K:$M,3,FALSE),IF('Employee List'!AA196="","",'Employee List'!AA196)),"")</f>
        <v/>
      </c>
      <c r="W188" t="str">
        <f>IFERROR(IF(VLOOKUP('Employee List'!X196,Country_Table,2,FALSE)="PH",VLOOKUP('Employee List'!Y196,Region_Table,2,FALSE),IF('Employee List'!Y196="","",'Employee List'!Y196)),"")</f>
        <v/>
      </c>
      <c r="X188" t="str">
        <f>IFERROR(IF(VLOOKUP('Employee List'!X196,Country_Table,2,FALSE)="PH",VLOOKUP('Employee List'!Z196,Province_Table,2,FALSE),IF('Employee List'!Z196="","",'Employee List'!Z196)),"")</f>
        <v/>
      </c>
      <c r="Y188" t="str">
        <f>IFERROR(VLOOKUP('Employee List'!X196,Country_Table,2,FALSE),"")</f>
        <v/>
      </c>
      <c r="Z188" s="2" t="str">
        <f>IF('Employee List'!AB196="","",TRIM('Employee List'!AB196))</f>
        <v/>
      </c>
      <c r="AA188" s="2" t="str">
        <f>IF('Employee List'!AC196="","",TRIM('Employee List'!AC196))</f>
        <v/>
      </c>
      <c r="AB188" s="2" t="str">
        <f>IF('Employee List'!AD196="","",TRIM('Employee List'!AD196))</f>
        <v/>
      </c>
      <c r="AC188" s="2" t="str">
        <f>IF('Employee List'!G196="","",TRIM('Employee List'!G196))</f>
        <v/>
      </c>
      <c r="AD188" t="str">
        <f>IFERROR(VLOOKUP('Employee List'!AE196,Civil_Status_Table,2,FALSE),"")</f>
        <v/>
      </c>
      <c r="AE188" s="2" t="str">
        <f>IF('Employee List'!AF196="","",TRIM('Employee List'!AF196))</f>
        <v/>
      </c>
      <c r="AF188" s="2" t="str">
        <f>IF('Employee List'!AG196="","",TRIM('Employee List'!AG196))</f>
        <v/>
      </c>
      <c r="AG188" s="2" t="str">
        <f>IF('Employee List'!AH196="","",TRIM('Employee List'!AH196))</f>
        <v/>
      </c>
      <c r="AH188" t="str">
        <f>IF(ISBLANK('Employee List'!AI196), "",VLOOKUP('Employee List'!AI196,'other LOVs'!A:B,2,FALSE))</f>
        <v/>
      </c>
      <c r="AI188" t="str">
        <f>IF('Employee List'!AJ196="","",TRIM('Employee List'!AJ196))</f>
        <v/>
      </c>
      <c r="AJ188" t="str">
        <f>IF(ISBLANK('Employee List'!AK196)," ",TRIM('Employee List'!AK196))</f>
        <v xml:space="preserve"> </v>
      </c>
    </row>
    <row r="189" spans="1:36">
      <c r="A189" t="str">
        <f>IF('Employee List'!B197="","",TRIM('Employee List'!B197))</f>
        <v/>
      </c>
      <c r="B189" t="str">
        <f>IF('Employee List'!C197="","",TRIM('Employee List'!C197))</f>
        <v/>
      </c>
      <c r="C189" t="str">
        <f>IF('Employee List'!D197="","",TRIM('Employee List'!D197))</f>
        <v/>
      </c>
      <c r="D189" t="str">
        <f>IF(ISBLANK('Employee List'!E197), "",VLOOKUP('Employee List'!E197,'other LOVs'!A:B,2,FALSE))</f>
        <v/>
      </c>
      <c r="E189" t="str">
        <f>IF('Employee List'!F197="","",TRIM('Employee List'!F197))</f>
        <v>,</v>
      </c>
      <c r="F189" s="2" t="str">
        <f>IF('Employee List'!H197="","",'Employee List'!H197)</f>
        <v/>
      </c>
      <c r="G189" s="2" t="str">
        <f>IF('Employee List'!I197="","",TRIM('Employee List'!I197))</f>
        <v/>
      </c>
      <c r="H189" t="str">
        <f>IFERROR(VLOOKUP('Employee List'!J197,Nationality_Table,2,FALSE),"")</f>
        <v/>
      </c>
      <c r="I189" t="str">
        <f>IFERROR(VLOOKUP('Employee List'!K197,Country_Table,2,FALSE),"")</f>
        <v/>
      </c>
      <c r="J189" t="str">
        <f>IFERROR(VLOOKUP('Employee List'!L197,Gender_Table,2,FALSE),"")</f>
        <v/>
      </c>
      <c r="K189" s="2" t="str">
        <f>IF('Employee List'!M197="","",TEXT('Employee List'!M197,"00000000000"))</f>
        <v/>
      </c>
      <c r="L189" s="2" t="str">
        <f>IF('Employee List'!N197="","",TRIM('Employee List'!N197))</f>
        <v/>
      </c>
      <c r="M189" s="2" t="str">
        <f>IF('Employee List'!O197="","",TRIM('Employee List'!O197))</f>
        <v/>
      </c>
      <c r="N189" s="2" t="str">
        <f>IF('Employee List'!P197="","",LEFT(TRIM('Employee List'!P197),60))</f>
        <v/>
      </c>
      <c r="O189" t="str">
        <f>IFERROR(IF(VLOOKUP('Employee List'!Q197,Country_Table,2,FALSE)="PH",VLOOKUP(UPPER(TRIM('Employee List'!R197)&amp;TRIM('Employee List'!S197)&amp;TRIM('Employee List'!T197)),City!$K:$M,3,FALSE),IF('Employee List'!T197="","",'Employee List'!T197)),"")</f>
        <v/>
      </c>
      <c r="P189" t="str">
        <f>IFERROR(IF(VLOOKUP('Employee List'!Q197,Country_Table,2,FALSE)="PH",VLOOKUP('Employee List'!R197,Region_Table,2,FALSE),IF('Employee List'!R197="","",'Employee List'!R197)),"")</f>
        <v/>
      </c>
      <c r="Q189" t="str">
        <f>IFERROR(IF(VLOOKUP('Employee List'!Q197,Country_Table,2,FALSE)="PH",VLOOKUP('Employee List'!S197,Province_Table,2,FALSE),IF('Employee List'!S197="","",'Employee List'!S197)),"")</f>
        <v/>
      </c>
      <c r="R189" t="str">
        <f>IFERROR(VLOOKUP('Employee List'!Q197,Country_Table,2,FALSE),"")</f>
        <v/>
      </c>
      <c r="S189" s="2" t="str">
        <f>IF('Employee List'!U197="","",TRIM('Employee List'!U197))</f>
        <v/>
      </c>
      <c r="T189" s="2" t="str">
        <f>IF('Employee List'!V197="","",TRIM('Employee List'!V197))</f>
        <v/>
      </c>
      <c r="U189" s="2" t="str">
        <f>IF('Employee List'!W197="","",LEFT(TRIM('Employee List'!W197),60))</f>
        <v/>
      </c>
      <c r="V189" t="str">
        <f>IFERROR(IF(VLOOKUP('Employee List'!X197,Country_Table,2,FALSE)="PH",VLOOKUP(UPPER(TRIM('Employee List'!Y197)&amp;TRIM('Employee List'!Z197)&amp;TRIM('Employee List'!AA197)),City!$K:$M,3,FALSE),IF('Employee List'!AA197="","",'Employee List'!AA197)),"")</f>
        <v/>
      </c>
      <c r="W189" t="str">
        <f>IFERROR(IF(VLOOKUP('Employee List'!X197,Country_Table,2,FALSE)="PH",VLOOKUP('Employee List'!Y197,Region_Table,2,FALSE),IF('Employee List'!Y197="","",'Employee List'!Y197)),"")</f>
        <v/>
      </c>
      <c r="X189" t="str">
        <f>IFERROR(IF(VLOOKUP('Employee List'!X197,Country_Table,2,FALSE)="PH",VLOOKUP('Employee List'!Z197,Province_Table,2,FALSE),IF('Employee List'!Z197="","",'Employee List'!Z197)),"")</f>
        <v/>
      </c>
      <c r="Y189" t="str">
        <f>IFERROR(VLOOKUP('Employee List'!X197,Country_Table,2,FALSE),"")</f>
        <v/>
      </c>
      <c r="Z189" s="2" t="str">
        <f>IF('Employee List'!AB197="","",TRIM('Employee List'!AB197))</f>
        <v/>
      </c>
      <c r="AA189" s="2" t="str">
        <f>IF('Employee List'!AC197="","",TRIM('Employee List'!AC197))</f>
        <v/>
      </c>
      <c r="AB189" s="2" t="str">
        <f>IF('Employee List'!AD197="","",TRIM('Employee List'!AD197))</f>
        <v/>
      </c>
      <c r="AC189" s="2" t="str">
        <f>IF('Employee List'!G197="","",TRIM('Employee List'!G197))</f>
        <v/>
      </c>
      <c r="AD189" t="str">
        <f>IFERROR(VLOOKUP('Employee List'!AE197,Civil_Status_Table,2,FALSE),"")</f>
        <v/>
      </c>
      <c r="AE189" s="2" t="str">
        <f>IF('Employee List'!AF197="","",TRIM('Employee List'!AF197))</f>
        <v/>
      </c>
      <c r="AF189" s="2" t="str">
        <f>IF('Employee List'!AG197="","",TRIM('Employee List'!AG197))</f>
        <v/>
      </c>
      <c r="AG189" s="2" t="str">
        <f>IF('Employee List'!AH197="","",TRIM('Employee List'!AH197))</f>
        <v/>
      </c>
      <c r="AH189" t="str">
        <f>IF(ISBLANK('Employee List'!AI197), "",VLOOKUP('Employee List'!AI197,'other LOVs'!A:B,2,FALSE))</f>
        <v/>
      </c>
      <c r="AI189" t="str">
        <f>IF('Employee List'!AJ197="","",TRIM('Employee List'!AJ197))</f>
        <v/>
      </c>
      <c r="AJ189" t="str">
        <f>IF(ISBLANK('Employee List'!AK197)," ",TRIM('Employee List'!AK197))</f>
        <v xml:space="preserve"> </v>
      </c>
    </row>
    <row r="190" spans="1:36">
      <c r="A190" t="str">
        <f>IF('Employee List'!B198="","",TRIM('Employee List'!B198))</f>
        <v/>
      </c>
      <c r="B190" t="str">
        <f>IF('Employee List'!C198="","",TRIM('Employee List'!C198))</f>
        <v/>
      </c>
      <c r="C190" t="str">
        <f>IF('Employee List'!D198="","",TRIM('Employee List'!D198))</f>
        <v/>
      </c>
      <c r="D190" t="str">
        <f>IF(ISBLANK('Employee List'!E198), "",VLOOKUP('Employee List'!E198,'other LOVs'!A:B,2,FALSE))</f>
        <v/>
      </c>
      <c r="E190" t="str">
        <f>IF('Employee List'!F198="","",TRIM('Employee List'!F198))</f>
        <v>,</v>
      </c>
      <c r="F190" s="2" t="str">
        <f>IF('Employee List'!H198="","",'Employee List'!H198)</f>
        <v/>
      </c>
      <c r="G190" s="2" t="str">
        <f>IF('Employee List'!I198="","",TRIM('Employee List'!I198))</f>
        <v/>
      </c>
      <c r="H190" t="str">
        <f>IFERROR(VLOOKUP('Employee List'!J198,Nationality_Table,2,FALSE),"")</f>
        <v/>
      </c>
      <c r="I190" t="str">
        <f>IFERROR(VLOOKUP('Employee List'!K198,Country_Table,2,FALSE),"")</f>
        <v/>
      </c>
      <c r="J190" t="str">
        <f>IFERROR(VLOOKUP('Employee List'!L198,Gender_Table,2,FALSE),"")</f>
        <v/>
      </c>
      <c r="K190" s="2" t="str">
        <f>IF('Employee List'!M198="","",TEXT('Employee List'!M198,"00000000000"))</f>
        <v/>
      </c>
      <c r="L190" s="2" t="str">
        <f>IF('Employee List'!N198="","",TRIM('Employee List'!N198))</f>
        <v/>
      </c>
      <c r="M190" s="2" t="str">
        <f>IF('Employee List'!O198="","",TRIM('Employee List'!O198))</f>
        <v/>
      </c>
      <c r="N190" s="2" t="str">
        <f>IF('Employee List'!P198="","",LEFT(TRIM('Employee List'!P198),60))</f>
        <v/>
      </c>
      <c r="O190" t="str">
        <f>IFERROR(IF(VLOOKUP('Employee List'!Q198,Country_Table,2,FALSE)="PH",VLOOKUP(UPPER(TRIM('Employee List'!R198)&amp;TRIM('Employee List'!S198)&amp;TRIM('Employee List'!T198)),City!$K:$M,3,FALSE),IF('Employee List'!T198="","",'Employee List'!T198)),"")</f>
        <v/>
      </c>
      <c r="P190" t="str">
        <f>IFERROR(IF(VLOOKUP('Employee List'!Q198,Country_Table,2,FALSE)="PH",VLOOKUP('Employee List'!R198,Region_Table,2,FALSE),IF('Employee List'!R198="","",'Employee List'!R198)),"")</f>
        <v/>
      </c>
      <c r="Q190" t="str">
        <f>IFERROR(IF(VLOOKUP('Employee List'!Q198,Country_Table,2,FALSE)="PH",VLOOKUP('Employee List'!S198,Province_Table,2,FALSE),IF('Employee List'!S198="","",'Employee List'!S198)),"")</f>
        <v/>
      </c>
      <c r="R190" t="str">
        <f>IFERROR(VLOOKUP('Employee List'!Q198,Country_Table,2,FALSE),"")</f>
        <v/>
      </c>
      <c r="S190" s="2" t="str">
        <f>IF('Employee List'!U198="","",TRIM('Employee List'!U198))</f>
        <v/>
      </c>
      <c r="T190" s="2" t="str">
        <f>IF('Employee List'!V198="","",TRIM('Employee List'!V198))</f>
        <v/>
      </c>
      <c r="U190" s="2" t="str">
        <f>IF('Employee List'!W198="","",LEFT(TRIM('Employee List'!W198),60))</f>
        <v/>
      </c>
      <c r="V190" t="str">
        <f>IFERROR(IF(VLOOKUP('Employee List'!X198,Country_Table,2,FALSE)="PH",VLOOKUP(UPPER(TRIM('Employee List'!Y198)&amp;TRIM('Employee List'!Z198)&amp;TRIM('Employee List'!AA198)),City!$K:$M,3,FALSE),IF('Employee List'!AA198="","",'Employee List'!AA198)),"")</f>
        <v/>
      </c>
      <c r="W190" t="str">
        <f>IFERROR(IF(VLOOKUP('Employee List'!X198,Country_Table,2,FALSE)="PH",VLOOKUP('Employee List'!Y198,Region_Table,2,FALSE),IF('Employee List'!Y198="","",'Employee List'!Y198)),"")</f>
        <v/>
      </c>
      <c r="X190" t="str">
        <f>IFERROR(IF(VLOOKUP('Employee List'!X198,Country_Table,2,FALSE)="PH",VLOOKUP('Employee List'!Z198,Province_Table,2,FALSE),IF('Employee List'!Z198="","",'Employee List'!Z198)),"")</f>
        <v/>
      </c>
      <c r="Y190" t="str">
        <f>IFERROR(VLOOKUP('Employee List'!X198,Country_Table,2,FALSE),"")</f>
        <v/>
      </c>
      <c r="Z190" s="2" t="str">
        <f>IF('Employee List'!AB198="","",TRIM('Employee List'!AB198))</f>
        <v/>
      </c>
      <c r="AA190" s="2" t="str">
        <f>IF('Employee List'!AC198="","",TRIM('Employee List'!AC198))</f>
        <v/>
      </c>
      <c r="AB190" s="2" t="str">
        <f>IF('Employee List'!AD198="","",TRIM('Employee List'!AD198))</f>
        <v/>
      </c>
      <c r="AC190" s="2" t="str">
        <f>IF('Employee List'!G198="","",TRIM('Employee List'!G198))</f>
        <v/>
      </c>
      <c r="AD190" t="str">
        <f>IFERROR(VLOOKUP('Employee List'!AE198,Civil_Status_Table,2,FALSE),"")</f>
        <v/>
      </c>
      <c r="AE190" s="2" t="str">
        <f>IF('Employee List'!AF198="","",TRIM('Employee List'!AF198))</f>
        <v/>
      </c>
      <c r="AF190" s="2" t="str">
        <f>IF('Employee List'!AG198="","",TRIM('Employee List'!AG198))</f>
        <v/>
      </c>
      <c r="AG190" s="2" t="str">
        <f>IF('Employee List'!AH198="","",TRIM('Employee List'!AH198))</f>
        <v/>
      </c>
      <c r="AH190" t="str">
        <f>IF(ISBLANK('Employee List'!AI198), "",VLOOKUP('Employee List'!AI198,'other LOVs'!A:B,2,FALSE))</f>
        <v/>
      </c>
      <c r="AI190" t="str">
        <f>IF('Employee List'!AJ198="","",TRIM('Employee List'!AJ198))</f>
        <v/>
      </c>
      <c r="AJ190" t="str">
        <f>IF(ISBLANK('Employee List'!AK198)," ",TRIM('Employee List'!AK198))</f>
        <v xml:space="preserve"> </v>
      </c>
    </row>
    <row r="191" spans="1:36">
      <c r="A191" t="str">
        <f>IF('Employee List'!B199="","",TRIM('Employee List'!B199))</f>
        <v/>
      </c>
      <c r="B191" t="str">
        <f>IF('Employee List'!C199="","",TRIM('Employee List'!C199))</f>
        <v/>
      </c>
      <c r="C191" t="str">
        <f>IF('Employee List'!D199="","",TRIM('Employee List'!D199))</f>
        <v/>
      </c>
      <c r="D191" t="str">
        <f>IF(ISBLANK('Employee List'!E199), "",VLOOKUP('Employee List'!E199,'other LOVs'!A:B,2,FALSE))</f>
        <v/>
      </c>
      <c r="E191" t="str">
        <f>IF('Employee List'!F199="","",TRIM('Employee List'!F199))</f>
        <v>,</v>
      </c>
      <c r="F191" s="2" t="str">
        <f>IF('Employee List'!H199="","",'Employee List'!H199)</f>
        <v/>
      </c>
      <c r="G191" s="2" t="str">
        <f>IF('Employee List'!I199="","",TRIM('Employee List'!I199))</f>
        <v/>
      </c>
      <c r="H191" t="str">
        <f>IFERROR(VLOOKUP('Employee List'!J199,Nationality_Table,2,FALSE),"")</f>
        <v/>
      </c>
      <c r="I191" t="str">
        <f>IFERROR(VLOOKUP('Employee List'!K199,Country_Table,2,FALSE),"")</f>
        <v/>
      </c>
      <c r="J191" t="str">
        <f>IFERROR(VLOOKUP('Employee List'!L199,Gender_Table,2,FALSE),"")</f>
        <v/>
      </c>
      <c r="K191" s="2" t="str">
        <f>IF('Employee List'!M199="","",TEXT('Employee List'!M199,"00000000000"))</f>
        <v/>
      </c>
      <c r="L191" s="2" t="str">
        <f>IF('Employee List'!N199="","",TRIM('Employee List'!N199))</f>
        <v/>
      </c>
      <c r="M191" s="2" t="str">
        <f>IF('Employee List'!O199="","",TRIM('Employee List'!O199))</f>
        <v/>
      </c>
      <c r="N191" s="2" t="str">
        <f>IF('Employee List'!P199="","",LEFT(TRIM('Employee List'!P199),60))</f>
        <v/>
      </c>
      <c r="O191" t="str">
        <f>IFERROR(IF(VLOOKUP('Employee List'!Q199,Country_Table,2,FALSE)="PH",VLOOKUP(UPPER(TRIM('Employee List'!R199)&amp;TRIM('Employee List'!S199)&amp;TRIM('Employee List'!T199)),City!$K:$M,3,FALSE),IF('Employee List'!T199="","",'Employee List'!T199)),"")</f>
        <v/>
      </c>
      <c r="P191" t="str">
        <f>IFERROR(IF(VLOOKUP('Employee List'!Q199,Country_Table,2,FALSE)="PH",VLOOKUP('Employee List'!R199,Region_Table,2,FALSE),IF('Employee List'!R199="","",'Employee List'!R199)),"")</f>
        <v/>
      </c>
      <c r="Q191" t="str">
        <f>IFERROR(IF(VLOOKUP('Employee List'!Q199,Country_Table,2,FALSE)="PH",VLOOKUP('Employee List'!S199,Province_Table,2,FALSE),IF('Employee List'!S199="","",'Employee List'!S199)),"")</f>
        <v/>
      </c>
      <c r="R191" t="str">
        <f>IFERROR(VLOOKUP('Employee List'!Q199,Country_Table,2,FALSE),"")</f>
        <v/>
      </c>
      <c r="S191" s="2" t="str">
        <f>IF('Employee List'!U199="","",TRIM('Employee List'!U199))</f>
        <v/>
      </c>
      <c r="T191" s="2" t="str">
        <f>IF('Employee List'!V199="","",TRIM('Employee List'!V199))</f>
        <v/>
      </c>
      <c r="U191" s="2" t="str">
        <f>IF('Employee List'!W199="","",LEFT(TRIM('Employee List'!W199),60))</f>
        <v/>
      </c>
      <c r="V191" t="str">
        <f>IFERROR(IF(VLOOKUP('Employee List'!X199,Country_Table,2,FALSE)="PH",VLOOKUP(UPPER(TRIM('Employee List'!Y199)&amp;TRIM('Employee List'!Z199)&amp;TRIM('Employee List'!AA199)),City!$K:$M,3,FALSE),IF('Employee List'!AA199="","",'Employee List'!AA199)),"")</f>
        <v/>
      </c>
      <c r="W191" t="str">
        <f>IFERROR(IF(VLOOKUP('Employee List'!X199,Country_Table,2,FALSE)="PH",VLOOKUP('Employee List'!Y199,Region_Table,2,FALSE),IF('Employee List'!Y199="","",'Employee List'!Y199)),"")</f>
        <v/>
      </c>
      <c r="X191" t="str">
        <f>IFERROR(IF(VLOOKUP('Employee List'!X199,Country_Table,2,FALSE)="PH",VLOOKUP('Employee List'!Z199,Province_Table,2,FALSE),IF('Employee List'!Z199="","",'Employee List'!Z199)),"")</f>
        <v/>
      </c>
      <c r="Y191" t="str">
        <f>IFERROR(VLOOKUP('Employee List'!X199,Country_Table,2,FALSE),"")</f>
        <v/>
      </c>
      <c r="Z191" s="2" t="str">
        <f>IF('Employee List'!AB199="","",TRIM('Employee List'!AB199))</f>
        <v/>
      </c>
      <c r="AA191" s="2" t="str">
        <f>IF('Employee List'!AC199="","",TRIM('Employee List'!AC199))</f>
        <v/>
      </c>
      <c r="AB191" s="2" t="str">
        <f>IF('Employee List'!AD199="","",TRIM('Employee List'!AD199))</f>
        <v/>
      </c>
      <c r="AC191" s="2" t="str">
        <f>IF('Employee List'!G199="","",TRIM('Employee List'!G199))</f>
        <v/>
      </c>
      <c r="AD191" t="str">
        <f>IFERROR(VLOOKUP('Employee List'!AE199,Civil_Status_Table,2,FALSE),"")</f>
        <v/>
      </c>
      <c r="AE191" s="2" t="str">
        <f>IF('Employee List'!AF199="","",TRIM('Employee List'!AF199))</f>
        <v/>
      </c>
      <c r="AF191" s="2" t="str">
        <f>IF('Employee List'!AG199="","",TRIM('Employee List'!AG199))</f>
        <v/>
      </c>
      <c r="AG191" s="2" t="str">
        <f>IF('Employee List'!AH199="","",TRIM('Employee List'!AH199))</f>
        <v/>
      </c>
      <c r="AH191" t="str">
        <f>IF(ISBLANK('Employee List'!AI199), "",VLOOKUP('Employee List'!AI199,'other LOVs'!A:B,2,FALSE))</f>
        <v/>
      </c>
      <c r="AI191" t="str">
        <f>IF('Employee List'!AJ199="","",TRIM('Employee List'!AJ199))</f>
        <v/>
      </c>
      <c r="AJ191" t="str">
        <f>IF(ISBLANK('Employee List'!AK199)," ",TRIM('Employee List'!AK199))</f>
        <v xml:space="preserve"> </v>
      </c>
    </row>
    <row r="192" spans="1:36">
      <c r="A192" t="str">
        <f>IF('Employee List'!B200="","",TRIM('Employee List'!B200))</f>
        <v/>
      </c>
      <c r="B192" t="str">
        <f>IF('Employee List'!C200="","",TRIM('Employee List'!C200))</f>
        <v/>
      </c>
      <c r="C192" t="str">
        <f>IF('Employee List'!D200="","",TRIM('Employee List'!D200))</f>
        <v/>
      </c>
      <c r="D192" t="str">
        <f>IF(ISBLANK('Employee List'!E200), "",VLOOKUP('Employee List'!E200,'other LOVs'!A:B,2,FALSE))</f>
        <v/>
      </c>
      <c r="E192" t="str">
        <f>IF('Employee List'!F200="","",TRIM('Employee List'!F200))</f>
        <v>,</v>
      </c>
      <c r="F192" s="2" t="str">
        <f>IF('Employee List'!H200="","",'Employee List'!H200)</f>
        <v/>
      </c>
      <c r="G192" s="2" t="str">
        <f>IF('Employee List'!I200="","",TRIM('Employee List'!I200))</f>
        <v/>
      </c>
      <c r="H192" t="str">
        <f>IFERROR(VLOOKUP('Employee List'!J200,Nationality_Table,2,FALSE),"")</f>
        <v/>
      </c>
      <c r="I192" t="str">
        <f>IFERROR(VLOOKUP('Employee List'!K200,Country_Table,2,FALSE),"")</f>
        <v/>
      </c>
      <c r="J192" t="str">
        <f>IFERROR(VLOOKUP('Employee List'!L200,Gender_Table,2,FALSE),"")</f>
        <v/>
      </c>
      <c r="K192" s="2" t="str">
        <f>IF('Employee List'!M200="","",TEXT('Employee List'!M200,"00000000000"))</f>
        <v/>
      </c>
      <c r="L192" s="2" t="str">
        <f>IF('Employee List'!N200="","",TRIM('Employee List'!N200))</f>
        <v/>
      </c>
      <c r="M192" s="2" t="str">
        <f>IF('Employee List'!O200="","",TRIM('Employee List'!O200))</f>
        <v/>
      </c>
      <c r="N192" s="2" t="str">
        <f>IF('Employee List'!P200="","",LEFT(TRIM('Employee List'!P200),60))</f>
        <v/>
      </c>
      <c r="O192" t="str">
        <f>IFERROR(IF(VLOOKUP('Employee List'!Q200,Country_Table,2,FALSE)="PH",VLOOKUP(UPPER(TRIM('Employee List'!R200)&amp;TRIM('Employee List'!S200)&amp;TRIM('Employee List'!T200)),City!$K:$M,3,FALSE),IF('Employee List'!T200="","",'Employee List'!T200)),"")</f>
        <v/>
      </c>
      <c r="P192" t="str">
        <f>IFERROR(IF(VLOOKUP('Employee List'!Q200,Country_Table,2,FALSE)="PH",VLOOKUP('Employee List'!R200,Region_Table,2,FALSE),IF('Employee List'!R200="","",'Employee List'!R200)),"")</f>
        <v/>
      </c>
      <c r="Q192" t="str">
        <f>IFERROR(IF(VLOOKUP('Employee List'!Q200,Country_Table,2,FALSE)="PH",VLOOKUP('Employee List'!S200,Province_Table,2,FALSE),IF('Employee List'!S200="","",'Employee List'!S200)),"")</f>
        <v/>
      </c>
      <c r="R192" t="str">
        <f>IFERROR(VLOOKUP('Employee List'!Q200,Country_Table,2,FALSE),"")</f>
        <v/>
      </c>
      <c r="S192" s="2" t="str">
        <f>IF('Employee List'!U200="","",TRIM('Employee List'!U200))</f>
        <v/>
      </c>
      <c r="T192" s="2" t="str">
        <f>IF('Employee List'!V200="","",TRIM('Employee List'!V200))</f>
        <v/>
      </c>
      <c r="U192" s="2" t="str">
        <f>IF('Employee List'!W200="","",LEFT(TRIM('Employee List'!W200),60))</f>
        <v/>
      </c>
      <c r="V192" t="str">
        <f>IFERROR(IF(VLOOKUP('Employee List'!X200,Country_Table,2,FALSE)="PH",VLOOKUP(UPPER(TRIM('Employee List'!Y200)&amp;TRIM('Employee List'!Z200)&amp;TRIM('Employee List'!AA200)),City!$K:$M,3,FALSE),IF('Employee List'!AA200="","",'Employee List'!AA200)),"")</f>
        <v/>
      </c>
      <c r="W192" t="str">
        <f>IFERROR(IF(VLOOKUP('Employee List'!X200,Country_Table,2,FALSE)="PH",VLOOKUP('Employee List'!Y200,Region_Table,2,FALSE),IF('Employee List'!Y200="","",'Employee List'!Y200)),"")</f>
        <v/>
      </c>
      <c r="X192" t="str">
        <f>IFERROR(IF(VLOOKUP('Employee List'!X200,Country_Table,2,FALSE)="PH",VLOOKUP('Employee List'!Z200,Province_Table,2,FALSE),IF('Employee List'!Z200="","",'Employee List'!Z200)),"")</f>
        <v/>
      </c>
      <c r="Y192" t="str">
        <f>IFERROR(VLOOKUP('Employee List'!X200,Country_Table,2,FALSE),"")</f>
        <v/>
      </c>
      <c r="Z192" s="2" t="str">
        <f>IF('Employee List'!AB200="","",TRIM('Employee List'!AB200))</f>
        <v/>
      </c>
      <c r="AA192" s="2" t="str">
        <f>IF('Employee List'!AC200="","",TRIM('Employee List'!AC200))</f>
        <v/>
      </c>
      <c r="AB192" s="2" t="str">
        <f>IF('Employee List'!AD200="","",TRIM('Employee List'!AD200))</f>
        <v/>
      </c>
      <c r="AC192" s="2" t="str">
        <f>IF('Employee List'!G200="","",TRIM('Employee List'!G200))</f>
        <v/>
      </c>
      <c r="AD192" t="str">
        <f>IFERROR(VLOOKUP('Employee List'!AE200,Civil_Status_Table,2,FALSE),"")</f>
        <v/>
      </c>
      <c r="AE192" s="2" t="str">
        <f>IF('Employee List'!AF200="","",TRIM('Employee List'!AF200))</f>
        <v/>
      </c>
      <c r="AF192" s="2" t="str">
        <f>IF('Employee List'!AG200="","",TRIM('Employee List'!AG200))</f>
        <v/>
      </c>
      <c r="AG192" s="2" t="str">
        <f>IF('Employee List'!AH200="","",TRIM('Employee List'!AH200))</f>
        <v/>
      </c>
      <c r="AH192" t="str">
        <f>IF(ISBLANK('Employee List'!AI200), "",VLOOKUP('Employee List'!AI200,'other LOVs'!A:B,2,FALSE))</f>
        <v/>
      </c>
      <c r="AI192" t="str">
        <f>IF('Employee List'!AJ200="","",TRIM('Employee List'!AJ200))</f>
        <v/>
      </c>
      <c r="AJ192" t="str">
        <f>IF(ISBLANK('Employee List'!AK200)," ",TRIM('Employee List'!AK200))</f>
        <v xml:space="preserve"> </v>
      </c>
    </row>
    <row r="193" spans="1:36">
      <c r="A193" t="str">
        <f>IF('Employee List'!B201="","",TRIM('Employee List'!B201))</f>
        <v/>
      </c>
      <c r="B193" t="str">
        <f>IF('Employee List'!C201="","",TRIM('Employee List'!C201))</f>
        <v/>
      </c>
      <c r="C193" t="str">
        <f>IF('Employee List'!D201="","",TRIM('Employee List'!D201))</f>
        <v/>
      </c>
      <c r="D193" t="str">
        <f>IF(ISBLANK('Employee List'!E201), "",VLOOKUP('Employee List'!E201,'other LOVs'!A:B,2,FALSE))</f>
        <v/>
      </c>
      <c r="E193" t="str">
        <f>IF('Employee List'!F201="","",TRIM('Employee List'!F201))</f>
        <v>,</v>
      </c>
      <c r="F193" s="2" t="str">
        <f>IF('Employee List'!H201="","",'Employee List'!H201)</f>
        <v/>
      </c>
      <c r="G193" s="2" t="str">
        <f>IF('Employee List'!I201="","",TRIM('Employee List'!I201))</f>
        <v/>
      </c>
      <c r="H193" t="str">
        <f>IFERROR(VLOOKUP('Employee List'!J201,Nationality_Table,2,FALSE),"")</f>
        <v/>
      </c>
      <c r="I193" t="str">
        <f>IFERROR(VLOOKUP('Employee List'!K201,Country_Table,2,FALSE),"")</f>
        <v/>
      </c>
      <c r="J193" t="str">
        <f>IFERROR(VLOOKUP('Employee List'!L201,Gender_Table,2,FALSE),"")</f>
        <v/>
      </c>
      <c r="K193" s="2" t="str">
        <f>IF('Employee List'!M201="","",TEXT('Employee List'!M201,"00000000000"))</f>
        <v/>
      </c>
      <c r="L193" s="2" t="str">
        <f>IF('Employee List'!N201="","",TRIM('Employee List'!N201))</f>
        <v/>
      </c>
      <c r="M193" s="2" t="str">
        <f>IF('Employee List'!O201="","",TRIM('Employee List'!O201))</f>
        <v/>
      </c>
      <c r="N193" s="2" t="str">
        <f>IF('Employee List'!P201="","",LEFT(TRIM('Employee List'!P201),60))</f>
        <v/>
      </c>
      <c r="O193" t="str">
        <f>IFERROR(IF(VLOOKUP('Employee List'!Q201,Country_Table,2,FALSE)="PH",VLOOKUP(UPPER(TRIM('Employee List'!R201)&amp;TRIM('Employee List'!S201)&amp;TRIM('Employee List'!T201)),City!$K:$M,3,FALSE),IF('Employee List'!T201="","",'Employee List'!T201)),"")</f>
        <v/>
      </c>
      <c r="P193" t="str">
        <f>IFERROR(IF(VLOOKUP('Employee List'!Q201,Country_Table,2,FALSE)="PH",VLOOKUP('Employee List'!R201,Region_Table,2,FALSE),IF('Employee List'!R201="","",'Employee List'!R201)),"")</f>
        <v/>
      </c>
      <c r="Q193" t="str">
        <f>IFERROR(IF(VLOOKUP('Employee List'!Q201,Country_Table,2,FALSE)="PH",VLOOKUP('Employee List'!S201,Province_Table,2,FALSE),IF('Employee List'!S201="","",'Employee List'!S201)),"")</f>
        <v/>
      </c>
      <c r="R193" t="str">
        <f>IFERROR(VLOOKUP('Employee List'!Q201,Country_Table,2,FALSE),"")</f>
        <v/>
      </c>
      <c r="S193" s="2" t="str">
        <f>IF('Employee List'!U201="","",TRIM('Employee List'!U201))</f>
        <v/>
      </c>
      <c r="T193" s="2" t="str">
        <f>IF('Employee List'!V201="","",TRIM('Employee List'!V201))</f>
        <v/>
      </c>
      <c r="U193" s="2" t="str">
        <f>IF('Employee List'!W201="","",LEFT(TRIM('Employee List'!W201),60))</f>
        <v/>
      </c>
      <c r="V193" t="str">
        <f>IFERROR(IF(VLOOKUP('Employee List'!X201,Country_Table,2,FALSE)="PH",VLOOKUP(UPPER(TRIM('Employee List'!Y201)&amp;TRIM('Employee List'!Z201)&amp;TRIM('Employee List'!AA201)),City!$K:$M,3,FALSE),IF('Employee List'!AA201="","",'Employee List'!AA201)),"")</f>
        <v/>
      </c>
      <c r="W193" t="str">
        <f>IFERROR(IF(VLOOKUP('Employee List'!X201,Country_Table,2,FALSE)="PH",VLOOKUP('Employee List'!Y201,Region_Table,2,FALSE),IF('Employee List'!Y201="","",'Employee List'!Y201)),"")</f>
        <v/>
      </c>
      <c r="X193" t="str">
        <f>IFERROR(IF(VLOOKUP('Employee List'!X201,Country_Table,2,FALSE)="PH",VLOOKUP('Employee List'!Z201,Province_Table,2,FALSE),IF('Employee List'!Z201="","",'Employee List'!Z201)),"")</f>
        <v/>
      </c>
      <c r="Y193" t="str">
        <f>IFERROR(VLOOKUP('Employee List'!X201,Country_Table,2,FALSE),"")</f>
        <v/>
      </c>
      <c r="Z193" s="2" t="str">
        <f>IF('Employee List'!AB201="","",TRIM('Employee List'!AB201))</f>
        <v/>
      </c>
      <c r="AA193" s="2" t="str">
        <f>IF('Employee List'!AC201="","",TRIM('Employee List'!AC201))</f>
        <v/>
      </c>
      <c r="AB193" s="2" t="str">
        <f>IF('Employee List'!AD201="","",TRIM('Employee List'!AD201))</f>
        <v/>
      </c>
      <c r="AC193" s="2" t="str">
        <f>IF('Employee List'!G201="","",TRIM('Employee List'!G201))</f>
        <v/>
      </c>
      <c r="AD193" t="str">
        <f>IFERROR(VLOOKUP('Employee List'!AE201,Civil_Status_Table,2,FALSE),"")</f>
        <v/>
      </c>
      <c r="AE193" s="2" t="str">
        <f>IF('Employee List'!AF201="","",TRIM('Employee List'!AF201))</f>
        <v/>
      </c>
      <c r="AF193" s="2" t="str">
        <f>IF('Employee List'!AG201="","",TRIM('Employee List'!AG201))</f>
        <v/>
      </c>
      <c r="AG193" s="2" t="str">
        <f>IF('Employee List'!AH201="","",TRIM('Employee List'!AH201))</f>
        <v/>
      </c>
      <c r="AH193" t="str">
        <f>IF(ISBLANK('Employee List'!AI201), "",VLOOKUP('Employee List'!AI201,'other LOVs'!A:B,2,FALSE))</f>
        <v/>
      </c>
      <c r="AI193" t="str">
        <f>IF('Employee List'!AJ201="","",TRIM('Employee List'!AJ201))</f>
        <v/>
      </c>
      <c r="AJ193" t="str">
        <f>IF(ISBLANK('Employee List'!AK201)," ",TRIM('Employee List'!AK201))</f>
        <v xml:space="preserve"> </v>
      </c>
    </row>
    <row r="194" spans="1:36">
      <c r="A194" t="str">
        <f>IF('Employee List'!B202="","",TRIM('Employee List'!B202))</f>
        <v/>
      </c>
      <c r="B194" t="str">
        <f>IF('Employee List'!C202="","",TRIM('Employee List'!C202))</f>
        <v/>
      </c>
      <c r="C194" t="str">
        <f>IF('Employee List'!D202="","",TRIM('Employee List'!D202))</f>
        <v/>
      </c>
      <c r="D194" t="str">
        <f>IF(ISBLANK('Employee List'!E202), "",VLOOKUP('Employee List'!E202,'other LOVs'!A:B,2,FALSE))</f>
        <v/>
      </c>
      <c r="E194" t="str">
        <f>IF('Employee List'!F202="","",TRIM('Employee List'!F202))</f>
        <v>,</v>
      </c>
      <c r="F194" s="2" t="str">
        <f>IF('Employee List'!H202="","",'Employee List'!H202)</f>
        <v/>
      </c>
      <c r="G194" s="2" t="str">
        <f>IF('Employee List'!I202="","",TRIM('Employee List'!I202))</f>
        <v/>
      </c>
      <c r="H194" t="str">
        <f>IFERROR(VLOOKUP('Employee List'!J202,Nationality_Table,2,FALSE),"")</f>
        <v/>
      </c>
      <c r="I194" t="str">
        <f>IFERROR(VLOOKUP('Employee List'!K202,Country_Table,2,FALSE),"")</f>
        <v/>
      </c>
      <c r="J194" t="str">
        <f>IFERROR(VLOOKUP('Employee List'!L202,Gender_Table,2,FALSE),"")</f>
        <v/>
      </c>
      <c r="K194" s="2" t="str">
        <f>IF('Employee List'!M202="","",TEXT('Employee List'!M202,"00000000000"))</f>
        <v/>
      </c>
      <c r="L194" s="2" t="str">
        <f>IF('Employee List'!N202="","",TRIM('Employee List'!N202))</f>
        <v/>
      </c>
      <c r="M194" s="2" t="str">
        <f>IF('Employee List'!O202="","",TRIM('Employee List'!O202))</f>
        <v/>
      </c>
      <c r="N194" s="2" t="str">
        <f>IF('Employee List'!P202="","",LEFT(TRIM('Employee List'!P202),60))</f>
        <v/>
      </c>
      <c r="O194" t="str">
        <f>IFERROR(IF(VLOOKUP('Employee List'!Q202,Country_Table,2,FALSE)="PH",VLOOKUP(UPPER(TRIM('Employee List'!R202)&amp;TRIM('Employee List'!S202)&amp;TRIM('Employee List'!T202)),City!$K:$M,3,FALSE),IF('Employee List'!T202="","",'Employee List'!T202)),"")</f>
        <v/>
      </c>
      <c r="P194" t="str">
        <f>IFERROR(IF(VLOOKUP('Employee List'!Q202,Country_Table,2,FALSE)="PH",VLOOKUP('Employee List'!R202,Region_Table,2,FALSE),IF('Employee List'!R202="","",'Employee List'!R202)),"")</f>
        <v/>
      </c>
      <c r="Q194" t="str">
        <f>IFERROR(IF(VLOOKUP('Employee List'!Q202,Country_Table,2,FALSE)="PH",VLOOKUP('Employee List'!S202,Province_Table,2,FALSE),IF('Employee List'!S202="","",'Employee List'!S202)),"")</f>
        <v/>
      </c>
      <c r="R194" t="str">
        <f>IFERROR(VLOOKUP('Employee List'!Q202,Country_Table,2,FALSE),"")</f>
        <v/>
      </c>
      <c r="S194" s="2" t="str">
        <f>IF('Employee List'!U202="","",TRIM('Employee List'!U202))</f>
        <v/>
      </c>
      <c r="T194" s="2" t="str">
        <f>IF('Employee List'!V202="","",TRIM('Employee List'!V202))</f>
        <v/>
      </c>
      <c r="U194" s="2" t="str">
        <f>IF('Employee List'!W202="","",LEFT(TRIM('Employee List'!W202),60))</f>
        <v/>
      </c>
      <c r="V194" t="str">
        <f>IFERROR(IF(VLOOKUP('Employee List'!X202,Country_Table,2,FALSE)="PH",VLOOKUP(UPPER(TRIM('Employee List'!Y202)&amp;TRIM('Employee List'!Z202)&amp;TRIM('Employee List'!AA202)),City!$K:$M,3,FALSE),IF('Employee List'!AA202="","",'Employee List'!AA202)),"")</f>
        <v/>
      </c>
      <c r="W194" t="str">
        <f>IFERROR(IF(VLOOKUP('Employee List'!X202,Country_Table,2,FALSE)="PH",VLOOKUP('Employee List'!Y202,Region_Table,2,FALSE),IF('Employee List'!Y202="","",'Employee List'!Y202)),"")</f>
        <v/>
      </c>
      <c r="X194" t="str">
        <f>IFERROR(IF(VLOOKUP('Employee List'!X202,Country_Table,2,FALSE)="PH",VLOOKUP('Employee List'!Z202,Province_Table,2,FALSE),IF('Employee List'!Z202="","",'Employee List'!Z202)),"")</f>
        <v/>
      </c>
      <c r="Y194" t="str">
        <f>IFERROR(VLOOKUP('Employee List'!X202,Country_Table,2,FALSE),"")</f>
        <v/>
      </c>
      <c r="Z194" s="2" t="str">
        <f>IF('Employee List'!AB202="","",TRIM('Employee List'!AB202))</f>
        <v/>
      </c>
      <c r="AA194" s="2" t="str">
        <f>IF('Employee List'!AC202="","",TRIM('Employee List'!AC202))</f>
        <v/>
      </c>
      <c r="AB194" s="2" t="str">
        <f>IF('Employee List'!AD202="","",TRIM('Employee List'!AD202))</f>
        <v/>
      </c>
      <c r="AC194" s="2" t="str">
        <f>IF('Employee List'!G202="","",TRIM('Employee List'!G202))</f>
        <v/>
      </c>
      <c r="AD194" t="str">
        <f>IFERROR(VLOOKUP('Employee List'!AE202,Civil_Status_Table,2,FALSE),"")</f>
        <v/>
      </c>
      <c r="AE194" s="2" t="str">
        <f>IF('Employee List'!AF202="","",TRIM('Employee List'!AF202))</f>
        <v/>
      </c>
      <c r="AF194" s="2" t="str">
        <f>IF('Employee List'!AG202="","",TRIM('Employee List'!AG202))</f>
        <v/>
      </c>
      <c r="AG194" s="2" t="str">
        <f>IF('Employee List'!AH202="","",TRIM('Employee List'!AH202))</f>
        <v/>
      </c>
      <c r="AH194" t="str">
        <f>IF(ISBLANK('Employee List'!AI202), "",VLOOKUP('Employee List'!AI202,'other LOVs'!A:B,2,FALSE))</f>
        <v/>
      </c>
      <c r="AI194" t="str">
        <f>IF('Employee List'!AJ202="","",TRIM('Employee List'!AJ202))</f>
        <v/>
      </c>
      <c r="AJ194" t="str">
        <f>IF(ISBLANK('Employee List'!AK202)," ",TRIM('Employee List'!AK202))</f>
        <v xml:space="preserve"> </v>
      </c>
    </row>
    <row r="195" spans="1:36">
      <c r="A195" t="str">
        <f>IF('Employee List'!B203="","",TRIM('Employee List'!B203))</f>
        <v/>
      </c>
      <c r="B195" t="str">
        <f>IF('Employee List'!C203="","",TRIM('Employee List'!C203))</f>
        <v/>
      </c>
      <c r="C195" t="str">
        <f>IF('Employee List'!D203="","",TRIM('Employee List'!D203))</f>
        <v/>
      </c>
      <c r="D195" t="str">
        <f>IF(ISBLANK('Employee List'!E203), "",VLOOKUP('Employee List'!E203,'other LOVs'!A:B,2,FALSE))</f>
        <v/>
      </c>
      <c r="E195" t="str">
        <f>IF('Employee List'!F203="","",TRIM('Employee List'!F203))</f>
        <v>,</v>
      </c>
      <c r="F195" s="2" t="str">
        <f>IF('Employee List'!H203="","",'Employee List'!H203)</f>
        <v/>
      </c>
      <c r="G195" s="2" t="str">
        <f>IF('Employee List'!I203="","",TRIM('Employee List'!I203))</f>
        <v/>
      </c>
      <c r="H195" t="str">
        <f>IFERROR(VLOOKUP('Employee List'!J203,Nationality_Table,2,FALSE),"")</f>
        <v/>
      </c>
      <c r="I195" t="str">
        <f>IFERROR(VLOOKUP('Employee List'!K203,Country_Table,2,FALSE),"")</f>
        <v/>
      </c>
      <c r="J195" t="str">
        <f>IFERROR(VLOOKUP('Employee List'!L203,Gender_Table,2,FALSE),"")</f>
        <v/>
      </c>
      <c r="K195" s="2" t="str">
        <f>IF('Employee List'!M203="","",TEXT('Employee List'!M203,"00000000000"))</f>
        <v/>
      </c>
      <c r="L195" s="2" t="str">
        <f>IF('Employee List'!N203="","",TRIM('Employee List'!N203))</f>
        <v/>
      </c>
      <c r="M195" s="2" t="str">
        <f>IF('Employee List'!O203="","",TRIM('Employee List'!O203))</f>
        <v/>
      </c>
      <c r="N195" s="2" t="str">
        <f>IF('Employee List'!P203="","",LEFT(TRIM('Employee List'!P203),60))</f>
        <v/>
      </c>
      <c r="O195" t="str">
        <f>IFERROR(IF(VLOOKUP('Employee List'!Q203,Country_Table,2,FALSE)="PH",VLOOKUP(UPPER(TRIM('Employee List'!R203)&amp;TRIM('Employee List'!S203)&amp;TRIM('Employee List'!T203)),City!$K:$M,3,FALSE),IF('Employee List'!T203="","",'Employee List'!T203)),"")</f>
        <v/>
      </c>
      <c r="P195" t="str">
        <f>IFERROR(IF(VLOOKUP('Employee List'!Q203,Country_Table,2,FALSE)="PH",VLOOKUP('Employee List'!R203,Region_Table,2,FALSE),IF('Employee List'!R203="","",'Employee List'!R203)),"")</f>
        <v/>
      </c>
      <c r="Q195" t="str">
        <f>IFERROR(IF(VLOOKUP('Employee List'!Q203,Country_Table,2,FALSE)="PH",VLOOKUP('Employee List'!S203,Province_Table,2,FALSE),IF('Employee List'!S203="","",'Employee List'!S203)),"")</f>
        <v/>
      </c>
      <c r="R195" t="str">
        <f>IFERROR(VLOOKUP('Employee List'!Q203,Country_Table,2,FALSE),"")</f>
        <v/>
      </c>
      <c r="S195" s="2" t="str">
        <f>IF('Employee List'!U203="","",TRIM('Employee List'!U203))</f>
        <v/>
      </c>
      <c r="T195" s="2" t="str">
        <f>IF('Employee List'!V203="","",TRIM('Employee List'!V203))</f>
        <v/>
      </c>
      <c r="U195" s="2" t="str">
        <f>IF('Employee List'!W203="","",LEFT(TRIM('Employee List'!W203),60))</f>
        <v/>
      </c>
      <c r="V195" t="str">
        <f>IFERROR(IF(VLOOKUP('Employee List'!X203,Country_Table,2,FALSE)="PH",VLOOKUP(UPPER(TRIM('Employee List'!Y203)&amp;TRIM('Employee List'!Z203)&amp;TRIM('Employee List'!AA203)),City!$K:$M,3,FALSE),IF('Employee List'!AA203="","",'Employee List'!AA203)),"")</f>
        <v/>
      </c>
      <c r="W195" t="str">
        <f>IFERROR(IF(VLOOKUP('Employee List'!X203,Country_Table,2,FALSE)="PH",VLOOKUP('Employee List'!Y203,Region_Table,2,FALSE),IF('Employee List'!Y203="","",'Employee List'!Y203)),"")</f>
        <v/>
      </c>
      <c r="X195" t="str">
        <f>IFERROR(IF(VLOOKUP('Employee List'!X203,Country_Table,2,FALSE)="PH",VLOOKUP('Employee List'!Z203,Province_Table,2,FALSE),IF('Employee List'!Z203="","",'Employee List'!Z203)),"")</f>
        <v/>
      </c>
      <c r="Y195" t="str">
        <f>IFERROR(VLOOKUP('Employee List'!X203,Country_Table,2,FALSE),"")</f>
        <v/>
      </c>
      <c r="Z195" s="2" t="str">
        <f>IF('Employee List'!AB203="","",TRIM('Employee List'!AB203))</f>
        <v/>
      </c>
      <c r="AA195" s="2" t="str">
        <f>IF('Employee List'!AC203="","",TRIM('Employee List'!AC203))</f>
        <v/>
      </c>
      <c r="AB195" s="2" t="str">
        <f>IF('Employee List'!AD203="","",TRIM('Employee List'!AD203))</f>
        <v/>
      </c>
      <c r="AC195" s="2" t="str">
        <f>IF('Employee List'!G203="","",TRIM('Employee List'!G203))</f>
        <v/>
      </c>
      <c r="AD195" t="str">
        <f>IFERROR(VLOOKUP('Employee List'!AE203,Civil_Status_Table,2,FALSE),"")</f>
        <v/>
      </c>
      <c r="AE195" s="2" t="str">
        <f>IF('Employee List'!AF203="","",TRIM('Employee List'!AF203))</f>
        <v/>
      </c>
      <c r="AF195" s="2" t="str">
        <f>IF('Employee List'!AG203="","",TRIM('Employee List'!AG203))</f>
        <v/>
      </c>
      <c r="AG195" s="2" t="str">
        <f>IF('Employee List'!AH203="","",TRIM('Employee List'!AH203))</f>
        <v/>
      </c>
      <c r="AH195" t="str">
        <f>IF(ISBLANK('Employee List'!AI203), "",VLOOKUP('Employee List'!AI203,'other LOVs'!A:B,2,FALSE))</f>
        <v/>
      </c>
      <c r="AI195" t="str">
        <f>IF('Employee List'!AJ203="","",TRIM('Employee List'!AJ203))</f>
        <v/>
      </c>
      <c r="AJ195" t="str">
        <f>IF(ISBLANK('Employee List'!AK203)," ",TRIM('Employee List'!AK203))</f>
        <v xml:space="preserve"> </v>
      </c>
    </row>
    <row r="196" spans="1:36">
      <c r="A196" t="str">
        <f>IF('Employee List'!B204="","",TRIM('Employee List'!B204))</f>
        <v/>
      </c>
      <c r="B196" t="str">
        <f>IF('Employee List'!C204="","",TRIM('Employee List'!C204))</f>
        <v/>
      </c>
      <c r="C196" t="str">
        <f>IF('Employee List'!D204="","",TRIM('Employee List'!D204))</f>
        <v/>
      </c>
      <c r="D196" t="str">
        <f>IF(ISBLANK('Employee List'!E204), "",VLOOKUP('Employee List'!E204,'other LOVs'!A:B,2,FALSE))</f>
        <v/>
      </c>
      <c r="E196" t="str">
        <f>IF('Employee List'!F204="","",TRIM('Employee List'!F204))</f>
        <v>,</v>
      </c>
      <c r="F196" s="2" t="str">
        <f>IF('Employee List'!H204="","",'Employee List'!H204)</f>
        <v/>
      </c>
      <c r="G196" s="2" t="str">
        <f>IF('Employee List'!I204="","",TRIM('Employee List'!I204))</f>
        <v/>
      </c>
      <c r="H196" t="str">
        <f>IFERROR(VLOOKUP('Employee List'!J204,Nationality_Table,2,FALSE),"")</f>
        <v/>
      </c>
      <c r="I196" t="str">
        <f>IFERROR(VLOOKUP('Employee List'!K204,Country_Table,2,FALSE),"")</f>
        <v/>
      </c>
      <c r="J196" t="str">
        <f>IFERROR(VLOOKUP('Employee List'!L204,Gender_Table,2,FALSE),"")</f>
        <v/>
      </c>
      <c r="K196" s="2" t="str">
        <f>IF('Employee List'!M204="","",TEXT('Employee List'!M204,"00000000000"))</f>
        <v/>
      </c>
      <c r="L196" s="2" t="str">
        <f>IF('Employee List'!N204="","",TRIM('Employee List'!N204))</f>
        <v/>
      </c>
      <c r="M196" s="2" t="str">
        <f>IF('Employee List'!O204="","",TRIM('Employee List'!O204))</f>
        <v/>
      </c>
      <c r="N196" s="2" t="str">
        <f>IF('Employee List'!P204="","",LEFT(TRIM('Employee List'!P204),60))</f>
        <v/>
      </c>
      <c r="O196" t="str">
        <f>IFERROR(IF(VLOOKUP('Employee List'!Q204,Country_Table,2,FALSE)="PH",VLOOKUP(UPPER(TRIM('Employee List'!R204)&amp;TRIM('Employee List'!S204)&amp;TRIM('Employee List'!T204)),City!$K:$M,3,FALSE),IF('Employee List'!T204="","",'Employee List'!T204)),"")</f>
        <v/>
      </c>
      <c r="P196" t="str">
        <f>IFERROR(IF(VLOOKUP('Employee List'!Q204,Country_Table,2,FALSE)="PH",VLOOKUP('Employee List'!R204,Region_Table,2,FALSE),IF('Employee List'!R204="","",'Employee List'!R204)),"")</f>
        <v/>
      </c>
      <c r="Q196" t="str">
        <f>IFERROR(IF(VLOOKUP('Employee List'!Q204,Country_Table,2,FALSE)="PH",VLOOKUP('Employee List'!S204,Province_Table,2,FALSE),IF('Employee List'!S204="","",'Employee List'!S204)),"")</f>
        <v/>
      </c>
      <c r="R196" t="str">
        <f>IFERROR(VLOOKUP('Employee List'!Q204,Country_Table,2,FALSE),"")</f>
        <v/>
      </c>
      <c r="S196" s="2" t="str">
        <f>IF('Employee List'!U204="","",TRIM('Employee List'!U204))</f>
        <v/>
      </c>
      <c r="T196" s="2" t="str">
        <f>IF('Employee List'!V204="","",TRIM('Employee List'!V204))</f>
        <v/>
      </c>
      <c r="U196" s="2" t="str">
        <f>IF('Employee List'!W204="","",LEFT(TRIM('Employee List'!W204),60))</f>
        <v/>
      </c>
      <c r="V196" t="str">
        <f>IFERROR(IF(VLOOKUP('Employee List'!X204,Country_Table,2,FALSE)="PH",VLOOKUP(UPPER(TRIM('Employee List'!Y204)&amp;TRIM('Employee List'!Z204)&amp;TRIM('Employee List'!AA204)),City!$K:$M,3,FALSE),IF('Employee List'!AA204="","",'Employee List'!AA204)),"")</f>
        <v/>
      </c>
      <c r="W196" t="str">
        <f>IFERROR(IF(VLOOKUP('Employee List'!X204,Country_Table,2,FALSE)="PH",VLOOKUP('Employee List'!Y204,Region_Table,2,FALSE),IF('Employee List'!Y204="","",'Employee List'!Y204)),"")</f>
        <v/>
      </c>
      <c r="X196" t="str">
        <f>IFERROR(IF(VLOOKUP('Employee List'!X204,Country_Table,2,FALSE)="PH",VLOOKUP('Employee List'!Z204,Province_Table,2,FALSE),IF('Employee List'!Z204="","",'Employee List'!Z204)),"")</f>
        <v/>
      </c>
      <c r="Y196" t="str">
        <f>IFERROR(VLOOKUP('Employee List'!X204,Country_Table,2,FALSE),"")</f>
        <v/>
      </c>
      <c r="Z196" s="2" t="str">
        <f>IF('Employee List'!AB204="","",TRIM('Employee List'!AB204))</f>
        <v/>
      </c>
      <c r="AA196" s="2" t="str">
        <f>IF('Employee List'!AC204="","",TRIM('Employee List'!AC204))</f>
        <v/>
      </c>
      <c r="AB196" s="2" t="str">
        <f>IF('Employee List'!AD204="","",TRIM('Employee List'!AD204))</f>
        <v/>
      </c>
      <c r="AC196" s="2" t="str">
        <f>IF('Employee List'!G204="","",TRIM('Employee List'!G204))</f>
        <v/>
      </c>
      <c r="AD196" t="str">
        <f>IFERROR(VLOOKUP('Employee List'!AE204,Civil_Status_Table,2,FALSE),"")</f>
        <v/>
      </c>
      <c r="AE196" s="2" t="str">
        <f>IF('Employee List'!AF204="","",TRIM('Employee List'!AF204))</f>
        <v/>
      </c>
      <c r="AF196" s="2" t="str">
        <f>IF('Employee List'!AG204="","",TRIM('Employee List'!AG204))</f>
        <v/>
      </c>
      <c r="AG196" s="2" t="str">
        <f>IF('Employee List'!AH204="","",TRIM('Employee List'!AH204))</f>
        <v/>
      </c>
      <c r="AH196" t="str">
        <f>IF(ISBLANK('Employee List'!AI204), "",VLOOKUP('Employee List'!AI204,'other LOVs'!A:B,2,FALSE))</f>
        <v/>
      </c>
      <c r="AI196" t="str">
        <f>IF('Employee List'!AJ204="","",TRIM('Employee List'!AJ204))</f>
        <v/>
      </c>
      <c r="AJ196" t="str">
        <f>IF(ISBLANK('Employee List'!AK204)," ",TRIM('Employee List'!AK204))</f>
        <v xml:space="preserve"> </v>
      </c>
    </row>
    <row r="197" spans="1:36">
      <c r="A197" t="str">
        <f>IF('Employee List'!B205="","",TRIM('Employee List'!B205))</f>
        <v/>
      </c>
      <c r="B197" t="str">
        <f>IF('Employee List'!C205="","",TRIM('Employee List'!C205))</f>
        <v/>
      </c>
      <c r="C197" t="str">
        <f>IF('Employee List'!D205="","",TRIM('Employee List'!D205))</f>
        <v/>
      </c>
      <c r="D197" t="str">
        <f>IF(ISBLANK('Employee List'!E205), "",VLOOKUP('Employee List'!E205,'other LOVs'!A:B,2,FALSE))</f>
        <v/>
      </c>
      <c r="E197" t="str">
        <f>IF('Employee List'!F205="","",TRIM('Employee List'!F205))</f>
        <v>,</v>
      </c>
      <c r="F197" s="2" t="str">
        <f>IF('Employee List'!H205="","",'Employee List'!H205)</f>
        <v/>
      </c>
      <c r="G197" s="2" t="str">
        <f>IF('Employee List'!I205="","",TRIM('Employee List'!I205))</f>
        <v/>
      </c>
      <c r="H197" t="str">
        <f>IFERROR(VLOOKUP('Employee List'!J205,Nationality_Table,2,FALSE),"")</f>
        <v/>
      </c>
      <c r="I197" t="str">
        <f>IFERROR(VLOOKUP('Employee List'!K205,Country_Table,2,FALSE),"")</f>
        <v/>
      </c>
      <c r="J197" t="str">
        <f>IFERROR(VLOOKUP('Employee List'!L205,Gender_Table,2,FALSE),"")</f>
        <v/>
      </c>
      <c r="K197" s="2" t="str">
        <f>IF('Employee List'!M205="","",TEXT('Employee List'!M205,"00000000000"))</f>
        <v/>
      </c>
      <c r="L197" s="2" t="str">
        <f>IF('Employee List'!N205="","",TRIM('Employee List'!N205))</f>
        <v/>
      </c>
      <c r="M197" s="2" t="str">
        <f>IF('Employee List'!O205="","",TRIM('Employee List'!O205))</f>
        <v/>
      </c>
      <c r="N197" s="2" t="str">
        <f>IF('Employee List'!P205="","",LEFT(TRIM('Employee List'!P205),60))</f>
        <v/>
      </c>
      <c r="O197" t="str">
        <f>IFERROR(IF(VLOOKUP('Employee List'!Q205,Country_Table,2,FALSE)="PH",VLOOKUP(UPPER(TRIM('Employee List'!R205)&amp;TRIM('Employee List'!S205)&amp;TRIM('Employee List'!T205)),City!$K:$M,3,FALSE),IF('Employee List'!T205="","",'Employee List'!T205)),"")</f>
        <v/>
      </c>
      <c r="P197" t="str">
        <f>IFERROR(IF(VLOOKUP('Employee List'!Q205,Country_Table,2,FALSE)="PH",VLOOKUP('Employee List'!R205,Region_Table,2,FALSE),IF('Employee List'!R205="","",'Employee List'!R205)),"")</f>
        <v/>
      </c>
      <c r="Q197" t="str">
        <f>IFERROR(IF(VLOOKUP('Employee List'!Q205,Country_Table,2,FALSE)="PH",VLOOKUP('Employee List'!S205,Province_Table,2,FALSE),IF('Employee List'!S205="","",'Employee List'!S205)),"")</f>
        <v/>
      </c>
      <c r="R197" t="str">
        <f>IFERROR(VLOOKUP('Employee List'!Q205,Country_Table,2,FALSE),"")</f>
        <v/>
      </c>
      <c r="S197" s="2" t="str">
        <f>IF('Employee List'!U205="","",TRIM('Employee List'!U205))</f>
        <v/>
      </c>
      <c r="T197" s="2" t="str">
        <f>IF('Employee List'!V205="","",TRIM('Employee List'!V205))</f>
        <v/>
      </c>
      <c r="U197" s="2" t="str">
        <f>IF('Employee List'!W205="","",LEFT(TRIM('Employee List'!W205),60))</f>
        <v/>
      </c>
      <c r="V197" t="str">
        <f>IFERROR(IF(VLOOKUP('Employee List'!X205,Country_Table,2,FALSE)="PH",VLOOKUP(UPPER(TRIM('Employee List'!Y205)&amp;TRIM('Employee List'!Z205)&amp;TRIM('Employee List'!AA205)),City!$K:$M,3,FALSE),IF('Employee List'!AA205="","",'Employee List'!AA205)),"")</f>
        <v/>
      </c>
      <c r="W197" t="str">
        <f>IFERROR(IF(VLOOKUP('Employee List'!X205,Country_Table,2,FALSE)="PH",VLOOKUP('Employee List'!Y205,Region_Table,2,FALSE),IF('Employee List'!Y205="","",'Employee List'!Y205)),"")</f>
        <v/>
      </c>
      <c r="X197" t="str">
        <f>IFERROR(IF(VLOOKUP('Employee List'!X205,Country_Table,2,FALSE)="PH",VLOOKUP('Employee List'!Z205,Province_Table,2,FALSE),IF('Employee List'!Z205="","",'Employee List'!Z205)),"")</f>
        <v/>
      </c>
      <c r="Y197" t="str">
        <f>IFERROR(VLOOKUP('Employee List'!X205,Country_Table,2,FALSE),"")</f>
        <v/>
      </c>
      <c r="Z197" s="2" t="str">
        <f>IF('Employee List'!AB205="","",TRIM('Employee List'!AB205))</f>
        <v/>
      </c>
      <c r="AA197" s="2" t="str">
        <f>IF('Employee List'!AC205="","",TRIM('Employee List'!AC205))</f>
        <v/>
      </c>
      <c r="AB197" s="2" t="str">
        <f>IF('Employee List'!AD205="","",TRIM('Employee List'!AD205))</f>
        <v/>
      </c>
      <c r="AC197" s="2" t="str">
        <f>IF('Employee List'!G205="","",TRIM('Employee List'!G205))</f>
        <v/>
      </c>
      <c r="AD197" t="str">
        <f>IFERROR(VLOOKUP('Employee List'!AE205,Civil_Status_Table,2,FALSE),"")</f>
        <v/>
      </c>
      <c r="AE197" s="2" t="str">
        <f>IF('Employee List'!AF205="","",TRIM('Employee List'!AF205))</f>
        <v/>
      </c>
      <c r="AF197" s="2" t="str">
        <f>IF('Employee List'!AG205="","",TRIM('Employee List'!AG205))</f>
        <v/>
      </c>
      <c r="AG197" s="2" t="str">
        <f>IF('Employee List'!AH205="","",TRIM('Employee List'!AH205))</f>
        <v/>
      </c>
      <c r="AH197" t="str">
        <f>IF(ISBLANK('Employee List'!AI205), "",VLOOKUP('Employee List'!AI205,'other LOVs'!A:B,2,FALSE))</f>
        <v/>
      </c>
      <c r="AI197" t="str">
        <f>IF('Employee List'!AJ205="","",TRIM('Employee List'!AJ205))</f>
        <v/>
      </c>
      <c r="AJ197" t="str">
        <f>IF(ISBLANK('Employee List'!AK205)," ",TRIM('Employee List'!AK205))</f>
        <v xml:space="preserve"> </v>
      </c>
    </row>
    <row r="198" spans="1:36">
      <c r="A198" t="str">
        <f>IF('Employee List'!B206="","",TRIM('Employee List'!B206))</f>
        <v/>
      </c>
      <c r="B198" t="str">
        <f>IF('Employee List'!C206="","",TRIM('Employee List'!C206))</f>
        <v/>
      </c>
      <c r="C198" t="str">
        <f>IF('Employee List'!D206="","",TRIM('Employee List'!D206))</f>
        <v/>
      </c>
      <c r="D198" t="str">
        <f>IF(ISBLANK('Employee List'!E206), "",VLOOKUP('Employee List'!E206,'other LOVs'!A:B,2,FALSE))</f>
        <v/>
      </c>
      <c r="E198" t="str">
        <f>IF('Employee List'!F206="","",TRIM('Employee List'!F206))</f>
        <v>,</v>
      </c>
      <c r="F198" s="2" t="str">
        <f>IF('Employee List'!H206="","",'Employee List'!H206)</f>
        <v/>
      </c>
      <c r="G198" s="2" t="str">
        <f>IF('Employee List'!I206="","",TRIM('Employee List'!I206))</f>
        <v/>
      </c>
      <c r="H198" t="str">
        <f>IFERROR(VLOOKUP('Employee List'!J206,Nationality_Table,2,FALSE),"")</f>
        <v/>
      </c>
      <c r="I198" t="str">
        <f>IFERROR(VLOOKUP('Employee List'!K206,Country_Table,2,FALSE),"")</f>
        <v/>
      </c>
      <c r="J198" t="str">
        <f>IFERROR(VLOOKUP('Employee List'!L206,Gender_Table,2,FALSE),"")</f>
        <v/>
      </c>
      <c r="K198" s="2" t="str">
        <f>IF('Employee List'!M206="","",TEXT('Employee List'!M206,"00000000000"))</f>
        <v/>
      </c>
      <c r="L198" s="2" t="str">
        <f>IF('Employee List'!N206="","",TRIM('Employee List'!N206))</f>
        <v/>
      </c>
      <c r="M198" s="2" t="str">
        <f>IF('Employee List'!O206="","",TRIM('Employee List'!O206))</f>
        <v/>
      </c>
      <c r="N198" s="2" t="str">
        <f>IF('Employee List'!P206="","",LEFT(TRIM('Employee List'!P206),60))</f>
        <v/>
      </c>
      <c r="O198" t="str">
        <f>IFERROR(IF(VLOOKUP('Employee List'!Q206,Country_Table,2,FALSE)="PH",VLOOKUP(UPPER(TRIM('Employee List'!R206)&amp;TRIM('Employee List'!S206)&amp;TRIM('Employee List'!T206)),City!$K:$M,3,FALSE),IF('Employee List'!T206="","",'Employee List'!T206)),"")</f>
        <v/>
      </c>
      <c r="P198" t="str">
        <f>IFERROR(IF(VLOOKUP('Employee List'!Q206,Country_Table,2,FALSE)="PH",VLOOKUP('Employee List'!R206,Region_Table,2,FALSE),IF('Employee List'!R206="","",'Employee List'!R206)),"")</f>
        <v/>
      </c>
      <c r="Q198" t="str">
        <f>IFERROR(IF(VLOOKUP('Employee List'!Q206,Country_Table,2,FALSE)="PH",VLOOKUP('Employee List'!S206,Province_Table,2,FALSE),IF('Employee List'!S206="","",'Employee List'!S206)),"")</f>
        <v/>
      </c>
      <c r="R198" t="str">
        <f>IFERROR(VLOOKUP('Employee List'!Q206,Country_Table,2,FALSE),"")</f>
        <v/>
      </c>
      <c r="S198" s="2" t="str">
        <f>IF('Employee List'!U206="","",TRIM('Employee List'!U206))</f>
        <v/>
      </c>
      <c r="T198" s="2" t="str">
        <f>IF('Employee List'!V206="","",TRIM('Employee List'!V206))</f>
        <v/>
      </c>
      <c r="U198" s="2" t="str">
        <f>IF('Employee List'!W206="","",LEFT(TRIM('Employee List'!W206),60))</f>
        <v/>
      </c>
      <c r="V198" t="str">
        <f>IFERROR(IF(VLOOKUP('Employee List'!X206,Country_Table,2,FALSE)="PH",VLOOKUP(UPPER(TRIM('Employee List'!Y206)&amp;TRIM('Employee List'!Z206)&amp;TRIM('Employee List'!AA206)),City!$K:$M,3,FALSE),IF('Employee List'!AA206="","",'Employee List'!AA206)),"")</f>
        <v/>
      </c>
      <c r="W198" t="str">
        <f>IFERROR(IF(VLOOKUP('Employee List'!X206,Country_Table,2,FALSE)="PH",VLOOKUP('Employee List'!Y206,Region_Table,2,FALSE),IF('Employee List'!Y206="","",'Employee List'!Y206)),"")</f>
        <v/>
      </c>
      <c r="X198" t="str">
        <f>IFERROR(IF(VLOOKUP('Employee List'!X206,Country_Table,2,FALSE)="PH",VLOOKUP('Employee List'!Z206,Province_Table,2,FALSE),IF('Employee List'!Z206="","",'Employee List'!Z206)),"")</f>
        <v/>
      </c>
      <c r="Y198" t="str">
        <f>IFERROR(VLOOKUP('Employee List'!X206,Country_Table,2,FALSE),"")</f>
        <v/>
      </c>
      <c r="Z198" s="2" t="str">
        <f>IF('Employee List'!AB206="","",TRIM('Employee List'!AB206))</f>
        <v/>
      </c>
      <c r="AA198" s="2" t="str">
        <f>IF('Employee List'!AC206="","",TRIM('Employee List'!AC206))</f>
        <v/>
      </c>
      <c r="AB198" s="2" t="str">
        <f>IF('Employee List'!AD206="","",TRIM('Employee List'!AD206))</f>
        <v/>
      </c>
      <c r="AC198" s="2" t="str">
        <f>IF('Employee List'!G206="","",TRIM('Employee List'!G206))</f>
        <v/>
      </c>
      <c r="AD198" t="str">
        <f>IFERROR(VLOOKUP('Employee List'!AE206,Civil_Status_Table,2,FALSE),"")</f>
        <v/>
      </c>
      <c r="AE198" s="2" t="str">
        <f>IF('Employee List'!AF206="","",TRIM('Employee List'!AF206))</f>
        <v/>
      </c>
      <c r="AF198" s="2" t="str">
        <f>IF('Employee List'!AG206="","",TRIM('Employee List'!AG206))</f>
        <v/>
      </c>
      <c r="AG198" s="2" t="str">
        <f>IF('Employee List'!AH206="","",TRIM('Employee List'!AH206))</f>
        <v/>
      </c>
      <c r="AH198" t="str">
        <f>IF(ISBLANK('Employee List'!AI206), "",VLOOKUP('Employee List'!AI206,'other LOVs'!A:B,2,FALSE))</f>
        <v/>
      </c>
      <c r="AI198" t="str">
        <f>IF('Employee List'!AJ206="","",TRIM('Employee List'!AJ206))</f>
        <v/>
      </c>
      <c r="AJ198" t="str">
        <f>IF(ISBLANK('Employee List'!AK206)," ",TRIM('Employee List'!AK206))</f>
        <v xml:space="preserve"> </v>
      </c>
    </row>
    <row r="199" spans="1:36">
      <c r="A199" t="str">
        <f>IF('Employee List'!B207="","",TRIM('Employee List'!B207))</f>
        <v/>
      </c>
      <c r="B199" t="str">
        <f>IF('Employee List'!C207="","",TRIM('Employee List'!C207))</f>
        <v/>
      </c>
      <c r="C199" t="str">
        <f>IF('Employee List'!D207="","",TRIM('Employee List'!D207))</f>
        <v/>
      </c>
      <c r="D199" t="str">
        <f>IF(ISBLANK('Employee List'!E207), "",VLOOKUP('Employee List'!E207,'other LOVs'!A:B,2,FALSE))</f>
        <v/>
      </c>
      <c r="E199" t="str">
        <f>IF('Employee List'!F207="","",TRIM('Employee List'!F207))</f>
        <v>,</v>
      </c>
      <c r="F199" s="2" t="str">
        <f>IF('Employee List'!H207="","",'Employee List'!H207)</f>
        <v/>
      </c>
      <c r="G199" s="2" t="str">
        <f>IF('Employee List'!I207="","",TRIM('Employee List'!I207))</f>
        <v/>
      </c>
      <c r="H199" t="str">
        <f>IFERROR(VLOOKUP('Employee List'!J207,Nationality_Table,2,FALSE),"")</f>
        <v/>
      </c>
      <c r="I199" t="str">
        <f>IFERROR(VLOOKUP('Employee List'!K207,Country_Table,2,FALSE),"")</f>
        <v/>
      </c>
      <c r="J199" t="str">
        <f>IFERROR(VLOOKUP('Employee List'!L207,Gender_Table,2,FALSE),"")</f>
        <v/>
      </c>
      <c r="K199" s="2" t="str">
        <f>IF('Employee List'!M207="","",TEXT('Employee List'!M207,"00000000000"))</f>
        <v/>
      </c>
      <c r="L199" s="2" t="str">
        <f>IF('Employee List'!N207="","",TRIM('Employee List'!N207))</f>
        <v/>
      </c>
      <c r="M199" s="2" t="str">
        <f>IF('Employee List'!O207="","",TRIM('Employee List'!O207))</f>
        <v/>
      </c>
      <c r="N199" s="2" t="str">
        <f>IF('Employee List'!P207="","",LEFT(TRIM('Employee List'!P207),60))</f>
        <v/>
      </c>
      <c r="O199" t="str">
        <f>IFERROR(IF(VLOOKUP('Employee List'!Q207,Country_Table,2,FALSE)="PH",VLOOKUP(UPPER(TRIM('Employee List'!R207)&amp;TRIM('Employee List'!S207)&amp;TRIM('Employee List'!T207)),City!$K:$M,3,FALSE),IF('Employee List'!T207="","",'Employee List'!T207)),"")</f>
        <v/>
      </c>
      <c r="P199" t="str">
        <f>IFERROR(IF(VLOOKUP('Employee List'!Q207,Country_Table,2,FALSE)="PH",VLOOKUP('Employee List'!R207,Region_Table,2,FALSE),IF('Employee List'!R207="","",'Employee List'!R207)),"")</f>
        <v/>
      </c>
      <c r="Q199" t="str">
        <f>IFERROR(IF(VLOOKUP('Employee List'!Q207,Country_Table,2,FALSE)="PH",VLOOKUP('Employee List'!S207,Province_Table,2,FALSE),IF('Employee List'!S207="","",'Employee List'!S207)),"")</f>
        <v/>
      </c>
      <c r="R199" t="str">
        <f>IFERROR(VLOOKUP('Employee List'!Q207,Country_Table,2,FALSE),"")</f>
        <v/>
      </c>
      <c r="S199" s="2" t="str">
        <f>IF('Employee List'!U207="","",TRIM('Employee List'!U207))</f>
        <v/>
      </c>
      <c r="T199" s="2" t="str">
        <f>IF('Employee List'!V207="","",TRIM('Employee List'!V207))</f>
        <v/>
      </c>
      <c r="U199" s="2" t="str">
        <f>IF('Employee List'!W207="","",LEFT(TRIM('Employee List'!W207),60))</f>
        <v/>
      </c>
      <c r="V199" t="str">
        <f>IFERROR(IF(VLOOKUP('Employee List'!X207,Country_Table,2,FALSE)="PH",VLOOKUP(UPPER(TRIM('Employee List'!Y207)&amp;TRIM('Employee List'!Z207)&amp;TRIM('Employee List'!AA207)),City!$K:$M,3,FALSE),IF('Employee List'!AA207="","",'Employee List'!AA207)),"")</f>
        <v/>
      </c>
      <c r="W199" t="str">
        <f>IFERROR(IF(VLOOKUP('Employee List'!X207,Country_Table,2,FALSE)="PH",VLOOKUP('Employee List'!Y207,Region_Table,2,FALSE),IF('Employee List'!Y207="","",'Employee List'!Y207)),"")</f>
        <v/>
      </c>
      <c r="X199" t="str">
        <f>IFERROR(IF(VLOOKUP('Employee List'!X207,Country_Table,2,FALSE)="PH",VLOOKUP('Employee List'!Z207,Province_Table,2,FALSE),IF('Employee List'!Z207="","",'Employee List'!Z207)),"")</f>
        <v/>
      </c>
      <c r="Y199" t="str">
        <f>IFERROR(VLOOKUP('Employee List'!X207,Country_Table,2,FALSE),"")</f>
        <v/>
      </c>
      <c r="Z199" s="2" t="str">
        <f>IF('Employee List'!AB207="","",TRIM('Employee List'!AB207))</f>
        <v/>
      </c>
      <c r="AA199" s="2" t="str">
        <f>IF('Employee List'!AC207="","",TRIM('Employee List'!AC207))</f>
        <v/>
      </c>
      <c r="AB199" s="2" t="str">
        <f>IF('Employee List'!AD207="","",TRIM('Employee List'!AD207))</f>
        <v/>
      </c>
      <c r="AC199" s="2" t="str">
        <f>IF('Employee List'!G207="","",TRIM('Employee List'!G207))</f>
        <v/>
      </c>
      <c r="AD199" t="str">
        <f>IFERROR(VLOOKUP('Employee List'!AE207,Civil_Status_Table,2,FALSE),"")</f>
        <v/>
      </c>
      <c r="AE199" s="2" t="str">
        <f>IF('Employee List'!AF207="","",TRIM('Employee List'!AF207))</f>
        <v/>
      </c>
      <c r="AF199" s="2" t="str">
        <f>IF('Employee List'!AG207="","",TRIM('Employee List'!AG207))</f>
        <v/>
      </c>
      <c r="AG199" s="2" t="str">
        <f>IF('Employee List'!AH207="","",TRIM('Employee List'!AH207))</f>
        <v/>
      </c>
      <c r="AH199" t="str">
        <f>IF(ISBLANK('Employee List'!AI207), "",VLOOKUP('Employee List'!AI207,'other LOVs'!A:B,2,FALSE))</f>
        <v/>
      </c>
      <c r="AI199" t="str">
        <f>IF('Employee List'!AJ207="","",TRIM('Employee List'!AJ207))</f>
        <v/>
      </c>
      <c r="AJ199" t="str">
        <f>IF(ISBLANK('Employee List'!AK207)," ",TRIM('Employee List'!AK207))</f>
        <v xml:space="preserve"> </v>
      </c>
    </row>
    <row r="200" spans="1:36">
      <c r="A200" t="str">
        <f>IF('Employee List'!B208="","",TRIM('Employee List'!B208))</f>
        <v/>
      </c>
      <c r="B200" t="str">
        <f>IF('Employee List'!C208="","",TRIM('Employee List'!C208))</f>
        <v/>
      </c>
      <c r="C200" t="str">
        <f>IF('Employee List'!D208="","",TRIM('Employee List'!D208))</f>
        <v/>
      </c>
      <c r="D200" t="str">
        <f>IF(ISBLANK('Employee List'!E208), "",VLOOKUP('Employee List'!E208,'other LOVs'!A:B,2,FALSE))</f>
        <v/>
      </c>
      <c r="E200" t="str">
        <f>IF('Employee List'!F208="","",TRIM('Employee List'!F208))</f>
        <v>,</v>
      </c>
      <c r="F200" s="2" t="str">
        <f>IF('Employee List'!H208="","",'Employee List'!H208)</f>
        <v/>
      </c>
      <c r="G200" s="2" t="str">
        <f>IF('Employee List'!I208="","",TRIM('Employee List'!I208))</f>
        <v/>
      </c>
      <c r="H200" t="str">
        <f>IFERROR(VLOOKUP('Employee List'!J208,Nationality_Table,2,FALSE),"")</f>
        <v/>
      </c>
      <c r="I200" t="str">
        <f>IFERROR(VLOOKUP('Employee List'!K208,Country_Table,2,FALSE),"")</f>
        <v/>
      </c>
      <c r="J200" t="str">
        <f>IFERROR(VLOOKUP('Employee List'!L208,Gender_Table,2,FALSE),"")</f>
        <v/>
      </c>
      <c r="K200" s="2" t="str">
        <f>IF('Employee List'!M208="","",TEXT('Employee List'!M208,"00000000000"))</f>
        <v/>
      </c>
      <c r="L200" s="2" t="str">
        <f>IF('Employee List'!N208="","",TRIM('Employee List'!N208))</f>
        <v/>
      </c>
      <c r="M200" s="2" t="str">
        <f>IF('Employee List'!O208="","",TRIM('Employee List'!O208))</f>
        <v/>
      </c>
      <c r="N200" s="2" t="str">
        <f>IF('Employee List'!P208="","",LEFT(TRIM('Employee List'!P208),60))</f>
        <v/>
      </c>
      <c r="O200" t="str">
        <f>IFERROR(IF(VLOOKUP('Employee List'!Q208,Country_Table,2,FALSE)="PH",VLOOKUP(UPPER(TRIM('Employee List'!R208)&amp;TRIM('Employee List'!S208)&amp;TRIM('Employee List'!T208)),City!$K:$M,3,FALSE),IF('Employee List'!T208="","",'Employee List'!T208)),"")</f>
        <v/>
      </c>
      <c r="P200" t="str">
        <f>IFERROR(IF(VLOOKUP('Employee List'!Q208,Country_Table,2,FALSE)="PH",VLOOKUP('Employee List'!R208,Region_Table,2,FALSE),IF('Employee List'!R208="","",'Employee List'!R208)),"")</f>
        <v/>
      </c>
      <c r="Q200" t="str">
        <f>IFERROR(IF(VLOOKUP('Employee List'!Q208,Country_Table,2,FALSE)="PH",VLOOKUP('Employee List'!S208,Province_Table,2,FALSE),IF('Employee List'!S208="","",'Employee List'!S208)),"")</f>
        <v/>
      </c>
      <c r="R200" t="str">
        <f>IFERROR(VLOOKUP('Employee List'!Q208,Country_Table,2,FALSE),"")</f>
        <v/>
      </c>
      <c r="S200" s="2" t="str">
        <f>IF('Employee List'!U208="","",TRIM('Employee List'!U208))</f>
        <v/>
      </c>
      <c r="T200" s="2" t="str">
        <f>IF('Employee List'!V208="","",TRIM('Employee List'!V208))</f>
        <v/>
      </c>
      <c r="U200" s="2" t="str">
        <f>IF('Employee List'!W208="","",LEFT(TRIM('Employee List'!W208),60))</f>
        <v/>
      </c>
      <c r="V200" t="str">
        <f>IFERROR(IF(VLOOKUP('Employee List'!X208,Country_Table,2,FALSE)="PH",VLOOKUP(UPPER(TRIM('Employee List'!Y208)&amp;TRIM('Employee List'!Z208)&amp;TRIM('Employee List'!AA208)),City!$K:$M,3,FALSE),IF('Employee List'!AA208="","",'Employee List'!AA208)),"")</f>
        <v/>
      </c>
      <c r="W200" t="str">
        <f>IFERROR(IF(VLOOKUP('Employee List'!X208,Country_Table,2,FALSE)="PH",VLOOKUP('Employee List'!Y208,Region_Table,2,FALSE),IF('Employee List'!Y208="","",'Employee List'!Y208)),"")</f>
        <v/>
      </c>
      <c r="X200" t="str">
        <f>IFERROR(IF(VLOOKUP('Employee List'!X208,Country_Table,2,FALSE)="PH",VLOOKUP('Employee List'!Z208,Province_Table,2,FALSE),IF('Employee List'!Z208="","",'Employee List'!Z208)),"")</f>
        <v/>
      </c>
      <c r="Y200" t="str">
        <f>IFERROR(VLOOKUP('Employee List'!X208,Country_Table,2,FALSE),"")</f>
        <v/>
      </c>
      <c r="Z200" s="2" t="str">
        <f>IF('Employee List'!AB208="","",TRIM('Employee List'!AB208))</f>
        <v/>
      </c>
      <c r="AA200" s="2" t="str">
        <f>IF('Employee List'!AC208="","",TRIM('Employee List'!AC208))</f>
        <v/>
      </c>
      <c r="AB200" s="2" t="str">
        <f>IF('Employee List'!AD208="","",TRIM('Employee List'!AD208))</f>
        <v/>
      </c>
      <c r="AC200" s="2" t="str">
        <f>IF('Employee List'!G208="","",TRIM('Employee List'!G208))</f>
        <v/>
      </c>
      <c r="AD200" t="str">
        <f>IFERROR(VLOOKUP('Employee List'!AE208,Civil_Status_Table,2,FALSE),"")</f>
        <v/>
      </c>
      <c r="AE200" s="2" t="str">
        <f>IF('Employee List'!AF208="","",TRIM('Employee List'!AF208))</f>
        <v/>
      </c>
      <c r="AF200" s="2" t="str">
        <f>IF('Employee List'!AG208="","",TRIM('Employee List'!AG208))</f>
        <v/>
      </c>
      <c r="AG200" s="2" t="str">
        <f>IF('Employee List'!AH208="","",TRIM('Employee List'!AH208))</f>
        <v/>
      </c>
      <c r="AH200" t="str">
        <f>IF(ISBLANK('Employee List'!AI208), "",VLOOKUP('Employee List'!AI208,'other LOVs'!A:B,2,FALSE))</f>
        <v/>
      </c>
      <c r="AI200" t="str">
        <f>IF('Employee List'!AJ208="","",TRIM('Employee List'!AJ208))</f>
        <v/>
      </c>
      <c r="AJ200" t="str">
        <f>IF(ISBLANK('Employee List'!AK208)," ",TRIM('Employee List'!AK208))</f>
        <v xml:space="preserve"> </v>
      </c>
    </row>
    <row r="201" spans="1:36">
      <c r="A201" t="str">
        <f>IF('Employee List'!B209="","",TRIM('Employee List'!B209))</f>
        <v/>
      </c>
      <c r="B201" t="str">
        <f>IF('Employee List'!C209="","",TRIM('Employee List'!C209))</f>
        <v/>
      </c>
      <c r="C201" t="str">
        <f>IF('Employee List'!D209="","",TRIM('Employee List'!D209))</f>
        <v/>
      </c>
      <c r="D201" t="str">
        <f>IF(ISBLANK('Employee List'!E209), "",VLOOKUP('Employee List'!E209,'other LOVs'!A:B,2,FALSE))</f>
        <v/>
      </c>
      <c r="E201" t="str">
        <f>IF('Employee List'!F209="","",TRIM('Employee List'!F209))</f>
        <v>,</v>
      </c>
      <c r="F201" s="2" t="str">
        <f>IF('Employee List'!H209="","",'Employee List'!H209)</f>
        <v/>
      </c>
      <c r="G201" s="2" t="str">
        <f>IF('Employee List'!I209="","",TRIM('Employee List'!I209))</f>
        <v/>
      </c>
      <c r="H201" t="str">
        <f>IFERROR(VLOOKUP('Employee List'!J209,Nationality_Table,2,FALSE),"")</f>
        <v/>
      </c>
      <c r="I201" t="str">
        <f>IFERROR(VLOOKUP('Employee List'!K209,Country_Table,2,FALSE),"")</f>
        <v/>
      </c>
      <c r="J201" t="str">
        <f>IFERROR(VLOOKUP('Employee List'!L209,Gender_Table,2,FALSE),"")</f>
        <v/>
      </c>
      <c r="K201" s="2" t="str">
        <f>IF('Employee List'!M209="","",TEXT('Employee List'!M209,"00000000000"))</f>
        <v/>
      </c>
      <c r="L201" s="2" t="str">
        <f>IF('Employee List'!N209="","",TRIM('Employee List'!N209))</f>
        <v/>
      </c>
      <c r="M201" s="2" t="str">
        <f>IF('Employee List'!O209="","",TRIM('Employee List'!O209))</f>
        <v/>
      </c>
      <c r="N201" s="2" t="str">
        <f>IF('Employee List'!P209="","",LEFT(TRIM('Employee List'!P209),60))</f>
        <v/>
      </c>
      <c r="O201" t="str">
        <f>IFERROR(IF(VLOOKUP('Employee List'!Q209,Country_Table,2,FALSE)="PH",VLOOKUP(UPPER(TRIM('Employee List'!R209)&amp;TRIM('Employee List'!S209)&amp;TRIM('Employee List'!T209)),City!$K:$M,3,FALSE),IF('Employee List'!T209="","",'Employee List'!T209)),"")</f>
        <v/>
      </c>
      <c r="P201" t="str">
        <f>IFERROR(IF(VLOOKUP('Employee List'!Q209,Country_Table,2,FALSE)="PH",VLOOKUP('Employee List'!R209,Region_Table,2,FALSE),IF('Employee List'!R209="","",'Employee List'!R209)),"")</f>
        <v/>
      </c>
      <c r="Q201" t="str">
        <f>IFERROR(IF(VLOOKUP('Employee List'!Q209,Country_Table,2,FALSE)="PH",VLOOKUP('Employee List'!S209,Province_Table,2,FALSE),IF('Employee List'!S209="","",'Employee List'!S209)),"")</f>
        <v/>
      </c>
      <c r="R201" t="str">
        <f>IFERROR(VLOOKUP('Employee List'!Q209,Country_Table,2,FALSE),"")</f>
        <v/>
      </c>
      <c r="S201" s="2" t="str">
        <f>IF('Employee List'!U209="","",TRIM('Employee List'!U209))</f>
        <v/>
      </c>
      <c r="T201" s="2" t="str">
        <f>IF('Employee List'!V209="","",TRIM('Employee List'!V209))</f>
        <v/>
      </c>
      <c r="U201" s="2" t="str">
        <f>IF('Employee List'!W209="","",LEFT(TRIM('Employee List'!W209),60))</f>
        <v/>
      </c>
      <c r="V201" t="str">
        <f>IFERROR(IF(VLOOKUP('Employee List'!X209,Country_Table,2,FALSE)="PH",VLOOKUP(UPPER(TRIM('Employee List'!Y209)&amp;TRIM('Employee List'!Z209)&amp;TRIM('Employee List'!AA209)),City!$K:$M,3,FALSE),IF('Employee List'!AA209="","",'Employee List'!AA209)),"")</f>
        <v/>
      </c>
      <c r="W201" t="str">
        <f>IFERROR(IF(VLOOKUP('Employee List'!X209,Country_Table,2,FALSE)="PH",VLOOKUP('Employee List'!Y209,Region_Table,2,FALSE),IF('Employee List'!Y209="","",'Employee List'!Y209)),"")</f>
        <v/>
      </c>
      <c r="X201" t="str">
        <f>IFERROR(IF(VLOOKUP('Employee List'!X209,Country_Table,2,FALSE)="PH",VLOOKUP('Employee List'!Z209,Province_Table,2,FALSE),IF('Employee List'!Z209="","",'Employee List'!Z209)),"")</f>
        <v/>
      </c>
      <c r="Y201" t="str">
        <f>IFERROR(VLOOKUP('Employee List'!X209,Country_Table,2,FALSE),"")</f>
        <v/>
      </c>
      <c r="Z201" s="2" t="str">
        <f>IF('Employee List'!AB209="","",TRIM('Employee List'!AB209))</f>
        <v/>
      </c>
      <c r="AA201" s="2" t="str">
        <f>IF('Employee List'!AC209="","",TRIM('Employee List'!AC209))</f>
        <v/>
      </c>
      <c r="AB201" s="2" t="str">
        <f>IF('Employee List'!AD209="","",TRIM('Employee List'!AD209))</f>
        <v/>
      </c>
      <c r="AC201" s="2" t="str">
        <f>IF('Employee List'!G209="","",TRIM('Employee List'!G209))</f>
        <v/>
      </c>
      <c r="AD201" t="str">
        <f>IFERROR(VLOOKUP('Employee List'!AE209,Civil_Status_Table,2,FALSE),"")</f>
        <v/>
      </c>
      <c r="AE201" s="2" t="str">
        <f>IF('Employee List'!AF209="","",TRIM('Employee List'!AF209))</f>
        <v/>
      </c>
      <c r="AF201" s="2" t="str">
        <f>IF('Employee List'!AG209="","",TRIM('Employee List'!AG209))</f>
        <v/>
      </c>
      <c r="AG201" s="2" t="str">
        <f>IF('Employee List'!AH209="","",TRIM('Employee List'!AH209))</f>
        <v/>
      </c>
      <c r="AH201" t="str">
        <f>IF(ISBLANK('Employee List'!AI209), "",VLOOKUP('Employee List'!AI209,'other LOVs'!A:B,2,FALSE))</f>
        <v/>
      </c>
      <c r="AI201" t="str">
        <f>IF('Employee List'!AJ209="","",TRIM('Employee List'!AJ209))</f>
        <v/>
      </c>
      <c r="AJ201" t="str">
        <f>IF(ISBLANK('Employee List'!AK209)," ",TRIM('Employee List'!AK209))</f>
        <v xml:space="preserve"> </v>
      </c>
    </row>
    <row r="202" spans="1:36">
      <c r="A202" t="str">
        <f>IF('Employee List'!B210="","",TRIM('Employee List'!B210))</f>
        <v/>
      </c>
      <c r="B202" t="str">
        <f>IF('Employee List'!C210="","",TRIM('Employee List'!C210))</f>
        <v/>
      </c>
      <c r="C202" t="str">
        <f>IF('Employee List'!D210="","",TRIM('Employee List'!D210))</f>
        <v/>
      </c>
      <c r="D202" t="str">
        <f>IF(ISBLANK('Employee List'!E210), "",VLOOKUP('Employee List'!E210,'other LOVs'!A:B,2,FALSE))</f>
        <v/>
      </c>
      <c r="E202" t="str">
        <f>IF('Employee List'!F210="","",TRIM('Employee List'!F210))</f>
        <v>,</v>
      </c>
      <c r="F202" s="2" t="str">
        <f>IF('Employee List'!H210="","",'Employee List'!H210)</f>
        <v/>
      </c>
      <c r="G202" s="2" t="str">
        <f>IF('Employee List'!I210="","",TRIM('Employee List'!I210))</f>
        <v/>
      </c>
      <c r="H202" t="str">
        <f>IFERROR(VLOOKUP('Employee List'!J210,Nationality_Table,2,FALSE),"")</f>
        <v/>
      </c>
      <c r="I202" t="str">
        <f>IFERROR(VLOOKUP('Employee List'!K210,Country_Table,2,FALSE),"")</f>
        <v/>
      </c>
      <c r="J202" t="str">
        <f>IFERROR(VLOOKUP('Employee List'!L210,Gender_Table,2,FALSE),"")</f>
        <v/>
      </c>
      <c r="K202" s="2" t="str">
        <f>IF('Employee List'!M210="","",TEXT('Employee List'!M210,"00000000000"))</f>
        <v/>
      </c>
      <c r="L202" s="2" t="str">
        <f>IF('Employee List'!N210="","",TRIM('Employee List'!N210))</f>
        <v/>
      </c>
      <c r="M202" s="2" t="str">
        <f>IF('Employee List'!O210="","",TRIM('Employee List'!O210))</f>
        <v/>
      </c>
      <c r="N202" s="2" t="str">
        <f>IF('Employee List'!P210="","",LEFT(TRIM('Employee List'!P210),60))</f>
        <v/>
      </c>
      <c r="O202" t="str">
        <f>IFERROR(IF(VLOOKUP('Employee List'!Q210,Country_Table,2,FALSE)="PH",VLOOKUP(UPPER(TRIM('Employee List'!R210)&amp;TRIM('Employee List'!S210)&amp;TRIM('Employee List'!T210)),City!$K:$M,3,FALSE),IF('Employee List'!T210="","",'Employee List'!T210)),"")</f>
        <v/>
      </c>
      <c r="P202" t="str">
        <f>IFERROR(IF(VLOOKUP('Employee List'!Q210,Country_Table,2,FALSE)="PH",VLOOKUP('Employee List'!R210,Region_Table,2,FALSE),IF('Employee List'!R210="","",'Employee List'!R210)),"")</f>
        <v/>
      </c>
      <c r="Q202" t="str">
        <f>IFERROR(IF(VLOOKUP('Employee List'!Q210,Country_Table,2,FALSE)="PH",VLOOKUP('Employee List'!S210,Province_Table,2,FALSE),IF('Employee List'!S210="","",'Employee List'!S210)),"")</f>
        <v/>
      </c>
      <c r="R202" t="str">
        <f>IFERROR(VLOOKUP('Employee List'!Q210,Country_Table,2,FALSE),"")</f>
        <v/>
      </c>
      <c r="S202" s="2" t="str">
        <f>IF('Employee List'!U210="","",TRIM('Employee List'!U210))</f>
        <v/>
      </c>
      <c r="T202" s="2" t="str">
        <f>IF('Employee List'!V210="","",TRIM('Employee List'!V210))</f>
        <v/>
      </c>
      <c r="U202" s="2" t="str">
        <f>IF('Employee List'!W210="","",LEFT(TRIM('Employee List'!W210),60))</f>
        <v/>
      </c>
      <c r="V202" t="str">
        <f>IFERROR(IF(VLOOKUP('Employee List'!X210,Country_Table,2,FALSE)="PH",VLOOKUP(UPPER(TRIM('Employee List'!Y210)&amp;TRIM('Employee List'!Z210)&amp;TRIM('Employee List'!AA210)),City!$K:$M,3,FALSE),IF('Employee List'!AA210="","",'Employee List'!AA210)),"")</f>
        <v/>
      </c>
      <c r="W202" t="str">
        <f>IFERROR(IF(VLOOKUP('Employee List'!X210,Country_Table,2,FALSE)="PH",VLOOKUP('Employee List'!Y210,Region_Table,2,FALSE),IF('Employee List'!Y210="","",'Employee List'!Y210)),"")</f>
        <v/>
      </c>
      <c r="X202" t="str">
        <f>IFERROR(IF(VLOOKUP('Employee List'!X210,Country_Table,2,FALSE)="PH",VLOOKUP('Employee List'!Z210,Province_Table,2,FALSE),IF('Employee List'!Z210="","",'Employee List'!Z210)),"")</f>
        <v/>
      </c>
      <c r="Y202" t="str">
        <f>IFERROR(VLOOKUP('Employee List'!X210,Country_Table,2,FALSE),"")</f>
        <v/>
      </c>
      <c r="Z202" s="2" t="str">
        <f>IF('Employee List'!AB210="","",TRIM('Employee List'!AB210))</f>
        <v/>
      </c>
      <c r="AA202" s="2" t="str">
        <f>IF('Employee List'!AC210="","",TRIM('Employee List'!AC210))</f>
        <v/>
      </c>
      <c r="AB202" s="2" t="str">
        <f>IF('Employee List'!AD210="","",TRIM('Employee List'!AD210))</f>
        <v/>
      </c>
      <c r="AC202" s="2" t="str">
        <f>IF('Employee List'!G210="","",TRIM('Employee List'!G210))</f>
        <v/>
      </c>
      <c r="AD202" t="str">
        <f>IFERROR(VLOOKUP('Employee List'!AE210,Civil_Status_Table,2,FALSE),"")</f>
        <v/>
      </c>
      <c r="AE202" s="2" t="str">
        <f>IF('Employee List'!AF210="","",TRIM('Employee List'!AF210))</f>
        <v/>
      </c>
      <c r="AF202" s="2" t="str">
        <f>IF('Employee List'!AG210="","",TRIM('Employee List'!AG210))</f>
        <v/>
      </c>
      <c r="AG202" s="2" t="str">
        <f>IF('Employee List'!AH210="","",TRIM('Employee List'!AH210))</f>
        <v/>
      </c>
      <c r="AH202" t="str">
        <f>IF(ISBLANK('Employee List'!AI210), "",VLOOKUP('Employee List'!AI210,'other LOVs'!A:B,2,FALSE))</f>
        <v/>
      </c>
      <c r="AI202" t="str">
        <f>IF('Employee List'!AJ210="","",TRIM('Employee List'!AJ210))</f>
        <v/>
      </c>
      <c r="AJ202" t="str">
        <f>IF(ISBLANK('Employee List'!AK210)," ",TRIM('Employee List'!AK210))</f>
        <v xml:space="preserve"> </v>
      </c>
    </row>
    <row r="203" spans="1:36">
      <c r="A203" t="str">
        <f>IF('Employee List'!B211="","",TRIM('Employee List'!B211))</f>
        <v/>
      </c>
      <c r="B203" t="str">
        <f>IF('Employee List'!C211="","",TRIM('Employee List'!C211))</f>
        <v/>
      </c>
      <c r="C203" t="str">
        <f>IF('Employee List'!D211="","",TRIM('Employee List'!D211))</f>
        <v/>
      </c>
      <c r="D203" t="str">
        <f>IF(ISBLANK('Employee List'!E211), "",VLOOKUP('Employee List'!E211,'other LOVs'!A:B,2,FALSE))</f>
        <v/>
      </c>
      <c r="E203" t="str">
        <f>IF('Employee List'!F211="","",TRIM('Employee List'!F211))</f>
        <v>,</v>
      </c>
      <c r="F203" s="2" t="str">
        <f>IF('Employee List'!H211="","",'Employee List'!H211)</f>
        <v/>
      </c>
      <c r="G203" s="2" t="str">
        <f>IF('Employee List'!I211="","",TRIM('Employee List'!I211))</f>
        <v/>
      </c>
      <c r="H203" t="str">
        <f>IFERROR(VLOOKUP('Employee List'!J211,Nationality_Table,2,FALSE),"")</f>
        <v/>
      </c>
      <c r="I203" t="str">
        <f>IFERROR(VLOOKUP('Employee List'!K211,Country_Table,2,FALSE),"")</f>
        <v/>
      </c>
      <c r="J203" t="str">
        <f>IFERROR(VLOOKUP('Employee List'!L211,Gender_Table,2,FALSE),"")</f>
        <v/>
      </c>
      <c r="K203" s="2" t="str">
        <f>IF('Employee List'!M211="","",TEXT('Employee List'!M211,"00000000000"))</f>
        <v/>
      </c>
      <c r="L203" s="2" t="str">
        <f>IF('Employee List'!N211="","",TRIM('Employee List'!N211))</f>
        <v/>
      </c>
      <c r="M203" s="2" t="str">
        <f>IF('Employee List'!O211="","",TRIM('Employee List'!O211))</f>
        <v/>
      </c>
      <c r="N203" s="2" t="str">
        <f>IF('Employee List'!P211="","",LEFT(TRIM('Employee List'!P211),60))</f>
        <v/>
      </c>
      <c r="O203" t="str">
        <f>IFERROR(IF(VLOOKUP('Employee List'!Q211,Country_Table,2,FALSE)="PH",VLOOKUP(UPPER(TRIM('Employee List'!R211)&amp;TRIM('Employee List'!S211)&amp;TRIM('Employee List'!T211)),City!$K:$M,3,FALSE),IF('Employee List'!T211="","",'Employee List'!T211)),"")</f>
        <v/>
      </c>
      <c r="P203" t="str">
        <f>IFERROR(IF(VLOOKUP('Employee List'!Q211,Country_Table,2,FALSE)="PH",VLOOKUP('Employee List'!R211,Region_Table,2,FALSE),IF('Employee List'!R211="","",'Employee List'!R211)),"")</f>
        <v/>
      </c>
      <c r="Q203" t="str">
        <f>IFERROR(IF(VLOOKUP('Employee List'!Q211,Country_Table,2,FALSE)="PH",VLOOKUP('Employee List'!S211,Province_Table,2,FALSE),IF('Employee List'!S211="","",'Employee List'!S211)),"")</f>
        <v/>
      </c>
      <c r="R203" t="str">
        <f>IFERROR(VLOOKUP('Employee List'!Q211,Country_Table,2,FALSE),"")</f>
        <v/>
      </c>
      <c r="S203" s="2" t="str">
        <f>IF('Employee List'!U211="","",TRIM('Employee List'!U211))</f>
        <v/>
      </c>
      <c r="T203" s="2" t="str">
        <f>IF('Employee List'!V211="","",TRIM('Employee List'!V211))</f>
        <v/>
      </c>
      <c r="U203" s="2" t="str">
        <f>IF('Employee List'!W211="","",LEFT(TRIM('Employee List'!W211),60))</f>
        <v/>
      </c>
      <c r="V203" t="str">
        <f>IFERROR(IF(VLOOKUP('Employee List'!X211,Country_Table,2,FALSE)="PH",VLOOKUP(UPPER(TRIM('Employee List'!Y211)&amp;TRIM('Employee List'!Z211)&amp;TRIM('Employee List'!AA211)),City!$K:$M,3,FALSE),IF('Employee List'!AA211="","",'Employee List'!AA211)),"")</f>
        <v/>
      </c>
      <c r="W203" t="str">
        <f>IFERROR(IF(VLOOKUP('Employee List'!X211,Country_Table,2,FALSE)="PH",VLOOKUP('Employee List'!Y211,Region_Table,2,FALSE),IF('Employee List'!Y211="","",'Employee List'!Y211)),"")</f>
        <v/>
      </c>
      <c r="X203" t="str">
        <f>IFERROR(IF(VLOOKUP('Employee List'!X211,Country_Table,2,FALSE)="PH",VLOOKUP('Employee List'!Z211,Province_Table,2,FALSE),IF('Employee List'!Z211="","",'Employee List'!Z211)),"")</f>
        <v/>
      </c>
      <c r="Y203" t="str">
        <f>IFERROR(VLOOKUP('Employee List'!X211,Country_Table,2,FALSE),"")</f>
        <v/>
      </c>
      <c r="Z203" s="2" t="str">
        <f>IF('Employee List'!AB211="","",TRIM('Employee List'!AB211))</f>
        <v/>
      </c>
      <c r="AA203" s="2" t="str">
        <f>IF('Employee List'!AC211="","",TRIM('Employee List'!AC211))</f>
        <v/>
      </c>
      <c r="AB203" s="2" t="str">
        <f>IF('Employee List'!AD211="","",TRIM('Employee List'!AD211))</f>
        <v/>
      </c>
      <c r="AC203" s="2" t="str">
        <f>IF('Employee List'!G211="","",TRIM('Employee List'!G211))</f>
        <v/>
      </c>
      <c r="AD203" t="str">
        <f>IFERROR(VLOOKUP('Employee List'!AE211,Civil_Status_Table,2,FALSE),"")</f>
        <v/>
      </c>
      <c r="AE203" s="2" t="str">
        <f>IF('Employee List'!AF211="","",TRIM('Employee List'!AF211))</f>
        <v/>
      </c>
      <c r="AF203" s="2" t="str">
        <f>IF('Employee List'!AG211="","",TRIM('Employee List'!AG211))</f>
        <v/>
      </c>
      <c r="AG203" s="2" t="str">
        <f>IF('Employee List'!AH211="","",TRIM('Employee List'!AH211))</f>
        <v/>
      </c>
      <c r="AH203" t="str">
        <f>IF(ISBLANK('Employee List'!AI211), "",VLOOKUP('Employee List'!AI211,'other LOVs'!A:B,2,FALSE))</f>
        <v/>
      </c>
      <c r="AI203" t="str">
        <f>IF('Employee List'!AJ211="","",TRIM('Employee List'!AJ211))</f>
        <v/>
      </c>
      <c r="AJ203" t="str">
        <f>IF(ISBLANK('Employee List'!AK211)," ",TRIM('Employee List'!AK211))</f>
        <v xml:space="preserve"> </v>
      </c>
    </row>
    <row r="204" spans="1:36">
      <c r="A204" t="str">
        <f>IF('Employee List'!B212="","",TRIM('Employee List'!B212))</f>
        <v/>
      </c>
      <c r="B204" t="str">
        <f>IF('Employee List'!C212="","",TRIM('Employee List'!C212))</f>
        <v/>
      </c>
      <c r="C204" t="str">
        <f>IF('Employee List'!D212="","",TRIM('Employee List'!D212))</f>
        <v/>
      </c>
      <c r="D204" t="str">
        <f>IF(ISBLANK('Employee List'!E212), "",VLOOKUP('Employee List'!E212,'other LOVs'!A:B,2,FALSE))</f>
        <v/>
      </c>
      <c r="E204" t="str">
        <f>IF('Employee List'!F212="","",TRIM('Employee List'!F212))</f>
        <v>,</v>
      </c>
      <c r="F204" s="2" t="str">
        <f>IF('Employee List'!H212="","",'Employee List'!H212)</f>
        <v/>
      </c>
      <c r="G204" s="2" t="str">
        <f>IF('Employee List'!I212="","",TRIM('Employee List'!I212))</f>
        <v/>
      </c>
      <c r="H204" t="str">
        <f>IFERROR(VLOOKUP('Employee List'!J212,Nationality_Table,2,FALSE),"")</f>
        <v/>
      </c>
      <c r="I204" t="str">
        <f>IFERROR(VLOOKUP('Employee List'!K212,Country_Table,2,FALSE),"")</f>
        <v/>
      </c>
      <c r="J204" t="str">
        <f>IFERROR(VLOOKUP('Employee List'!L212,Gender_Table,2,FALSE),"")</f>
        <v/>
      </c>
      <c r="K204" s="2" t="str">
        <f>IF('Employee List'!M212="","",TEXT('Employee List'!M212,"00000000000"))</f>
        <v/>
      </c>
      <c r="L204" s="2" t="str">
        <f>IF('Employee List'!N212="","",TRIM('Employee List'!N212))</f>
        <v/>
      </c>
      <c r="M204" s="2" t="str">
        <f>IF('Employee List'!O212="","",TRIM('Employee List'!O212))</f>
        <v/>
      </c>
      <c r="N204" s="2" t="str">
        <f>IF('Employee List'!P212="","",LEFT(TRIM('Employee List'!P212),60))</f>
        <v/>
      </c>
      <c r="O204" t="str">
        <f>IFERROR(IF(VLOOKUP('Employee List'!Q212,Country_Table,2,FALSE)="PH",VLOOKUP(UPPER(TRIM('Employee List'!R212)&amp;TRIM('Employee List'!S212)&amp;TRIM('Employee List'!T212)),City!$K:$M,3,FALSE),IF('Employee List'!T212="","",'Employee List'!T212)),"")</f>
        <v/>
      </c>
      <c r="P204" t="str">
        <f>IFERROR(IF(VLOOKUP('Employee List'!Q212,Country_Table,2,FALSE)="PH",VLOOKUP('Employee List'!R212,Region_Table,2,FALSE),IF('Employee List'!R212="","",'Employee List'!R212)),"")</f>
        <v/>
      </c>
      <c r="Q204" t="str">
        <f>IFERROR(IF(VLOOKUP('Employee List'!Q212,Country_Table,2,FALSE)="PH",VLOOKUP('Employee List'!S212,Province_Table,2,FALSE),IF('Employee List'!S212="","",'Employee List'!S212)),"")</f>
        <v/>
      </c>
      <c r="R204" t="str">
        <f>IFERROR(VLOOKUP('Employee List'!Q212,Country_Table,2,FALSE),"")</f>
        <v/>
      </c>
      <c r="S204" s="2" t="str">
        <f>IF('Employee List'!U212="","",TRIM('Employee List'!U212))</f>
        <v/>
      </c>
      <c r="T204" s="2" t="str">
        <f>IF('Employee List'!V212="","",TRIM('Employee List'!V212))</f>
        <v/>
      </c>
      <c r="U204" s="2" t="str">
        <f>IF('Employee List'!W212="","",LEFT(TRIM('Employee List'!W212),60))</f>
        <v/>
      </c>
      <c r="V204" t="str">
        <f>IFERROR(IF(VLOOKUP('Employee List'!X212,Country_Table,2,FALSE)="PH",VLOOKUP(UPPER(TRIM('Employee List'!Y212)&amp;TRIM('Employee List'!Z212)&amp;TRIM('Employee List'!AA212)),City!$K:$M,3,FALSE),IF('Employee List'!AA212="","",'Employee List'!AA212)),"")</f>
        <v/>
      </c>
      <c r="W204" t="str">
        <f>IFERROR(IF(VLOOKUP('Employee List'!X212,Country_Table,2,FALSE)="PH",VLOOKUP('Employee List'!Y212,Region_Table,2,FALSE),IF('Employee List'!Y212="","",'Employee List'!Y212)),"")</f>
        <v/>
      </c>
      <c r="X204" t="str">
        <f>IFERROR(IF(VLOOKUP('Employee List'!X212,Country_Table,2,FALSE)="PH",VLOOKUP('Employee List'!Z212,Province_Table,2,FALSE),IF('Employee List'!Z212="","",'Employee List'!Z212)),"")</f>
        <v/>
      </c>
      <c r="Y204" t="str">
        <f>IFERROR(VLOOKUP('Employee List'!X212,Country_Table,2,FALSE),"")</f>
        <v/>
      </c>
      <c r="Z204" s="2" t="str">
        <f>IF('Employee List'!AB212="","",TRIM('Employee List'!AB212))</f>
        <v/>
      </c>
      <c r="AA204" s="2" t="str">
        <f>IF('Employee List'!AC212="","",TRIM('Employee List'!AC212))</f>
        <v/>
      </c>
      <c r="AB204" s="2" t="str">
        <f>IF('Employee List'!AD212="","",TRIM('Employee List'!AD212))</f>
        <v/>
      </c>
      <c r="AC204" s="2" t="str">
        <f>IF('Employee List'!G212="","",TRIM('Employee List'!G212))</f>
        <v/>
      </c>
      <c r="AD204" t="str">
        <f>IFERROR(VLOOKUP('Employee List'!AE212,Civil_Status_Table,2,FALSE),"")</f>
        <v/>
      </c>
      <c r="AE204" s="2" t="str">
        <f>IF('Employee List'!AF212="","",TRIM('Employee List'!AF212))</f>
        <v/>
      </c>
      <c r="AF204" s="2" t="str">
        <f>IF('Employee List'!AG212="","",TRIM('Employee List'!AG212))</f>
        <v/>
      </c>
      <c r="AG204" s="2" t="str">
        <f>IF('Employee List'!AH212="","",TRIM('Employee List'!AH212))</f>
        <v/>
      </c>
      <c r="AH204" t="str">
        <f>IF(ISBLANK('Employee List'!AI212), "",VLOOKUP('Employee List'!AI212,'other LOVs'!A:B,2,FALSE))</f>
        <v/>
      </c>
      <c r="AI204" t="str">
        <f>IF('Employee List'!AJ212="","",TRIM('Employee List'!AJ212))</f>
        <v/>
      </c>
      <c r="AJ204" t="str">
        <f>IF(ISBLANK('Employee List'!AK212)," ",TRIM('Employee List'!AK212))</f>
        <v xml:space="preserve"> </v>
      </c>
    </row>
    <row r="205" spans="1:36">
      <c r="A205" t="str">
        <f>IF('Employee List'!B213="","",TRIM('Employee List'!B213))</f>
        <v/>
      </c>
      <c r="B205" t="str">
        <f>IF('Employee List'!C213="","",TRIM('Employee List'!C213))</f>
        <v/>
      </c>
      <c r="C205" t="str">
        <f>IF('Employee List'!D213="","",TRIM('Employee List'!D213))</f>
        <v/>
      </c>
      <c r="D205" t="str">
        <f>IF(ISBLANK('Employee List'!E213), "",VLOOKUP('Employee List'!E213,'other LOVs'!A:B,2,FALSE))</f>
        <v/>
      </c>
      <c r="E205" t="str">
        <f>IF('Employee List'!F213="","",TRIM('Employee List'!F213))</f>
        <v>,</v>
      </c>
      <c r="F205" s="2" t="str">
        <f>IF('Employee List'!H213="","",'Employee List'!H213)</f>
        <v/>
      </c>
      <c r="G205" s="2" t="str">
        <f>IF('Employee List'!I213="","",TRIM('Employee List'!I213))</f>
        <v/>
      </c>
      <c r="H205" t="str">
        <f>IFERROR(VLOOKUP('Employee List'!J213,Nationality_Table,2,FALSE),"")</f>
        <v/>
      </c>
      <c r="I205" t="str">
        <f>IFERROR(VLOOKUP('Employee List'!K213,Country_Table,2,FALSE),"")</f>
        <v/>
      </c>
      <c r="J205" t="str">
        <f>IFERROR(VLOOKUP('Employee List'!L213,Gender_Table,2,FALSE),"")</f>
        <v/>
      </c>
      <c r="K205" s="2" t="str">
        <f>IF('Employee List'!M213="","",TEXT('Employee List'!M213,"00000000000"))</f>
        <v/>
      </c>
      <c r="L205" s="2" t="str">
        <f>IF('Employee List'!N213="","",TRIM('Employee List'!N213))</f>
        <v/>
      </c>
      <c r="M205" s="2" t="str">
        <f>IF('Employee List'!O213="","",TRIM('Employee List'!O213))</f>
        <v/>
      </c>
      <c r="N205" s="2" t="str">
        <f>IF('Employee List'!P213="","",LEFT(TRIM('Employee List'!P213),60))</f>
        <v/>
      </c>
      <c r="O205" t="str">
        <f>IFERROR(IF(VLOOKUP('Employee List'!Q213,Country_Table,2,FALSE)="PH",VLOOKUP(UPPER(TRIM('Employee List'!R213)&amp;TRIM('Employee List'!S213)&amp;TRIM('Employee List'!T213)),City!$K:$M,3,FALSE),IF('Employee List'!T213="","",'Employee List'!T213)),"")</f>
        <v/>
      </c>
      <c r="P205" t="str">
        <f>IFERROR(IF(VLOOKUP('Employee List'!Q213,Country_Table,2,FALSE)="PH",VLOOKUP('Employee List'!R213,Region_Table,2,FALSE),IF('Employee List'!R213="","",'Employee List'!R213)),"")</f>
        <v/>
      </c>
      <c r="Q205" t="str">
        <f>IFERROR(IF(VLOOKUP('Employee List'!Q213,Country_Table,2,FALSE)="PH",VLOOKUP('Employee List'!S213,Province_Table,2,FALSE),IF('Employee List'!S213="","",'Employee List'!S213)),"")</f>
        <v/>
      </c>
      <c r="R205" t="str">
        <f>IFERROR(VLOOKUP('Employee List'!Q213,Country_Table,2,FALSE),"")</f>
        <v/>
      </c>
      <c r="S205" s="2" t="str">
        <f>IF('Employee List'!U213="","",TRIM('Employee List'!U213))</f>
        <v/>
      </c>
      <c r="T205" s="2" t="str">
        <f>IF('Employee List'!V213="","",TRIM('Employee List'!V213))</f>
        <v/>
      </c>
      <c r="U205" s="2" t="str">
        <f>IF('Employee List'!W213="","",LEFT(TRIM('Employee List'!W213),60))</f>
        <v/>
      </c>
      <c r="V205" t="str">
        <f>IFERROR(IF(VLOOKUP('Employee List'!X213,Country_Table,2,FALSE)="PH",VLOOKUP(UPPER(TRIM('Employee List'!Y213)&amp;TRIM('Employee List'!Z213)&amp;TRIM('Employee List'!AA213)),City!$K:$M,3,FALSE),IF('Employee List'!AA213="","",'Employee List'!AA213)),"")</f>
        <v/>
      </c>
      <c r="W205" t="str">
        <f>IFERROR(IF(VLOOKUP('Employee List'!X213,Country_Table,2,FALSE)="PH",VLOOKUP('Employee List'!Y213,Region_Table,2,FALSE),IF('Employee List'!Y213="","",'Employee List'!Y213)),"")</f>
        <v/>
      </c>
      <c r="X205" t="str">
        <f>IFERROR(IF(VLOOKUP('Employee List'!X213,Country_Table,2,FALSE)="PH",VLOOKUP('Employee List'!Z213,Province_Table,2,FALSE),IF('Employee List'!Z213="","",'Employee List'!Z213)),"")</f>
        <v/>
      </c>
      <c r="Y205" t="str">
        <f>IFERROR(VLOOKUP('Employee List'!X213,Country_Table,2,FALSE),"")</f>
        <v/>
      </c>
      <c r="Z205" s="2" t="str">
        <f>IF('Employee List'!AB213="","",TRIM('Employee List'!AB213))</f>
        <v/>
      </c>
      <c r="AA205" s="2" t="str">
        <f>IF('Employee List'!AC213="","",TRIM('Employee List'!AC213))</f>
        <v/>
      </c>
      <c r="AB205" s="2" t="str">
        <f>IF('Employee List'!AD213="","",TRIM('Employee List'!AD213))</f>
        <v/>
      </c>
      <c r="AC205" s="2" t="str">
        <f>IF('Employee List'!G213="","",TRIM('Employee List'!G213))</f>
        <v/>
      </c>
      <c r="AD205" t="str">
        <f>IFERROR(VLOOKUP('Employee List'!AE213,Civil_Status_Table,2,FALSE),"")</f>
        <v/>
      </c>
      <c r="AE205" s="2" t="str">
        <f>IF('Employee List'!AF213="","",TRIM('Employee List'!AF213))</f>
        <v/>
      </c>
      <c r="AF205" s="2" t="str">
        <f>IF('Employee List'!AG213="","",TRIM('Employee List'!AG213))</f>
        <v/>
      </c>
      <c r="AG205" s="2" t="str">
        <f>IF('Employee List'!AH213="","",TRIM('Employee List'!AH213))</f>
        <v/>
      </c>
      <c r="AH205" t="str">
        <f>IF(ISBLANK('Employee List'!AI213), "",VLOOKUP('Employee List'!AI213,'other LOVs'!A:B,2,FALSE))</f>
        <v/>
      </c>
      <c r="AI205" t="str">
        <f>IF('Employee List'!AJ213="","",TRIM('Employee List'!AJ213))</f>
        <v/>
      </c>
      <c r="AJ205" t="str">
        <f>IF(ISBLANK('Employee List'!AK213)," ",TRIM('Employee List'!AK213))</f>
        <v xml:space="preserve"> </v>
      </c>
    </row>
    <row r="206" spans="1:36">
      <c r="A206" t="str">
        <f>IF('Employee List'!B214="","",TRIM('Employee List'!B214))</f>
        <v/>
      </c>
      <c r="B206" t="str">
        <f>IF('Employee List'!C214="","",TRIM('Employee List'!C214))</f>
        <v/>
      </c>
      <c r="C206" t="str">
        <f>IF('Employee List'!D214="","",TRIM('Employee List'!D214))</f>
        <v/>
      </c>
      <c r="D206" t="str">
        <f>IF(ISBLANK('Employee List'!E214), "",VLOOKUP('Employee List'!E214,'other LOVs'!A:B,2,FALSE))</f>
        <v/>
      </c>
      <c r="E206" t="str">
        <f>IF('Employee List'!F214="","",TRIM('Employee List'!F214))</f>
        <v>,</v>
      </c>
      <c r="F206" s="2" t="str">
        <f>IF('Employee List'!H214="","",'Employee List'!H214)</f>
        <v/>
      </c>
      <c r="G206" s="2" t="str">
        <f>IF('Employee List'!I214="","",TRIM('Employee List'!I214))</f>
        <v/>
      </c>
      <c r="H206" t="str">
        <f>IFERROR(VLOOKUP('Employee List'!J214,Nationality_Table,2,FALSE),"")</f>
        <v/>
      </c>
      <c r="I206" t="str">
        <f>IFERROR(VLOOKUP('Employee List'!K214,Country_Table,2,FALSE),"")</f>
        <v/>
      </c>
      <c r="J206" t="str">
        <f>IFERROR(VLOOKUP('Employee List'!L214,Gender_Table,2,FALSE),"")</f>
        <v/>
      </c>
      <c r="K206" s="2" t="str">
        <f>IF('Employee List'!M214="","",TEXT('Employee List'!M214,"00000000000"))</f>
        <v/>
      </c>
      <c r="L206" s="2" t="str">
        <f>IF('Employee List'!N214="","",TRIM('Employee List'!N214))</f>
        <v/>
      </c>
      <c r="M206" s="2" t="str">
        <f>IF('Employee List'!O214="","",TRIM('Employee List'!O214))</f>
        <v/>
      </c>
      <c r="N206" s="2" t="str">
        <f>IF('Employee List'!P214="","",LEFT(TRIM('Employee List'!P214),60))</f>
        <v/>
      </c>
      <c r="O206" t="str">
        <f>IFERROR(IF(VLOOKUP('Employee List'!Q214,Country_Table,2,FALSE)="PH",VLOOKUP(UPPER(TRIM('Employee List'!R214)&amp;TRIM('Employee List'!S214)&amp;TRIM('Employee List'!T214)),City!$K:$M,3,FALSE),IF('Employee List'!T214="","",'Employee List'!T214)),"")</f>
        <v/>
      </c>
      <c r="P206" t="str">
        <f>IFERROR(IF(VLOOKUP('Employee List'!Q214,Country_Table,2,FALSE)="PH",VLOOKUP('Employee List'!R214,Region_Table,2,FALSE),IF('Employee List'!R214="","",'Employee List'!R214)),"")</f>
        <v/>
      </c>
      <c r="Q206" t="str">
        <f>IFERROR(IF(VLOOKUP('Employee List'!Q214,Country_Table,2,FALSE)="PH",VLOOKUP('Employee List'!S214,Province_Table,2,FALSE),IF('Employee List'!S214="","",'Employee List'!S214)),"")</f>
        <v/>
      </c>
      <c r="R206" t="str">
        <f>IFERROR(VLOOKUP('Employee List'!Q214,Country_Table,2,FALSE),"")</f>
        <v/>
      </c>
      <c r="S206" s="2" t="str">
        <f>IF('Employee List'!U214="","",TRIM('Employee List'!U214))</f>
        <v/>
      </c>
      <c r="T206" s="2" t="str">
        <f>IF('Employee List'!V214="","",TRIM('Employee List'!V214))</f>
        <v/>
      </c>
      <c r="U206" s="2" t="str">
        <f>IF('Employee List'!W214="","",LEFT(TRIM('Employee List'!W214),60))</f>
        <v/>
      </c>
      <c r="V206" t="str">
        <f>IFERROR(IF(VLOOKUP('Employee List'!X214,Country_Table,2,FALSE)="PH",VLOOKUP(UPPER(TRIM('Employee List'!Y214)&amp;TRIM('Employee List'!Z214)&amp;TRIM('Employee List'!AA214)),City!$K:$M,3,FALSE),IF('Employee List'!AA214="","",'Employee List'!AA214)),"")</f>
        <v/>
      </c>
      <c r="W206" t="str">
        <f>IFERROR(IF(VLOOKUP('Employee List'!X214,Country_Table,2,FALSE)="PH",VLOOKUP('Employee List'!Y214,Region_Table,2,FALSE),IF('Employee List'!Y214="","",'Employee List'!Y214)),"")</f>
        <v/>
      </c>
      <c r="X206" t="str">
        <f>IFERROR(IF(VLOOKUP('Employee List'!X214,Country_Table,2,FALSE)="PH",VLOOKUP('Employee List'!Z214,Province_Table,2,FALSE),IF('Employee List'!Z214="","",'Employee List'!Z214)),"")</f>
        <v/>
      </c>
      <c r="Y206" t="str">
        <f>IFERROR(VLOOKUP('Employee List'!X214,Country_Table,2,FALSE),"")</f>
        <v/>
      </c>
      <c r="Z206" s="2" t="str">
        <f>IF('Employee List'!AB214="","",TRIM('Employee List'!AB214))</f>
        <v/>
      </c>
      <c r="AA206" s="2" t="str">
        <f>IF('Employee List'!AC214="","",TRIM('Employee List'!AC214))</f>
        <v/>
      </c>
      <c r="AB206" s="2" t="str">
        <f>IF('Employee List'!AD214="","",TRIM('Employee List'!AD214))</f>
        <v/>
      </c>
      <c r="AC206" s="2" t="str">
        <f>IF('Employee List'!G214="","",TRIM('Employee List'!G214))</f>
        <v/>
      </c>
      <c r="AD206" t="str">
        <f>IFERROR(VLOOKUP('Employee List'!AE214,Civil_Status_Table,2,FALSE),"")</f>
        <v/>
      </c>
      <c r="AE206" s="2" t="str">
        <f>IF('Employee List'!AF214="","",TRIM('Employee List'!AF214))</f>
        <v/>
      </c>
      <c r="AF206" s="2" t="str">
        <f>IF('Employee List'!AG214="","",TRIM('Employee List'!AG214))</f>
        <v/>
      </c>
      <c r="AG206" s="2" t="str">
        <f>IF('Employee List'!AH214="","",TRIM('Employee List'!AH214))</f>
        <v/>
      </c>
      <c r="AH206" t="str">
        <f>IF(ISBLANK('Employee List'!AI214), "",VLOOKUP('Employee List'!AI214,'other LOVs'!A:B,2,FALSE))</f>
        <v/>
      </c>
      <c r="AI206" t="str">
        <f>IF('Employee List'!AJ214="","",TRIM('Employee List'!AJ214))</f>
        <v/>
      </c>
      <c r="AJ206" t="str">
        <f>IF(ISBLANK('Employee List'!AK214)," ",TRIM('Employee List'!AK214))</f>
        <v xml:space="preserve"> </v>
      </c>
    </row>
    <row r="207" spans="1:36">
      <c r="A207" t="str">
        <f>IF('Employee List'!B215="","",TRIM('Employee List'!B215))</f>
        <v/>
      </c>
      <c r="B207" t="str">
        <f>IF('Employee List'!C215="","",TRIM('Employee List'!C215))</f>
        <v/>
      </c>
      <c r="C207" t="str">
        <f>IF('Employee List'!D215="","",TRIM('Employee List'!D215))</f>
        <v/>
      </c>
      <c r="D207" t="str">
        <f>IF(ISBLANK('Employee List'!E215), "",VLOOKUP('Employee List'!E215,'other LOVs'!A:B,2,FALSE))</f>
        <v/>
      </c>
      <c r="E207" t="str">
        <f>IF('Employee List'!F215="","",TRIM('Employee List'!F215))</f>
        <v>,</v>
      </c>
      <c r="F207" s="2" t="str">
        <f>IF('Employee List'!H215="","",'Employee List'!H215)</f>
        <v/>
      </c>
      <c r="G207" s="2" t="str">
        <f>IF('Employee List'!I215="","",TRIM('Employee List'!I215))</f>
        <v/>
      </c>
      <c r="H207" t="str">
        <f>IFERROR(VLOOKUP('Employee List'!J215,Nationality_Table,2,FALSE),"")</f>
        <v/>
      </c>
      <c r="I207" t="str">
        <f>IFERROR(VLOOKUP('Employee List'!K215,Country_Table,2,FALSE),"")</f>
        <v/>
      </c>
      <c r="J207" t="str">
        <f>IFERROR(VLOOKUP('Employee List'!L215,Gender_Table,2,FALSE),"")</f>
        <v/>
      </c>
      <c r="K207" s="2" t="str">
        <f>IF('Employee List'!M215="","",TEXT('Employee List'!M215,"00000000000"))</f>
        <v/>
      </c>
      <c r="L207" s="2" t="str">
        <f>IF('Employee List'!N215="","",TRIM('Employee List'!N215))</f>
        <v/>
      </c>
      <c r="M207" s="2" t="str">
        <f>IF('Employee List'!O215="","",TRIM('Employee List'!O215))</f>
        <v/>
      </c>
      <c r="N207" s="2" t="str">
        <f>IF('Employee List'!P215="","",LEFT(TRIM('Employee List'!P215),60))</f>
        <v/>
      </c>
      <c r="O207" t="str">
        <f>IFERROR(IF(VLOOKUP('Employee List'!Q215,Country_Table,2,FALSE)="PH",VLOOKUP(UPPER(TRIM('Employee List'!R215)&amp;TRIM('Employee List'!S215)&amp;TRIM('Employee List'!T215)),City!$K:$M,3,FALSE),IF('Employee List'!T215="","",'Employee List'!T215)),"")</f>
        <v/>
      </c>
      <c r="P207" t="str">
        <f>IFERROR(IF(VLOOKUP('Employee List'!Q215,Country_Table,2,FALSE)="PH",VLOOKUP('Employee List'!R215,Region_Table,2,FALSE),IF('Employee List'!R215="","",'Employee List'!R215)),"")</f>
        <v/>
      </c>
      <c r="Q207" t="str">
        <f>IFERROR(IF(VLOOKUP('Employee List'!Q215,Country_Table,2,FALSE)="PH",VLOOKUP('Employee List'!S215,Province_Table,2,FALSE),IF('Employee List'!S215="","",'Employee List'!S215)),"")</f>
        <v/>
      </c>
      <c r="R207" t="str">
        <f>IFERROR(VLOOKUP('Employee List'!Q215,Country_Table,2,FALSE),"")</f>
        <v/>
      </c>
      <c r="S207" s="2" t="str">
        <f>IF('Employee List'!U215="","",TRIM('Employee List'!U215))</f>
        <v/>
      </c>
      <c r="T207" s="2" t="str">
        <f>IF('Employee List'!V215="","",TRIM('Employee List'!V215))</f>
        <v/>
      </c>
      <c r="U207" s="2" t="str">
        <f>IF('Employee List'!W215="","",LEFT(TRIM('Employee List'!W215),60))</f>
        <v/>
      </c>
      <c r="V207" t="str">
        <f>IFERROR(IF(VLOOKUP('Employee List'!X215,Country_Table,2,FALSE)="PH",VLOOKUP(UPPER(TRIM('Employee List'!Y215)&amp;TRIM('Employee List'!Z215)&amp;TRIM('Employee List'!AA215)),City!$K:$M,3,FALSE),IF('Employee List'!AA215="","",'Employee List'!AA215)),"")</f>
        <v/>
      </c>
      <c r="W207" t="str">
        <f>IFERROR(IF(VLOOKUP('Employee List'!X215,Country_Table,2,FALSE)="PH",VLOOKUP('Employee List'!Y215,Region_Table,2,FALSE),IF('Employee List'!Y215="","",'Employee List'!Y215)),"")</f>
        <v/>
      </c>
      <c r="X207" t="str">
        <f>IFERROR(IF(VLOOKUP('Employee List'!X215,Country_Table,2,FALSE)="PH",VLOOKUP('Employee List'!Z215,Province_Table,2,FALSE),IF('Employee List'!Z215="","",'Employee List'!Z215)),"")</f>
        <v/>
      </c>
      <c r="Y207" t="str">
        <f>IFERROR(VLOOKUP('Employee List'!X215,Country_Table,2,FALSE),"")</f>
        <v/>
      </c>
      <c r="Z207" s="2" t="str">
        <f>IF('Employee List'!AB215="","",TRIM('Employee List'!AB215))</f>
        <v/>
      </c>
      <c r="AA207" s="2" t="str">
        <f>IF('Employee List'!AC215="","",TRIM('Employee List'!AC215))</f>
        <v/>
      </c>
      <c r="AB207" s="2" t="str">
        <f>IF('Employee List'!AD215="","",TRIM('Employee List'!AD215))</f>
        <v/>
      </c>
      <c r="AC207" s="2" t="str">
        <f>IF('Employee List'!G215="","",TRIM('Employee List'!G215))</f>
        <v/>
      </c>
      <c r="AD207" t="str">
        <f>IFERROR(VLOOKUP('Employee List'!AE215,Civil_Status_Table,2,FALSE),"")</f>
        <v/>
      </c>
      <c r="AE207" s="2" t="str">
        <f>IF('Employee List'!AF215="","",TRIM('Employee List'!AF215))</f>
        <v/>
      </c>
      <c r="AF207" s="2" t="str">
        <f>IF('Employee List'!AG215="","",TRIM('Employee List'!AG215))</f>
        <v/>
      </c>
      <c r="AG207" s="2" t="str">
        <f>IF('Employee List'!AH215="","",TRIM('Employee List'!AH215))</f>
        <v/>
      </c>
      <c r="AH207" t="str">
        <f>IF(ISBLANK('Employee List'!AI215), "",VLOOKUP('Employee List'!AI215,'other LOVs'!A:B,2,FALSE))</f>
        <v/>
      </c>
      <c r="AI207" t="str">
        <f>IF('Employee List'!AJ215="","",TRIM('Employee List'!AJ215))</f>
        <v/>
      </c>
      <c r="AJ207" t="str">
        <f>IF(ISBLANK('Employee List'!AK215)," ",TRIM('Employee List'!AK215))</f>
        <v xml:space="preserve"> </v>
      </c>
    </row>
    <row r="208" spans="1:36">
      <c r="A208" t="str">
        <f>IF('Employee List'!B216="","",TRIM('Employee List'!B216))</f>
        <v/>
      </c>
      <c r="B208" t="str">
        <f>IF('Employee List'!C216="","",TRIM('Employee List'!C216))</f>
        <v/>
      </c>
      <c r="C208" t="str">
        <f>IF('Employee List'!D216="","",TRIM('Employee List'!D216))</f>
        <v/>
      </c>
      <c r="D208" t="str">
        <f>IF(ISBLANK('Employee List'!E216), "",VLOOKUP('Employee List'!E216,'other LOVs'!A:B,2,FALSE))</f>
        <v/>
      </c>
      <c r="E208" t="str">
        <f>IF('Employee List'!F216="","",TRIM('Employee List'!F216))</f>
        <v>,</v>
      </c>
      <c r="F208" s="2" t="str">
        <f>IF('Employee List'!H216="","",'Employee List'!H216)</f>
        <v/>
      </c>
      <c r="G208" s="2" t="str">
        <f>IF('Employee List'!I216="","",TRIM('Employee List'!I216))</f>
        <v/>
      </c>
      <c r="H208" t="str">
        <f>IFERROR(VLOOKUP('Employee List'!J216,Nationality_Table,2,FALSE),"")</f>
        <v/>
      </c>
      <c r="I208" t="str">
        <f>IFERROR(VLOOKUP('Employee List'!K216,Country_Table,2,FALSE),"")</f>
        <v/>
      </c>
      <c r="J208" t="str">
        <f>IFERROR(VLOOKUP('Employee List'!L216,Gender_Table,2,FALSE),"")</f>
        <v/>
      </c>
      <c r="K208" s="2" t="str">
        <f>IF('Employee List'!M216="","",TEXT('Employee List'!M216,"00000000000"))</f>
        <v/>
      </c>
      <c r="L208" s="2" t="str">
        <f>IF('Employee List'!N216="","",TRIM('Employee List'!N216))</f>
        <v/>
      </c>
      <c r="M208" s="2" t="str">
        <f>IF('Employee List'!O216="","",TRIM('Employee List'!O216))</f>
        <v/>
      </c>
      <c r="N208" s="2" t="str">
        <f>IF('Employee List'!P216="","",LEFT(TRIM('Employee List'!P216),60))</f>
        <v/>
      </c>
      <c r="O208" t="str">
        <f>IFERROR(IF(VLOOKUP('Employee List'!Q216,Country_Table,2,FALSE)="PH",VLOOKUP(UPPER(TRIM('Employee List'!R216)&amp;TRIM('Employee List'!S216)&amp;TRIM('Employee List'!T216)),City!$K:$M,3,FALSE),IF('Employee List'!T216="","",'Employee List'!T216)),"")</f>
        <v/>
      </c>
      <c r="P208" t="str">
        <f>IFERROR(IF(VLOOKUP('Employee List'!Q216,Country_Table,2,FALSE)="PH",VLOOKUP('Employee List'!R216,Region_Table,2,FALSE),IF('Employee List'!R216="","",'Employee List'!R216)),"")</f>
        <v/>
      </c>
      <c r="Q208" t="str">
        <f>IFERROR(IF(VLOOKUP('Employee List'!Q216,Country_Table,2,FALSE)="PH",VLOOKUP('Employee List'!S216,Province_Table,2,FALSE),IF('Employee List'!S216="","",'Employee List'!S216)),"")</f>
        <v/>
      </c>
      <c r="R208" t="str">
        <f>IFERROR(VLOOKUP('Employee List'!Q216,Country_Table,2,FALSE),"")</f>
        <v/>
      </c>
      <c r="S208" s="2" t="str">
        <f>IF('Employee List'!U216="","",TRIM('Employee List'!U216))</f>
        <v/>
      </c>
      <c r="T208" s="2" t="str">
        <f>IF('Employee List'!V216="","",TRIM('Employee List'!V216))</f>
        <v/>
      </c>
      <c r="U208" s="2" t="str">
        <f>IF('Employee List'!W216="","",LEFT(TRIM('Employee List'!W216),60))</f>
        <v/>
      </c>
      <c r="V208" t="str">
        <f>IFERROR(IF(VLOOKUP('Employee List'!X216,Country_Table,2,FALSE)="PH",VLOOKUP(UPPER(TRIM('Employee List'!Y216)&amp;TRIM('Employee List'!Z216)&amp;TRIM('Employee List'!AA216)),City!$K:$M,3,FALSE),IF('Employee List'!AA216="","",'Employee List'!AA216)),"")</f>
        <v/>
      </c>
      <c r="W208" t="str">
        <f>IFERROR(IF(VLOOKUP('Employee List'!X216,Country_Table,2,FALSE)="PH",VLOOKUP('Employee List'!Y216,Region_Table,2,FALSE),IF('Employee List'!Y216="","",'Employee List'!Y216)),"")</f>
        <v/>
      </c>
      <c r="X208" t="str">
        <f>IFERROR(IF(VLOOKUP('Employee List'!X216,Country_Table,2,FALSE)="PH",VLOOKUP('Employee List'!Z216,Province_Table,2,FALSE),IF('Employee List'!Z216="","",'Employee List'!Z216)),"")</f>
        <v/>
      </c>
      <c r="Y208" t="str">
        <f>IFERROR(VLOOKUP('Employee List'!X216,Country_Table,2,FALSE),"")</f>
        <v/>
      </c>
      <c r="Z208" s="2" t="str">
        <f>IF('Employee List'!AB216="","",TRIM('Employee List'!AB216))</f>
        <v/>
      </c>
      <c r="AA208" s="2" t="str">
        <f>IF('Employee List'!AC216="","",TRIM('Employee List'!AC216))</f>
        <v/>
      </c>
      <c r="AB208" s="2" t="str">
        <f>IF('Employee List'!AD216="","",TRIM('Employee List'!AD216))</f>
        <v/>
      </c>
      <c r="AC208" s="2" t="str">
        <f>IF('Employee List'!G216="","",TRIM('Employee List'!G216))</f>
        <v/>
      </c>
      <c r="AD208" t="str">
        <f>IFERROR(VLOOKUP('Employee List'!AE216,Civil_Status_Table,2,FALSE),"")</f>
        <v/>
      </c>
      <c r="AE208" s="2" t="str">
        <f>IF('Employee List'!AF216="","",TRIM('Employee List'!AF216))</f>
        <v/>
      </c>
      <c r="AF208" s="2" t="str">
        <f>IF('Employee List'!AG216="","",TRIM('Employee List'!AG216))</f>
        <v/>
      </c>
      <c r="AG208" s="2" t="str">
        <f>IF('Employee List'!AH216="","",TRIM('Employee List'!AH216))</f>
        <v/>
      </c>
      <c r="AH208" t="str">
        <f>IF(ISBLANK('Employee List'!AI216), "",VLOOKUP('Employee List'!AI216,'other LOVs'!A:B,2,FALSE))</f>
        <v/>
      </c>
      <c r="AI208" t="str">
        <f>IF('Employee List'!AJ216="","",TRIM('Employee List'!AJ216))</f>
        <v/>
      </c>
      <c r="AJ208" t="str">
        <f>IF(ISBLANK('Employee List'!AK216)," ",TRIM('Employee List'!AK216))</f>
        <v xml:space="preserve"> </v>
      </c>
    </row>
    <row r="209" spans="1:36">
      <c r="A209" t="str">
        <f>IF('Employee List'!B217="","",TRIM('Employee List'!B217))</f>
        <v/>
      </c>
      <c r="B209" t="str">
        <f>IF('Employee List'!C217="","",TRIM('Employee List'!C217))</f>
        <v/>
      </c>
      <c r="C209" t="str">
        <f>IF('Employee List'!D217="","",TRIM('Employee List'!D217))</f>
        <v/>
      </c>
      <c r="D209" t="str">
        <f>IF(ISBLANK('Employee List'!E217), "",VLOOKUP('Employee List'!E217,'other LOVs'!A:B,2,FALSE))</f>
        <v/>
      </c>
      <c r="E209" t="str">
        <f>IF('Employee List'!F217="","",TRIM('Employee List'!F217))</f>
        <v>,</v>
      </c>
      <c r="F209" s="2" t="str">
        <f>IF('Employee List'!H217="","",'Employee List'!H217)</f>
        <v/>
      </c>
      <c r="G209" s="2" t="str">
        <f>IF('Employee List'!I217="","",TRIM('Employee List'!I217))</f>
        <v/>
      </c>
      <c r="H209" t="str">
        <f>IFERROR(VLOOKUP('Employee List'!J217,Nationality_Table,2,FALSE),"")</f>
        <v/>
      </c>
      <c r="I209" t="str">
        <f>IFERROR(VLOOKUP('Employee List'!K217,Country_Table,2,FALSE),"")</f>
        <v/>
      </c>
      <c r="J209" t="str">
        <f>IFERROR(VLOOKUP('Employee List'!L217,Gender_Table,2,FALSE),"")</f>
        <v/>
      </c>
      <c r="K209" s="2" t="str">
        <f>IF('Employee List'!M217="","",TEXT('Employee List'!M217,"00000000000"))</f>
        <v/>
      </c>
      <c r="L209" s="2" t="str">
        <f>IF('Employee List'!N217="","",TRIM('Employee List'!N217))</f>
        <v/>
      </c>
      <c r="M209" s="2" t="str">
        <f>IF('Employee List'!O217="","",TRIM('Employee List'!O217))</f>
        <v/>
      </c>
      <c r="N209" s="2" t="str">
        <f>IF('Employee List'!P217="","",LEFT(TRIM('Employee List'!P217),60))</f>
        <v/>
      </c>
      <c r="O209" t="str">
        <f>IFERROR(IF(VLOOKUP('Employee List'!Q217,Country_Table,2,FALSE)="PH",VLOOKUP(UPPER(TRIM('Employee List'!R217)&amp;TRIM('Employee List'!S217)&amp;TRIM('Employee List'!T217)),City!$K:$M,3,FALSE),IF('Employee List'!T217="","",'Employee List'!T217)),"")</f>
        <v/>
      </c>
      <c r="P209" t="str">
        <f>IFERROR(IF(VLOOKUP('Employee List'!Q217,Country_Table,2,FALSE)="PH",VLOOKUP('Employee List'!R217,Region_Table,2,FALSE),IF('Employee List'!R217="","",'Employee List'!R217)),"")</f>
        <v/>
      </c>
      <c r="Q209" t="str">
        <f>IFERROR(IF(VLOOKUP('Employee List'!Q217,Country_Table,2,FALSE)="PH",VLOOKUP('Employee List'!S217,Province_Table,2,FALSE),IF('Employee List'!S217="","",'Employee List'!S217)),"")</f>
        <v/>
      </c>
      <c r="R209" t="str">
        <f>IFERROR(VLOOKUP('Employee List'!Q217,Country_Table,2,FALSE),"")</f>
        <v/>
      </c>
      <c r="S209" s="2" t="str">
        <f>IF('Employee List'!U217="","",TRIM('Employee List'!U217))</f>
        <v/>
      </c>
      <c r="T209" s="2" t="str">
        <f>IF('Employee List'!V217="","",TRIM('Employee List'!V217))</f>
        <v/>
      </c>
      <c r="U209" s="2" t="str">
        <f>IF('Employee List'!W217="","",LEFT(TRIM('Employee List'!W217),60))</f>
        <v/>
      </c>
      <c r="V209" t="str">
        <f>IFERROR(IF(VLOOKUP('Employee List'!X217,Country_Table,2,FALSE)="PH",VLOOKUP(UPPER(TRIM('Employee List'!Y217)&amp;TRIM('Employee List'!Z217)&amp;TRIM('Employee List'!AA217)),City!$K:$M,3,FALSE),IF('Employee List'!AA217="","",'Employee List'!AA217)),"")</f>
        <v/>
      </c>
      <c r="W209" t="str">
        <f>IFERROR(IF(VLOOKUP('Employee List'!X217,Country_Table,2,FALSE)="PH",VLOOKUP('Employee List'!Y217,Region_Table,2,FALSE),IF('Employee List'!Y217="","",'Employee List'!Y217)),"")</f>
        <v/>
      </c>
      <c r="X209" t="str">
        <f>IFERROR(IF(VLOOKUP('Employee List'!X217,Country_Table,2,FALSE)="PH",VLOOKUP('Employee List'!Z217,Province_Table,2,FALSE),IF('Employee List'!Z217="","",'Employee List'!Z217)),"")</f>
        <v/>
      </c>
      <c r="Y209" t="str">
        <f>IFERROR(VLOOKUP('Employee List'!X217,Country_Table,2,FALSE),"")</f>
        <v/>
      </c>
      <c r="Z209" s="2" t="str">
        <f>IF('Employee List'!AB217="","",TRIM('Employee List'!AB217))</f>
        <v/>
      </c>
      <c r="AA209" s="2" t="str">
        <f>IF('Employee List'!AC217="","",TRIM('Employee List'!AC217))</f>
        <v/>
      </c>
      <c r="AB209" s="2" t="str">
        <f>IF('Employee List'!AD217="","",TRIM('Employee List'!AD217))</f>
        <v/>
      </c>
      <c r="AC209" s="2" t="str">
        <f>IF('Employee List'!G217="","",TRIM('Employee List'!G217))</f>
        <v/>
      </c>
      <c r="AD209" t="str">
        <f>IFERROR(VLOOKUP('Employee List'!AE217,Civil_Status_Table,2,FALSE),"")</f>
        <v/>
      </c>
      <c r="AE209" s="2" t="str">
        <f>IF('Employee List'!AF217="","",TRIM('Employee List'!AF217))</f>
        <v/>
      </c>
      <c r="AF209" s="2" t="str">
        <f>IF('Employee List'!AG217="","",TRIM('Employee List'!AG217))</f>
        <v/>
      </c>
      <c r="AG209" s="2" t="str">
        <f>IF('Employee List'!AH217="","",TRIM('Employee List'!AH217))</f>
        <v/>
      </c>
      <c r="AH209" t="str">
        <f>IF(ISBLANK('Employee List'!AI217), "",VLOOKUP('Employee List'!AI217,'other LOVs'!A:B,2,FALSE))</f>
        <v/>
      </c>
      <c r="AI209" t="str">
        <f>IF('Employee List'!AJ217="","",TRIM('Employee List'!AJ217))</f>
        <v/>
      </c>
      <c r="AJ209" t="str">
        <f>IF(ISBLANK('Employee List'!AK217)," ",TRIM('Employee List'!AK217))</f>
        <v xml:space="preserve"> </v>
      </c>
    </row>
    <row r="210" spans="1:36">
      <c r="A210" t="str">
        <f>IF('Employee List'!B218="","",TRIM('Employee List'!B218))</f>
        <v/>
      </c>
      <c r="B210" t="str">
        <f>IF('Employee List'!C218="","",TRIM('Employee List'!C218))</f>
        <v/>
      </c>
      <c r="C210" t="str">
        <f>IF('Employee List'!D218="","",TRIM('Employee List'!D218))</f>
        <v/>
      </c>
      <c r="D210" t="str">
        <f>IF(ISBLANK('Employee List'!E218), "",VLOOKUP('Employee List'!E218,'other LOVs'!A:B,2,FALSE))</f>
        <v/>
      </c>
      <c r="E210" t="str">
        <f>IF('Employee List'!F218="","",TRIM('Employee List'!F218))</f>
        <v>,</v>
      </c>
      <c r="F210" s="2" t="str">
        <f>IF('Employee List'!H218="","",'Employee List'!H218)</f>
        <v/>
      </c>
      <c r="G210" s="2" t="str">
        <f>IF('Employee List'!I218="","",TRIM('Employee List'!I218))</f>
        <v/>
      </c>
      <c r="H210" t="str">
        <f>IFERROR(VLOOKUP('Employee List'!J218,Nationality_Table,2,FALSE),"")</f>
        <v/>
      </c>
      <c r="I210" t="str">
        <f>IFERROR(VLOOKUP('Employee List'!K218,Country_Table,2,FALSE),"")</f>
        <v/>
      </c>
      <c r="J210" t="str">
        <f>IFERROR(VLOOKUP('Employee List'!L218,Gender_Table,2,FALSE),"")</f>
        <v/>
      </c>
      <c r="K210" s="2" t="str">
        <f>IF('Employee List'!M218="","",TEXT('Employee List'!M218,"00000000000"))</f>
        <v/>
      </c>
      <c r="L210" s="2" t="str">
        <f>IF('Employee List'!N218="","",TRIM('Employee List'!N218))</f>
        <v/>
      </c>
      <c r="M210" s="2" t="str">
        <f>IF('Employee List'!O218="","",TRIM('Employee List'!O218))</f>
        <v/>
      </c>
      <c r="N210" s="2" t="str">
        <f>IF('Employee List'!P218="","",LEFT(TRIM('Employee List'!P218),60))</f>
        <v/>
      </c>
      <c r="O210" t="str">
        <f>IFERROR(IF(VLOOKUP('Employee List'!Q218,Country_Table,2,FALSE)="PH",VLOOKUP(UPPER(TRIM('Employee List'!R218)&amp;TRIM('Employee List'!S218)&amp;TRIM('Employee List'!T218)),City!$K:$M,3,FALSE),IF('Employee List'!T218="","",'Employee List'!T218)),"")</f>
        <v/>
      </c>
      <c r="P210" t="str">
        <f>IFERROR(IF(VLOOKUP('Employee List'!Q218,Country_Table,2,FALSE)="PH",VLOOKUP('Employee List'!R218,Region_Table,2,FALSE),IF('Employee List'!R218="","",'Employee List'!R218)),"")</f>
        <v/>
      </c>
      <c r="Q210" t="str">
        <f>IFERROR(IF(VLOOKUP('Employee List'!Q218,Country_Table,2,FALSE)="PH",VLOOKUP('Employee List'!S218,Province_Table,2,FALSE),IF('Employee List'!S218="","",'Employee List'!S218)),"")</f>
        <v/>
      </c>
      <c r="R210" t="str">
        <f>IFERROR(VLOOKUP('Employee List'!Q218,Country_Table,2,FALSE),"")</f>
        <v/>
      </c>
      <c r="S210" s="2" t="str">
        <f>IF('Employee List'!U218="","",TRIM('Employee List'!U218))</f>
        <v/>
      </c>
      <c r="T210" s="2" t="str">
        <f>IF('Employee List'!V218="","",TRIM('Employee List'!V218))</f>
        <v/>
      </c>
      <c r="U210" s="2" t="str">
        <f>IF('Employee List'!W218="","",LEFT(TRIM('Employee List'!W218),60))</f>
        <v/>
      </c>
      <c r="V210" t="str">
        <f>IFERROR(IF(VLOOKUP('Employee List'!X218,Country_Table,2,FALSE)="PH",VLOOKUP(UPPER(TRIM('Employee List'!Y218)&amp;TRIM('Employee List'!Z218)&amp;TRIM('Employee List'!AA218)),City!$K:$M,3,FALSE),IF('Employee List'!AA218="","",'Employee List'!AA218)),"")</f>
        <v/>
      </c>
      <c r="W210" t="str">
        <f>IFERROR(IF(VLOOKUP('Employee List'!X218,Country_Table,2,FALSE)="PH",VLOOKUP('Employee List'!Y218,Region_Table,2,FALSE),IF('Employee List'!Y218="","",'Employee List'!Y218)),"")</f>
        <v/>
      </c>
      <c r="X210" t="str">
        <f>IFERROR(IF(VLOOKUP('Employee List'!X218,Country_Table,2,FALSE)="PH",VLOOKUP('Employee List'!Z218,Province_Table,2,FALSE),IF('Employee List'!Z218="","",'Employee List'!Z218)),"")</f>
        <v/>
      </c>
      <c r="Y210" t="str">
        <f>IFERROR(VLOOKUP('Employee List'!X218,Country_Table,2,FALSE),"")</f>
        <v/>
      </c>
      <c r="Z210" s="2" t="str">
        <f>IF('Employee List'!AB218="","",TRIM('Employee List'!AB218))</f>
        <v/>
      </c>
      <c r="AA210" s="2" t="str">
        <f>IF('Employee List'!AC218="","",TRIM('Employee List'!AC218))</f>
        <v/>
      </c>
      <c r="AB210" s="2" t="str">
        <f>IF('Employee List'!AD218="","",TRIM('Employee List'!AD218))</f>
        <v/>
      </c>
      <c r="AC210" s="2" t="str">
        <f>IF('Employee List'!G218="","",TRIM('Employee List'!G218))</f>
        <v/>
      </c>
      <c r="AD210" t="str">
        <f>IFERROR(VLOOKUP('Employee List'!AE218,Civil_Status_Table,2,FALSE),"")</f>
        <v/>
      </c>
      <c r="AE210" s="2" t="str">
        <f>IF('Employee List'!AF218="","",TRIM('Employee List'!AF218))</f>
        <v/>
      </c>
      <c r="AF210" s="2" t="str">
        <f>IF('Employee List'!AG218="","",TRIM('Employee List'!AG218))</f>
        <v/>
      </c>
      <c r="AG210" s="2" t="str">
        <f>IF('Employee List'!AH218="","",TRIM('Employee List'!AH218))</f>
        <v/>
      </c>
      <c r="AH210" t="str">
        <f>IF(ISBLANK('Employee List'!AI218), "",VLOOKUP('Employee List'!AI218,'other LOVs'!A:B,2,FALSE))</f>
        <v/>
      </c>
      <c r="AI210" t="str">
        <f>IF('Employee List'!AJ218="","",TRIM('Employee List'!AJ218))</f>
        <v/>
      </c>
      <c r="AJ210" t="str">
        <f>IF(ISBLANK('Employee List'!AK218)," ",TRIM('Employee List'!AK218))</f>
        <v xml:space="preserve"> </v>
      </c>
    </row>
    <row r="211" spans="1:36">
      <c r="A211" t="str">
        <f>IF('Employee List'!B219="","",TRIM('Employee List'!B219))</f>
        <v/>
      </c>
      <c r="B211" t="str">
        <f>IF('Employee List'!C219="","",TRIM('Employee List'!C219))</f>
        <v/>
      </c>
      <c r="C211" t="str">
        <f>IF('Employee List'!D219="","",TRIM('Employee List'!D219))</f>
        <v/>
      </c>
      <c r="D211" t="str">
        <f>IF(ISBLANK('Employee List'!E219), "",VLOOKUP('Employee List'!E219,'other LOVs'!A:B,2,FALSE))</f>
        <v/>
      </c>
      <c r="E211" t="str">
        <f>IF('Employee List'!F219="","",TRIM('Employee List'!F219))</f>
        <v>,</v>
      </c>
      <c r="F211" s="2" t="str">
        <f>IF('Employee List'!H219="","",'Employee List'!H219)</f>
        <v/>
      </c>
      <c r="G211" s="2" t="str">
        <f>IF('Employee List'!I219="","",TRIM('Employee List'!I219))</f>
        <v/>
      </c>
      <c r="H211" t="str">
        <f>IFERROR(VLOOKUP('Employee List'!J219,Nationality_Table,2,FALSE),"")</f>
        <v/>
      </c>
      <c r="I211" t="str">
        <f>IFERROR(VLOOKUP('Employee List'!K219,Country_Table,2,FALSE),"")</f>
        <v/>
      </c>
      <c r="J211" t="str">
        <f>IFERROR(VLOOKUP('Employee List'!L219,Gender_Table,2,FALSE),"")</f>
        <v/>
      </c>
      <c r="K211" s="2" t="str">
        <f>IF('Employee List'!M219="","",TEXT('Employee List'!M219,"00000000000"))</f>
        <v/>
      </c>
      <c r="L211" s="2" t="str">
        <f>IF('Employee List'!N219="","",TRIM('Employee List'!N219))</f>
        <v/>
      </c>
      <c r="M211" s="2" t="str">
        <f>IF('Employee List'!O219="","",TRIM('Employee List'!O219))</f>
        <v/>
      </c>
      <c r="N211" s="2" t="str">
        <f>IF('Employee List'!P219="","",LEFT(TRIM('Employee List'!P219),60))</f>
        <v/>
      </c>
      <c r="O211" t="str">
        <f>IFERROR(IF(VLOOKUP('Employee List'!Q219,Country_Table,2,FALSE)="PH",VLOOKUP(UPPER(TRIM('Employee List'!R219)&amp;TRIM('Employee List'!S219)&amp;TRIM('Employee List'!T219)),City!$K:$M,3,FALSE),IF('Employee List'!T219="","",'Employee List'!T219)),"")</f>
        <v/>
      </c>
      <c r="P211" t="str">
        <f>IFERROR(IF(VLOOKUP('Employee List'!Q219,Country_Table,2,FALSE)="PH",VLOOKUP('Employee List'!R219,Region_Table,2,FALSE),IF('Employee List'!R219="","",'Employee List'!R219)),"")</f>
        <v/>
      </c>
      <c r="Q211" t="str">
        <f>IFERROR(IF(VLOOKUP('Employee List'!Q219,Country_Table,2,FALSE)="PH",VLOOKUP('Employee List'!S219,Province_Table,2,FALSE),IF('Employee List'!S219="","",'Employee List'!S219)),"")</f>
        <v/>
      </c>
      <c r="R211" t="str">
        <f>IFERROR(VLOOKUP('Employee List'!Q219,Country_Table,2,FALSE),"")</f>
        <v/>
      </c>
      <c r="S211" s="2" t="str">
        <f>IF('Employee List'!U219="","",TRIM('Employee List'!U219))</f>
        <v/>
      </c>
      <c r="T211" s="2" t="str">
        <f>IF('Employee List'!V219="","",TRIM('Employee List'!V219))</f>
        <v/>
      </c>
      <c r="U211" s="2" t="str">
        <f>IF('Employee List'!W219="","",LEFT(TRIM('Employee List'!W219),60))</f>
        <v/>
      </c>
      <c r="V211" t="str">
        <f>IFERROR(IF(VLOOKUP('Employee List'!X219,Country_Table,2,FALSE)="PH",VLOOKUP(UPPER(TRIM('Employee List'!Y219)&amp;TRIM('Employee List'!Z219)&amp;TRIM('Employee List'!AA219)),City!$K:$M,3,FALSE),IF('Employee List'!AA219="","",'Employee List'!AA219)),"")</f>
        <v/>
      </c>
      <c r="W211" t="str">
        <f>IFERROR(IF(VLOOKUP('Employee List'!X219,Country_Table,2,FALSE)="PH",VLOOKUP('Employee List'!Y219,Region_Table,2,FALSE),IF('Employee List'!Y219="","",'Employee List'!Y219)),"")</f>
        <v/>
      </c>
      <c r="X211" t="str">
        <f>IFERROR(IF(VLOOKUP('Employee List'!X219,Country_Table,2,FALSE)="PH",VLOOKUP('Employee List'!Z219,Province_Table,2,FALSE),IF('Employee List'!Z219="","",'Employee List'!Z219)),"")</f>
        <v/>
      </c>
      <c r="Y211" t="str">
        <f>IFERROR(VLOOKUP('Employee List'!X219,Country_Table,2,FALSE),"")</f>
        <v/>
      </c>
      <c r="Z211" s="2" t="str">
        <f>IF('Employee List'!AB219="","",TRIM('Employee List'!AB219))</f>
        <v/>
      </c>
      <c r="AA211" s="2" t="str">
        <f>IF('Employee List'!AC219="","",TRIM('Employee List'!AC219))</f>
        <v/>
      </c>
      <c r="AB211" s="2" t="str">
        <f>IF('Employee List'!AD219="","",TRIM('Employee List'!AD219))</f>
        <v/>
      </c>
      <c r="AC211" s="2" t="str">
        <f>IF('Employee List'!G219="","",TRIM('Employee List'!G219))</f>
        <v/>
      </c>
      <c r="AD211" t="str">
        <f>IFERROR(VLOOKUP('Employee List'!AE219,Civil_Status_Table,2,FALSE),"")</f>
        <v/>
      </c>
      <c r="AE211" s="2" t="str">
        <f>IF('Employee List'!AF219="","",TRIM('Employee List'!AF219))</f>
        <v/>
      </c>
      <c r="AF211" s="2" t="str">
        <f>IF('Employee List'!AG219="","",TRIM('Employee List'!AG219))</f>
        <v/>
      </c>
      <c r="AG211" s="2" t="str">
        <f>IF('Employee List'!AH219="","",TRIM('Employee List'!AH219))</f>
        <v/>
      </c>
      <c r="AH211" t="str">
        <f>IF(ISBLANK('Employee List'!AI219), "",VLOOKUP('Employee List'!AI219,'other LOVs'!A:B,2,FALSE))</f>
        <v/>
      </c>
      <c r="AI211" t="str">
        <f>IF('Employee List'!AJ219="","",TRIM('Employee List'!AJ219))</f>
        <v/>
      </c>
      <c r="AJ211" t="str">
        <f>IF(ISBLANK('Employee List'!AK219)," ",TRIM('Employee List'!AK219))</f>
        <v xml:space="preserve"> </v>
      </c>
    </row>
    <row r="212" spans="1:36">
      <c r="A212" t="str">
        <f>IF('Employee List'!B220="","",TRIM('Employee List'!B220))</f>
        <v/>
      </c>
      <c r="B212" t="str">
        <f>IF('Employee List'!C220="","",TRIM('Employee List'!C220))</f>
        <v/>
      </c>
      <c r="C212" t="str">
        <f>IF('Employee List'!D220="","",TRIM('Employee List'!D220))</f>
        <v/>
      </c>
      <c r="D212" t="str">
        <f>IF(ISBLANK('Employee List'!E220), "",VLOOKUP('Employee List'!E220,'other LOVs'!A:B,2,FALSE))</f>
        <v/>
      </c>
      <c r="E212" t="str">
        <f>IF('Employee List'!F220="","",TRIM('Employee List'!F220))</f>
        <v>,</v>
      </c>
      <c r="F212" s="2" t="str">
        <f>IF('Employee List'!H220="","",'Employee List'!H220)</f>
        <v/>
      </c>
      <c r="G212" s="2" t="str">
        <f>IF('Employee List'!I220="","",TRIM('Employee List'!I220))</f>
        <v/>
      </c>
      <c r="H212" t="str">
        <f>IFERROR(VLOOKUP('Employee List'!J220,Nationality_Table,2,FALSE),"")</f>
        <v/>
      </c>
      <c r="I212" t="str">
        <f>IFERROR(VLOOKUP('Employee List'!K220,Country_Table,2,FALSE),"")</f>
        <v/>
      </c>
      <c r="J212" t="str">
        <f>IFERROR(VLOOKUP('Employee List'!L220,Gender_Table,2,FALSE),"")</f>
        <v/>
      </c>
      <c r="K212" s="2" t="str">
        <f>IF('Employee List'!M220="","",TEXT('Employee List'!M220,"00000000000"))</f>
        <v/>
      </c>
      <c r="L212" s="2" t="str">
        <f>IF('Employee List'!N220="","",TRIM('Employee List'!N220))</f>
        <v/>
      </c>
      <c r="M212" s="2" t="str">
        <f>IF('Employee List'!O220="","",TRIM('Employee List'!O220))</f>
        <v/>
      </c>
      <c r="N212" s="2" t="str">
        <f>IF('Employee List'!P220="","",LEFT(TRIM('Employee List'!P220),60))</f>
        <v/>
      </c>
      <c r="O212" t="str">
        <f>IFERROR(IF(VLOOKUP('Employee List'!Q220,Country_Table,2,FALSE)="PH",VLOOKUP(UPPER(TRIM('Employee List'!R220)&amp;TRIM('Employee List'!S220)&amp;TRIM('Employee List'!T220)),City!$K:$M,3,FALSE),IF('Employee List'!T220="","",'Employee List'!T220)),"")</f>
        <v/>
      </c>
      <c r="P212" t="str">
        <f>IFERROR(IF(VLOOKUP('Employee List'!Q220,Country_Table,2,FALSE)="PH",VLOOKUP('Employee List'!R220,Region_Table,2,FALSE),IF('Employee List'!R220="","",'Employee List'!R220)),"")</f>
        <v/>
      </c>
      <c r="Q212" t="str">
        <f>IFERROR(IF(VLOOKUP('Employee List'!Q220,Country_Table,2,FALSE)="PH",VLOOKUP('Employee List'!S220,Province_Table,2,FALSE),IF('Employee List'!S220="","",'Employee List'!S220)),"")</f>
        <v/>
      </c>
      <c r="R212" t="str">
        <f>IFERROR(VLOOKUP('Employee List'!Q220,Country_Table,2,FALSE),"")</f>
        <v/>
      </c>
      <c r="S212" s="2" t="str">
        <f>IF('Employee List'!U220="","",TRIM('Employee List'!U220))</f>
        <v/>
      </c>
      <c r="T212" s="2" t="str">
        <f>IF('Employee List'!V220="","",TRIM('Employee List'!V220))</f>
        <v/>
      </c>
      <c r="U212" s="2" t="str">
        <f>IF('Employee List'!W220="","",LEFT(TRIM('Employee List'!W220),60))</f>
        <v/>
      </c>
      <c r="V212" t="str">
        <f>IFERROR(IF(VLOOKUP('Employee List'!X220,Country_Table,2,FALSE)="PH",VLOOKUP(UPPER(TRIM('Employee List'!Y220)&amp;TRIM('Employee List'!Z220)&amp;TRIM('Employee List'!AA220)),City!$K:$M,3,FALSE),IF('Employee List'!AA220="","",'Employee List'!AA220)),"")</f>
        <v/>
      </c>
      <c r="W212" t="str">
        <f>IFERROR(IF(VLOOKUP('Employee List'!X220,Country_Table,2,FALSE)="PH",VLOOKUP('Employee List'!Y220,Region_Table,2,FALSE),IF('Employee List'!Y220="","",'Employee List'!Y220)),"")</f>
        <v/>
      </c>
      <c r="X212" t="str">
        <f>IFERROR(IF(VLOOKUP('Employee List'!X220,Country_Table,2,FALSE)="PH",VLOOKUP('Employee List'!Z220,Province_Table,2,FALSE),IF('Employee List'!Z220="","",'Employee List'!Z220)),"")</f>
        <v/>
      </c>
      <c r="Y212" t="str">
        <f>IFERROR(VLOOKUP('Employee List'!X220,Country_Table,2,FALSE),"")</f>
        <v/>
      </c>
      <c r="Z212" s="2" t="str">
        <f>IF('Employee List'!AB220="","",TRIM('Employee List'!AB220))</f>
        <v/>
      </c>
      <c r="AA212" s="2" t="str">
        <f>IF('Employee List'!AC220="","",TRIM('Employee List'!AC220))</f>
        <v/>
      </c>
      <c r="AB212" s="2" t="str">
        <f>IF('Employee List'!AD220="","",TRIM('Employee List'!AD220))</f>
        <v/>
      </c>
      <c r="AC212" s="2" t="str">
        <f>IF('Employee List'!G220="","",TRIM('Employee List'!G220))</f>
        <v/>
      </c>
      <c r="AD212" t="str">
        <f>IFERROR(VLOOKUP('Employee List'!AE220,Civil_Status_Table,2,FALSE),"")</f>
        <v/>
      </c>
      <c r="AE212" s="2" t="str">
        <f>IF('Employee List'!AF220="","",TRIM('Employee List'!AF220))</f>
        <v/>
      </c>
      <c r="AF212" s="2" t="str">
        <f>IF('Employee List'!AG220="","",TRIM('Employee List'!AG220))</f>
        <v/>
      </c>
      <c r="AG212" s="2" t="str">
        <f>IF('Employee List'!AH220="","",TRIM('Employee List'!AH220))</f>
        <v/>
      </c>
      <c r="AH212" t="str">
        <f>IF(ISBLANK('Employee List'!AI220), "",VLOOKUP('Employee List'!AI220,'other LOVs'!A:B,2,FALSE))</f>
        <v/>
      </c>
      <c r="AI212" t="str">
        <f>IF('Employee List'!AJ220="","",TRIM('Employee List'!AJ220))</f>
        <v/>
      </c>
      <c r="AJ212" t="str">
        <f>IF(ISBLANK('Employee List'!AK220)," ",TRIM('Employee List'!AK220))</f>
        <v xml:space="preserve"> </v>
      </c>
    </row>
    <row r="213" spans="1:36">
      <c r="A213" t="str">
        <f>IF('Employee List'!B221="","",TRIM('Employee List'!B221))</f>
        <v/>
      </c>
      <c r="B213" t="str">
        <f>IF('Employee List'!C221="","",TRIM('Employee List'!C221))</f>
        <v/>
      </c>
      <c r="C213" t="str">
        <f>IF('Employee List'!D221="","",TRIM('Employee List'!D221))</f>
        <v/>
      </c>
      <c r="D213" t="str">
        <f>IF(ISBLANK('Employee List'!E221), "",VLOOKUP('Employee List'!E221,'other LOVs'!A:B,2,FALSE))</f>
        <v/>
      </c>
      <c r="E213" t="str">
        <f>IF('Employee List'!F221="","",TRIM('Employee List'!F221))</f>
        <v>,</v>
      </c>
      <c r="F213" s="2" t="str">
        <f>IF('Employee List'!H221="","",'Employee List'!H221)</f>
        <v/>
      </c>
      <c r="G213" s="2" t="str">
        <f>IF('Employee List'!I221="","",TRIM('Employee List'!I221))</f>
        <v/>
      </c>
      <c r="H213" t="str">
        <f>IFERROR(VLOOKUP('Employee List'!J221,Nationality_Table,2,FALSE),"")</f>
        <v/>
      </c>
      <c r="I213" t="str">
        <f>IFERROR(VLOOKUP('Employee List'!K221,Country_Table,2,FALSE),"")</f>
        <v/>
      </c>
      <c r="J213" t="str">
        <f>IFERROR(VLOOKUP('Employee List'!L221,Gender_Table,2,FALSE),"")</f>
        <v/>
      </c>
      <c r="K213" s="2" t="str">
        <f>IF('Employee List'!M221="","",TEXT('Employee List'!M221,"00000000000"))</f>
        <v/>
      </c>
      <c r="L213" s="2" t="str">
        <f>IF('Employee List'!N221="","",TRIM('Employee List'!N221))</f>
        <v/>
      </c>
      <c r="M213" s="2" t="str">
        <f>IF('Employee List'!O221="","",TRIM('Employee List'!O221))</f>
        <v/>
      </c>
      <c r="N213" s="2" t="str">
        <f>IF('Employee List'!P221="","",LEFT(TRIM('Employee List'!P221),60))</f>
        <v/>
      </c>
      <c r="O213" t="str">
        <f>IFERROR(IF(VLOOKUP('Employee List'!Q221,Country_Table,2,FALSE)="PH",VLOOKUP(UPPER(TRIM('Employee List'!R221)&amp;TRIM('Employee List'!S221)&amp;TRIM('Employee List'!T221)),City!$K:$M,3,FALSE),IF('Employee List'!T221="","",'Employee List'!T221)),"")</f>
        <v/>
      </c>
      <c r="P213" t="str">
        <f>IFERROR(IF(VLOOKUP('Employee List'!Q221,Country_Table,2,FALSE)="PH",VLOOKUP('Employee List'!R221,Region_Table,2,FALSE),IF('Employee List'!R221="","",'Employee List'!R221)),"")</f>
        <v/>
      </c>
      <c r="Q213" t="str">
        <f>IFERROR(IF(VLOOKUP('Employee List'!Q221,Country_Table,2,FALSE)="PH",VLOOKUP('Employee List'!S221,Province_Table,2,FALSE),IF('Employee List'!S221="","",'Employee List'!S221)),"")</f>
        <v/>
      </c>
      <c r="R213" t="str">
        <f>IFERROR(VLOOKUP('Employee List'!Q221,Country_Table,2,FALSE),"")</f>
        <v/>
      </c>
      <c r="S213" s="2" t="str">
        <f>IF('Employee List'!U221="","",TRIM('Employee List'!U221))</f>
        <v/>
      </c>
      <c r="T213" s="2" t="str">
        <f>IF('Employee List'!V221="","",TRIM('Employee List'!V221))</f>
        <v/>
      </c>
      <c r="U213" s="2" t="str">
        <f>IF('Employee List'!W221="","",LEFT(TRIM('Employee List'!W221),60))</f>
        <v/>
      </c>
      <c r="V213" t="str">
        <f>IFERROR(IF(VLOOKUP('Employee List'!X221,Country_Table,2,FALSE)="PH",VLOOKUP(UPPER(TRIM('Employee List'!Y221)&amp;TRIM('Employee List'!Z221)&amp;TRIM('Employee List'!AA221)),City!$K:$M,3,FALSE),IF('Employee List'!AA221="","",'Employee List'!AA221)),"")</f>
        <v/>
      </c>
      <c r="W213" t="str">
        <f>IFERROR(IF(VLOOKUP('Employee List'!X221,Country_Table,2,FALSE)="PH",VLOOKUP('Employee List'!Y221,Region_Table,2,FALSE),IF('Employee List'!Y221="","",'Employee List'!Y221)),"")</f>
        <v/>
      </c>
      <c r="X213" t="str">
        <f>IFERROR(IF(VLOOKUP('Employee List'!X221,Country_Table,2,FALSE)="PH",VLOOKUP('Employee List'!Z221,Province_Table,2,FALSE),IF('Employee List'!Z221="","",'Employee List'!Z221)),"")</f>
        <v/>
      </c>
      <c r="Y213" t="str">
        <f>IFERROR(VLOOKUP('Employee List'!X221,Country_Table,2,FALSE),"")</f>
        <v/>
      </c>
      <c r="Z213" s="2" t="str">
        <f>IF('Employee List'!AB221="","",TRIM('Employee List'!AB221))</f>
        <v/>
      </c>
      <c r="AA213" s="2" t="str">
        <f>IF('Employee List'!AC221="","",TRIM('Employee List'!AC221))</f>
        <v/>
      </c>
      <c r="AB213" s="2" t="str">
        <f>IF('Employee List'!AD221="","",TRIM('Employee List'!AD221))</f>
        <v/>
      </c>
      <c r="AC213" s="2" t="str">
        <f>IF('Employee List'!G221="","",TRIM('Employee List'!G221))</f>
        <v/>
      </c>
      <c r="AD213" t="str">
        <f>IFERROR(VLOOKUP('Employee List'!AE221,Civil_Status_Table,2,FALSE),"")</f>
        <v/>
      </c>
      <c r="AE213" s="2" t="str">
        <f>IF('Employee List'!AF221="","",TRIM('Employee List'!AF221))</f>
        <v/>
      </c>
      <c r="AF213" s="2" t="str">
        <f>IF('Employee List'!AG221="","",TRIM('Employee List'!AG221))</f>
        <v/>
      </c>
      <c r="AG213" s="2" t="str">
        <f>IF('Employee List'!AH221="","",TRIM('Employee List'!AH221))</f>
        <v/>
      </c>
      <c r="AH213" t="str">
        <f>IF(ISBLANK('Employee List'!AI221), "",VLOOKUP('Employee List'!AI221,'other LOVs'!A:B,2,FALSE))</f>
        <v/>
      </c>
      <c r="AI213" t="str">
        <f>IF('Employee List'!AJ221="","",TRIM('Employee List'!AJ221))</f>
        <v/>
      </c>
      <c r="AJ213" t="str">
        <f>IF(ISBLANK('Employee List'!AK221)," ",TRIM('Employee List'!AK221))</f>
        <v xml:space="preserve"> </v>
      </c>
    </row>
    <row r="214" spans="1:36">
      <c r="A214" t="str">
        <f>IF('Employee List'!B222="","",TRIM('Employee List'!B222))</f>
        <v/>
      </c>
      <c r="B214" t="str">
        <f>IF('Employee List'!C222="","",TRIM('Employee List'!C222))</f>
        <v/>
      </c>
      <c r="C214" t="str">
        <f>IF('Employee List'!D222="","",TRIM('Employee List'!D222))</f>
        <v/>
      </c>
      <c r="D214" t="str">
        <f>IF(ISBLANK('Employee List'!E222), "",VLOOKUP('Employee List'!E222,'other LOVs'!A:B,2,FALSE))</f>
        <v/>
      </c>
      <c r="E214" t="str">
        <f>IF('Employee List'!F222="","",TRIM('Employee List'!F222))</f>
        <v>,</v>
      </c>
      <c r="F214" s="2" t="str">
        <f>IF('Employee List'!H222="","",'Employee List'!H222)</f>
        <v/>
      </c>
      <c r="G214" s="2" t="str">
        <f>IF('Employee List'!I222="","",TRIM('Employee List'!I222))</f>
        <v/>
      </c>
      <c r="H214" t="str">
        <f>IFERROR(VLOOKUP('Employee List'!J222,Nationality_Table,2,FALSE),"")</f>
        <v/>
      </c>
      <c r="I214" t="str">
        <f>IFERROR(VLOOKUP('Employee List'!K222,Country_Table,2,FALSE),"")</f>
        <v/>
      </c>
      <c r="J214" t="str">
        <f>IFERROR(VLOOKUP('Employee List'!L222,Gender_Table,2,FALSE),"")</f>
        <v/>
      </c>
      <c r="K214" s="2" t="str">
        <f>IF('Employee List'!M222="","",TEXT('Employee List'!M222,"00000000000"))</f>
        <v/>
      </c>
      <c r="L214" s="2" t="str">
        <f>IF('Employee List'!N222="","",TRIM('Employee List'!N222))</f>
        <v/>
      </c>
      <c r="M214" s="2" t="str">
        <f>IF('Employee List'!O222="","",TRIM('Employee List'!O222))</f>
        <v/>
      </c>
      <c r="N214" s="2" t="str">
        <f>IF('Employee List'!P222="","",LEFT(TRIM('Employee List'!P222),60))</f>
        <v/>
      </c>
      <c r="O214" t="str">
        <f>IFERROR(IF(VLOOKUP('Employee List'!Q222,Country_Table,2,FALSE)="PH",VLOOKUP(UPPER(TRIM('Employee List'!R222)&amp;TRIM('Employee List'!S222)&amp;TRIM('Employee List'!T222)),City!$K:$M,3,FALSE),IF('Employee List'!T222="","",'Employee List'!T222)),"")</f>
        <v/>
      </c>
      <c r="P214" t="str">
        <f>IFERROR(IF(VLOOKUP('Employee List'!Q222,Country_Table,2,FALSE)="PH",VLOOKUP('Employee List'!R222,Region_Table,2,FALSE),IF('Employee List'!R222="","",'Employee List'!R222)),"")</f>
        <v/>
      </c>
      <c r="Q214" t="str">
        <f>IFERROR(IF(VLOOKUP('Employee List'!Q222,Country_Table,2,FALSE)="PH",VLOOKUP('Employee List'!S222,Province_Table,2,FALSE),IF('Employee List'!S222="","",'Employee List'!S222)),"")</f>
        <v/>
      </c>
      <c r="R214" t="str">
        <f>IFERROR(VLOOKUP('Employee List'!Q222,Country_Table,2,FALSE),"")</f>
        <v/>
      </c>
      <c r="S214" s="2" t="str">
        <f>IF('Employee List'!U222="","",TRIM('Employee List'!U222))</f>
        <v/>
      </c>
      <c r="T214" s="2" t="str">
        <f>IF('Employee List'!V222="","",TRIM('Employee List'!V222))</f>
        <v/>
      </c>
      <c r="U214" s="2" t="str">
        <f>IF('Employee List'!W222="","",LEFT(TRIM('Employee List'!W222),60))</f>
        <v/>
      </c>
      <c r="V214" t="str">
        <f>IFERROR(IF(VLOOKUP('Employee List'!X222,Country_Table,2,FALSE)="PH",VLOOKUP(UPPER(TRIM('Employee List'!Y222)&amp;TRIM('Employee List'!Z222)&amp;TRIM('Employee List'!AA222)),City!$K:$M,3,FALSE),IF('Employee List'!AA222="","",'Employee List'!AA222)),"")</f>
        <v/>
      </c>
      <c r="W214" t="str">
        <f>IFERROR(IF(VLOOKUP('Employee List'!X222,Country_Table,2,FALSE)="PH",VLOOKUP('Employee List'!Y222,Region_Table,2,FALSE),IF('Employee List'!Y222="","",'Employee List'!Y222)),"")</f>
        <v/>
      </c>
      <c r="X214" t="str">
        <f>IFERROR(IF(VLOOKUP('Employee List'!X222,Country_Table,2,FALSE)="PH",VLOOKUP('Employee List'!Z222,Province_Table,2,FALSE),IF('Employee List'!Z222="","",'Employee List'!Z222)),"")</f>
        <v/>
      </c>
      <c r="Y214" t="str">
        <f>IFERROR(VLOOKUP('Employee List'!X222,Country_Table,2,FALSE),"")</f>
        <v/>
      </c>
      <c r="Z214" s="2" t="str">
        <f>IF('Employee List'!AB222="","",TRIM('Employee List'!AB222))</f>
        <v/>
      </c>
      <c r="AA214" s="2" t="str">
        <f>IF('Employee List'!AC222="","",TRIM('Employee List'!AC222))</f>
        <v/>
      </c>
      <c r="AB214" s="2" t="str">
        <f>IF('Employee List'!AD222="","",TRIM('Employee List'!AD222))</f>
        <v/>
      </c>
      <c r="AC214" s="2" t="str">
        <f>IF('Employee List'!G222="","",TRIM('Employee List'!G222))</f>
        <v/>
      </c>
      <c r="AD214" t="str">
        <f>IFERROR(VLOOKUP('Employee List'!AE222,Civil_Status_Table,2,FALSE),"")</f>
        <v/>
      </c>
      <c r="AE214" s="2" t="str">
        <f>IF('Employee List'!AF222="","",TRIM('Employee List'!AF222))</f>
        <v/>
      </c>
      <c r="AF214" s="2" t="str">
        <f>IF('Employee List'!AG222="","",TRIM('Employee List'!AG222))</f>
        <v/>
      </c>
      <c r="AG214" s="2" t="str">
        <f>IF('Employee List'!AH222="","",TRIM('Employee List'!AH222))</f>
        <v/>
      </c>
      <c r="AH214" t="str">
        <f>IF(ISBLANK('Employee List'!AI222), "",VLOOKUP('Employee List'!AI222,'other LOVs'!A:B,2,FALSE))</f>
        <v/>
      </c>
      <c r="AI214" t="str">
        <f>IF('Employee List'!AJ222="","",TRIM('Employee List'!AJ222))</f>
        <v/>
      </c>
      <c r="AJ214" t="str">
        <f>IF(ISBLANK('Employee List'!AK222)," ",TRIM('Employee List'!AK222))</f>
        <v xml:space="preserve"> </v>
      </c>
    </row>
    <row r="215" spans="1:36">
      <c r="A215" t="str">
        <f>IF('Employee List'!B223="","",TRIM('Employee List'!B223))</f>
        <v/>
      </c>
      <c r="B215" t="str">
        <f>IF('Employee List'!C223="","",TRIM('Employee List'!C223))</f>
        <v/>
      </c>
      <c r="C215" t="str">
        <f>IF('Employee List'!D223="","",TRIM('Employee List'!D223))</f>
        <v/>
      </c>
      <c r="D215" t="str">
        <f>IF(ISBLANK('Employee List'!E223), "",VLOOKUP('Employee List'!E223,'other LOVs'!A:B,2,FALSE))</f>
        <v/>
      </c>
      <c r="E215" t="str">
        <f>IF('Employee List'!F223="","",TRIM('Employee List'!F223))</f>
        <v>,</v>
      </c>
      <c r="F215" s="2" t="str">
        <f>IF('Employee List'!H223="","",'Employee List'!H223)</f>
        <v/>
      </c>
      <c r="G215" s="2" t="str">
        <f>IF('Employee List'!I223="","",TRIM('Employee List'!I223))</f>
        <v/>
      </c>
      <c r="H215" t="str">
        <f>IFERROR(VLOOKUP('Employee List'!J223,Nationality_Table,2,FALSE),"")</f>
        <v/>
      </c>
      <c r="I215" t="str">
        <f>IFERROR(VLOOKUP('Employee List'!K223,Country_Table,2,FALSE),"")</f>
        <v/>
      </c>
      <c r="J215" t="str">
        <f>IFERROR(VLOOKUP('Employee List'!L223,Gender_Table,2,FALSE),"")</f>
        <v/>
      </c>
      <c r="K215" s="2" t="str">
        <f>IF('Employee List'!M223="","",TEXT('Employee List'!M223,"00000000000"))</f>
        <v/>
      </c>
      <c r="L215" s="2" t="str">
        <f>IF('Employee List'!N223="","",TRIM('Employee List'!N223))</f>
        <v/>
      </c>
      <c r="M215" s="2" t="str">
        <f>IF('Employee List'!O223="","",TRIM('Employee List'!O223))</f>
        <v/>
      </c>
      <c r="N215" s="2" t="str">
        <f>IF('Employee List'!P223="","",LEFT(TRIM('Employee List'!P223),60))</f>
        <v/>
      </c>
      <c r="O215" t="str">
        <f>IFERROR(IF(VLOOKUP('Employee List'!Q223,Country_Table,2,FALSE)="PH",VLOOKUP(UPPER(TRIM('Employee List'!R223)&amp;TRIM('Employee List'!S223)&amp;TRIM('Employee List'!T223)),City!$K:$M,3,FALSE),IF('Employee List'!T223="","",'Employee List'!T223)),"")</f>
        <v/>
      </c>
      <c r="P215" t="str">
        <f>IFERROR(IF(VLOOKUP('Employee List'!Q223,Country_Table,2,FALSE)="PH",VLOOKUP('Employee List'!R223,Region_Table,2,FALSE),IF('Employee List'!R223="","",'Employee List'!R223)),"")</f>
        <v/>
      </c>
      <c r="Q215" t="str">
        <f>IFERROR(IF(VLOOKUP('Employee List'!Q223,Country_Table,2,FALSE)="PH",VLOOKUP('Employee List'!S223,Province_Table,2,FALSE),IF('Employee List'!S223="","",'Employee List'!S223)),"")</f>
        <v/>
      </c>
      <c r="R215" t="str">
        <f>IFERROR(VLOOKUP('Employee List'!Q223,Country_Table,2,FALSE),"")</f>
        <v/>
      </c>
      <c r="S215" s="2" t="str">
        <f>IF('Employee List'!U223="","",TRIM('Employee List'!U223))</f>
        <v/>
      </c>
      <c r="T215" s="2" t="str">
        <f>IF('Employee List'!V223="","",TRIM('Employee List'!V223))</f>
        <v/>
      </c>
      <c r="U215" s="2" t="str">
        <f>IF('Employee List'!W223="","",LEFT(TRIM('Employee List'!W223),60))</f>
        <v/>
      </c>
      <c r="V215" t="str">
        <f>IFERROR(IF(VLOOKUP('Employee List'!X223,Country_Table,2,FALSE)="PH",VLOOKUP(UPPER(TRIM('Employee List'!Y223)&amp;TRIM('Employee List'!Z223)&amp;TRIM('Employee List'!AA223)),City!$K:$M,3,FALSE),IF('Employee List'!AA223="","",'Employee List'!AA223)),"")</f>
        <v/>
      </c>
      <c r="W215" t="str">
        <f>IFERROR(IF(VLOOKUP('Employee List'!X223,Country_Table,2,FALSE)="PH",VLOOKUP('Employee List'!Y223,Region_Table,2,FALSE),IF('Employee List'!Y223="","",'Employee List'!Y223)),"")</f>
        <v/>
      </c>
      <c r="X215" t="str">
        <f>IFERROR(IF(VLOOKUP('Employee List'!X223,Country_Table,2,FALSE)="PH",VLOOKUP('Employee List'!Z223,Province_Table,2,FALSE),IF('Employee List'!Z223="","",'Employee List'!Z223)),"")</f>
        <v/>
      </c>
      <c r="Y215" t="str">
        <f>IFERROR(VLOOKUP('Employee List'!X223,Country_Table,2,FALSE),"")</f>
        <v/>
      </c>
      <c r="Z215" s="2" t="str">
        <f>IF('Employee List'!AB223="","",TRIM('Employee List'!AB223))</f>
        <v/>
      </c>
      <c r="AA215" s="2" t="str">
        <f>IF('Employee List'!AC223="","",TRIM('Employee List'!AC223))</f>
        <v/>
      </c>
      <c r="AB215" s="2" t="str">
        <f>IF('Employee List'!AD223="","",TRIM('Employee List'!AD223))</f>
        <v/>
      </c>
      <c r="AC215" s="2" t="str">
        <f>IF('Employee List'!G223="","",TRIM('Employee List'!G223))</f>
        <v/>
      </c>
      <c r="AD215" t="str">
        <f>IFERROR(VLOOKUP('Employee List'!AE223,Civil_Status_Table,2,FALSE),"")</f>
        <v/>
      </c>
      <c r="AE215" s="2" t="str">
        <f>IF('Employee List'!AF223="","",TRIM('Employee List'!AF223))</f>
        <v/>
      </c>
      <c r="AF215" s="2" t="str">
        <f>IF('Employee List'!AG223="","",TRIM('Employee List'!AG223))</f>
        <v/>
      </c>
      <c r="AG215" s="2" t="str">
        <f>IF('Employee List'!AH223="","",TRIM('Employee List'!AH223))</f>
        <v/>
      </c>
      <c r="AH215" t="str">
        <f>IF(ISBLANK('Employee List'!AI223), "",VLOOKUP('Employee List'!AI223,'other LOVs'!A:B,2,FALSE))</f>
        <v/>
      </c>
      <c r="AI215" t="str">
        <f>IF('Employee List'!AJ223="","",TRIM('Employee List'!AJ223))</f>
        <v/>
      </c>
      <c r="AJ215" t="str">
        <f>IF(ISBLANK('Employee List'!AK223)," ",TRIM('Employee List'!AK223))</f>
        <v xml:space="preserve"> </v>
      </c>
    </row>
    <row r="216" spans="1:36">
      <c r="A216" t="str">
        <f>IF('Employee List'!B224="","",TRIM('Employee List'!B224))</f>
        <v/>
      </c>
      <c r="B216" t="str">
        <f>IF('Employee List'!C224="","",TRIM('Employee List'!C224))</f>
        <v/>
      </c>
      <c r="C216" t="str">
        <f>IF('Employee List'!D224="","",TRIM('Employee List'!D224))</f>
        <v/>
      </c>
      <c r="D216" t="str">
        <f>IF(ISBLANK('Employee List'!E224), "",VLOOKUP('Employee List'!E224,'other LOVs'!A:B,2,FALSE))</f>
        <v/>
      </c>
      <c r="E216" t="str">
        <f>IF('Employee List'!F224="","",TRIM('Employee List'!F224))</f>
        <v>,</v>
      </c>
      <c r="F216" s="2" t="str">
        <f>IF('Employee List'!H224="","",'Employee List'!H224)</f>
        <v/>
      </c>
      <c r="G216" s="2" t="str">
        <f>IF('Employee List'!I224="","",TRIM('Employee List'!I224))</f>
        <v/>
      </c>
      <c r="H216" t="str">
        <f>IFERROR(VLOOKUP('Employee List'!J224,Nationality_Table,2,FALSE),"")</f>
        <v/>
      </c>
      <c r="I216" t="str">
        <f>IFERROR(VLOOKUP('Employee List'!K224,Country_Table,2,FALSE),"")</f>
        <v/>
      </c>
      <c r="J216" t="str">
        <f>IFERROR(VLOOKUP('Employee List'!L224,Gender_Table,2,FALSE),"")</f>
        <v/>
      </c>
      <c r="K216" s="2" t="str">
        <f>IF('Employee List'!M224="","",TEXT('Employee List'!M224,"00000000000"))</f>
        <v/>
      </c>
      <c r="L216" s="2" t="str">
        <f>IF('Employee List'!N224="","",TRIM('Employee List'!N224))</f>
        <v/>
      </c>
      <c r="M216" s="2" t="str">
        <f>IF('Employee List'!O224="","",TRIM('Employee List'!O224))</f>
        <v/>
      </c>
      <c r="N216" s="2" t="str">
        <f>IF('Employee List'!P224="","",LEFT(TRIM('Employee List'!P224),60))</f>
        <v/>
      </c>
      <c r="O216" t="str">
        <f>IFERROR(IF(VLOOKUP('Employee List'!Q224,Country_Table,2,FALSE)="PH",VLOOKUP(UPPER(TRIM('Employee List'!R224)&amp;TRIM('Employee List'!S224)&amp;TRIM('Employee List'!T224)),City!$K:$M,3,FALSE),IF('Employee List'!T224="","",'Employee List'!T224)),"")</f>
        <v/>
      </c>
      <c r="P216" t="str">
        <f>IFERROR(IF(VLOOKUP('Employee List'!Q224,Country_Table,2,FALSE)="PH",VLOOKUP('Employee List'!R224,Region_Table,2,FALSE),IF('Employee List'!R224="","",'Employee List'!R224)),"")</f>
        <v/>
      </c>
      <c r="Q216" t="str">
        <f>IFERROR(IF(VLOOKUP('Employee List'!Q224,Country_Table,2,FALSE)="PH",VLOOKUP('Employee List'!S224,Province_Table,2,FALSE),IF('Employee List'!S224="","",'Employee List'!S224)),"")</f>
        <v/>
      </c>
      <c r="R216" t="str">
        <f>IFERROR(VLOOKUP('Employee List'!Q224,Country_Table,2,FALSE),"")</f>
        <v/>
      </c>
      <c r="S216" s="2" t="str">
        <f>IF('Employee List'!U224="","",TRIM('Employee List'!U224))</f>
        <v/>
      </c>
      <c r="T216" s="2" t="str">
        <f>IF('Employee List'!V224="","",TRIM('Employee List'!V224))</f>
        <v/>
      </c>
      <c r="U216" s="2" t="str">
        <f>IF('Employee List'!W224="","",LEFT(TRIM('Employee List'!W224),60))</f>
        <v/>
      </c>
      <c r="V216" t="str">
        <f>IFERROR(IF(VLOOKUP('Employee List'!X224,Country_Table,2,FALSE)="PH",VLOOKUP(UPPER(TRIM('Employee List'!Y224)&amp;TRIM('Employee List'!Z224)&amp;TRIM('Employee List'!AA224)),City!$K:$M,3,FALSE),IF('Employee List'!AA224="","",'Employee List'!AA224)),"")</f>
        <v/>
      </c>
      <c r="W216" t="str">
        <f>IFERROR(IF(VLOOKUP('Employee List'!X224,Country_Table,2,FALSE)="PH",VLOOKUP('Employee List'!Y224,Region_Table,2,FALSE),IF('Employee List'!Y224="","",'Employee List'!Y224)),"")</f>
        <v/>
      </c>
      <c r="X216" t="str">
        <f>IFERROR(IF(VLOOKUP('Employee List'!X224,Country_Table,2,FALSE)="PH",VLOOKUP('Employee List'!Z224,Province_Table,2,FALSE),IF('Employee List'!Z224="","",'Employee List'!Z224)),"")</f>
        <v/>
      </c>
      <c r="Y216" t="str">
        <f>IFERROR(VLOOKUP('Employee List'!X224,Country_Table,2,FALSE),"")</f>
        <v/>
      </c>
      <c r="Z216" s="2" t="str">
        <f>IF('Employee List'!AB224="","",TRIM('Employee List'!AB224))</f>
        <v/>
      </c>
      <c r="AA216" s="2" t="str">
        <f>IF('Employee List'!AC224="","",TRIM('Employee List'!AC224))</f>
        <v/>
      </c>
      <c r="AB216" s="2" t="str">
        <f>IF('Employee List'!AD224="","",TRIM('Employee List'!AD224))</f>
        <v/>
      </c>
      <c r="AC216" s="2" t="str">
        <f>IF('Employee List'!G224="","",TRIM('Employee List'!G224))</f>
        <v/>
      </c>
      <c r="AD216" t="str">
        <f>IFERROR(VLOOKUP('Employee List'!AE224,Civil_Status_Table,2,FALSE),"")</f>
        <v/>
      </c>
      <c r="AE216" s="2" t="str">
        <f>IF('Employee List'!AF224="","",TRIM('Employee List'!AF224))</f>
        <v/>
      </c>
      <c r="AF216" s="2" t="str">
        <f>IF('Employee List'!AG224="","",TRIM('Employee List'!AG224))</f>
        <v/>
      </c>
      <c r="AG216" s="2" t="str">
        <f>IF('Employee List'!AH224="","",TRIM('Employee List'!AH224))</f>
        <v/>
      </c>
      <c r="AH216" t="str">
        <f>IF(ISBLANK('Employee List'!AI224), "",VLOOKUP('Employee List'!AI224,'other LOVs'!A:B,2,FALSE))</f>
        <v/>
      </c>
      <c r="AI216" t="str">
        <f>IF('Employee List'!AJ224="","",TRIM('Employee List'!AJ224))</f>
        <v/>
      </c>
      <c r="AJ216" t="str">
        <f>IF(ISBLANK('Employee List'!AK224)," ",TRIM('Employee List'!AK224))</f>
        <v xml:space="preserve"> </v>
      </c>
    </row>
    <row r="217" spans="1:36">
      <c r="A217" t="str">
        <f>IF('Employee List'!B225="","",TRIM('Employee List'!B225))</f>
        <v/>
      </c>
      <c r="B217" t="str">
        <f>IF('Employee List'!C225="","",TRIM('Employee List'!C225))</f>
        <v/>
      </c>
      <c r="C217" t="str">
        <f>IF('Employee List'!D225="","",TRIM('Employee List'!D225))</f>
        <v/>
      </c>
      <c r="D217" t="str">
        <f>IF(ISBLANK('Employee List'!E225), "",VLOOKUP('Employee List'!E225,'other LOVs'!A:B,2,FALSE))</f>
        <v/>
      </c>
      <c r="E217" t="str">
        <f>IF('Employee List'!F225="","",TRIM('Employee List'!F225))</f>
        <v>,</v>
      </c>
      <c r="F217" s="2" t="str">
        <f>IF('Employee List'!H225="","",'Employee List'!H225)</f>
        <v/>
      </c>
      <c r="G217" s="2" t="str">
        <f>IF('Employee List'!I225="","",TRIM('Employee List'!I225))</f>
        <v/>
      </c>
      <c r="H217" t="str">
        <f>IFERROR(VLOOKUP('Employee List'!J225,Nationality_Table,2,FALSE),"")</f>
        <v/>
      </c>
      <c r="I217" t="str">
        <f>IFERROR(VLOOKUP('Employee List'!K225,Country_Table,2,FALSE),"")</f>
        <v/>
      </c>
      <c r="J217" t="str">
        <f>IFERROR(VLOOKUP('Employee List'!L225,Gender_Table,2,FALSE),"")</f>
        <v/>
      </c>
      <c r="K217" s="2" t="str">
        <f>IF('Employee List'!M225="","",TEXT('Employee List'!M225,"00000000000"))</f>
        <v/>
      </c>
      <c r="L217" s="2" t="str">
        <f>IF('Employee List'!N225="","",TRIM('Employee List'!N225))</f>
        <v/>
      </c>
      <c r="M217" s="2" t="str">
        <f>IF('Employee List'!O225="","",TRIM('Employee List'!O225))</f>
        <v/>
      </c>
      <c r="N217" s="2" t="str">
        <f>IF('Employee List'!P225="","",LEFT(TRIM('Employee List'!P225),60))</f>
        <v/>
      </c>
      <c r="O217" t="str">
        <f>IFERROR(IF(VLOOKUP('Employee List'!Q225,Country_Table,2,FALSE)="PH",VLOOKUP(UPPER(TRIM('Employee List'!R225)&amp;TRIM('Employee List'!S225)&amp;TRIM('Employee List'!T225)),City!$K:$M,3,FALSE),IF('Employee List'!T225="","",'Employee List'!T225)),"")</f>
        <v/>
      </c>
      <c r="P217" t="str">
        <f>IFERROR(IF(VLOOKUP('Employee List'!Q225,Country_Table,2,FALSE)="PH",VLOOKUP('Employee List'!R225,Region_Table,2,FALSE),IF('Employee List'!R225="","",'Employee List'!R225)),"")</f>
        <v/>
      </c>
      <c r="Q217" t="str">
        <f>IFERROR(IF(VLOOKUP('Employee List'!Q225,Country_Table,2,FALSE)="PH",VLOOKUP('Employee List'!S225,Province_Table,2,FALSE),IF('Employee List'!S225="","",'Employee List'!S225)),"")</f>
        <v/>
      </c>
      <c r="R217" t="str">
        <f>IFERROR(VLOOKUP('Employee List'!Q225,Country_Table,2,FALSE),"")</f>
        <v/>
      </c>
      <c r="S217" s="2" t="str">
        <f>IF('Employee List'!U225="","",TRIM('Employee List'!U225))</f>
        <v/>
      </c>
      <c r="T217" s="2" t="str">
        <f>IF('Employee List'!V225="","",TRIM('Employee List'!V225))</f>
        <v/>
      </c>
      <c r="U217" s="2" t="str">
        <f>IF('Employee List'!W225="","",LEFT(TRIM('Employee List'!W225),60))</f>
        <v/>
      </c>
      <c r="V217" t="str">
        <f>IFERROR(IF(VLOOKUP('Employee List'!X225,Country_Table,2,FALSE)="PH",VLOOKUP(UPPER(TRIM('Employee List'!Y225)&amp;TRIM('Employee List'!Z225)&amp;TRIM('Employee List'!AA225)),City!$K:$M,3,FALSE),IF('Employee List'!AA225="","",'Employee List'!AA225)),"")</f>
        <v/>
      </c>
      <c r="W217" t="str">
        <f>IFERROR(IF(VLOOKUP('Employee List'!X225,Country_Table,2,FALSE)="PH",VLOOKUP('Employee List'!Y225,Region_Table,2,FALSE),IF('Employee List'!Y225="","",'Employee List'!Y225)),"")</f>
        <v/>
      </c>
      <c r="X217" t="str">
        <f>IFERROR(IF(VLOOKUP('Employee List'!X225,Country_Table,2,FALSE)="PH",VLOOKUP('Employee List'!Z225,Province_Table,2,FALSE),IF('Employee List'!Z225="","",'Employee List'!Z225)),"")</f>
        <v/>
      </c>
      <c r="Y217" t="str">
        <f>IFERROR(VLOOKUP('Employee List'!X225,Country_Table,2,FALSE),"")</f>
        <v/>
      </c>
      <c r="Z217" s="2" t="str">
        <f>IF('Employee List'!AB225="","",TRIM('Employee List'!AB225))</f>
        <v/>
      </c>
      <c r="AA217" s="2" t="str">
        <f>IF('Employee List'!AC225="","",TRIM('Employee List'!AC225))</f>
        <v/>
      </c>
      <c r="AB217" s="2" t="str">
        <f>IF('Employee List'!AD225="","",TRIM('Employee List'!AD225))</f>
        <v/>
      </c>
      <c r="AC217" s="2" t="str">
        <f>IF('Employee List'!G225="","",TRIM('Employee List'!G225))</f>
        <v/>
      </c>
      <c r="AD217" t="str">
        <f>IFERROR(VLOOKUP('Employee List'!AE225,Civil_Status_Table,2,FALSE),"")</f>
        <v/>
      </c>
      <c r="AE217" s="2" t="str">
        <f>IF('Employee List'!AF225="","",TRIM('Employee List'!AF225))</f>
        <v/>
      </c>
      <c r="AF217" s="2" t="str">
        <f>IF('Employee List'!AG225="","",TRIM('Employee List'!AG225))</f>
        <v/>
      </c>
      <c r="AG217" s="2" t="str">
        <f>IF('Employee List'!AH225="","",TRIM('Employee List'!AH225))</f>
        <v/>
      </c>
      <c r="AH217" t="str">
        <f>IF(ISBLANK('Employee List'!AI225), "",VLOOKUP('Employee List'!AI225,'other LOVs'!A:B,2,FALSE))</f>
        <v/>
      </c>
      <c r="AI217" t="str">
        <f>IF('Employee List'!AJ225="","",TRIM('Employee List'!AJ225))</f>
        <v/>
      </c>
      <c r="AJ217" t="str">
        <f>IF(ISBLANK('Employee List'!AK225)," ",TRIM('Employee List'!AK225))</f>
        <v xml:space="preserve"> </v>
      </c>
    </row>
    <row r="218" spans="1:36">
      <c r="A218" t="str">
        <f>IF('Employee List'!B226="","",TRIM('Employee List'!B226))</f>
        <v/>
      </c>
      <c r="B218" t="str">
        <f>IF('Employee List'!C226="","",TRIM('Employee List'!C226))</f>
        <v/>
      </c>
      <c r="C218" t="str">
        <f>IF('Employee List'!D226="","",TRIM('Employee List'!D226))</f>
        <v/>
      </c>
      <c r="D218" t="str">
        <f>IF(ISBLANK('Employee List'!E226), "",VLOOKUP('Employee List'!E226,'other LOVs'!A:B,2,FALSE))</f>
        <v/>
      </c>
      <c r="E218" t="str">
        <f>IF('Employee List'!F226="","",TRIM('Employee List'!F226))</f>
        <v>,</v>
      </c>
      <c r="F218" s="2" t="str">
        <f>IF('Employee List'!H226="","",'Employee List'!H226)</f>
        <v/>
      </c>
      <c r="G218" s="2" t="str">
        <f>IF('Employee List'!I226="","",TRIM('Employee List'!I226))</f>
        <v/>
      </c>
      <c r="H218" t="str">
        <f>IFERROR(VLOOKUP('Employee List'!J226,Nationality_Table,2,FALSE),"")</f>
        <v/>
      </c>
      <c r="I218" t="str">
        <f>IFERROR(VLOOKUP('Employee List'!K226,Country_Table,2,FALSE),"")</f>
        <v/>
      </c>
      <c r="J218" t="str">
        <f>IFERROR(VLOOKUP('Employee List'!L226,Gender_Table,2,FALSE),"")</f>
        <v/>
      </c>
      <c r="K218" s="2" t="str">
        <f>IF('Employee List'!M226="","",TEXT('Employee List'!M226,"00000000000"))</f>
        <v/>
      </c>
      <c r="L218" s="2" t="str">
        <f>IF('Employee List'!N226="","",TRIM('Employee List'!N226))</f>
        <v/>
      </c>
      <c r="M218" s="2" t="str">
        <f>IF('Employee List'!O226="","",TRIM('Employee List'!O226))</f>
        <v/>
      </c>
      <c r="N218" s="2" t="str">
        <f>IF('Employee List'!P226="","",LEFT(TRIM('Employee List'!P226),60))</f>
        <v/>
      </c>
      <c r="O218" t="str">
        <f>IFERROR(IF(VLOOKUP('Employee List'!Q226,Country_Table,2,FALSE)="PH",VLOOKUP(UPPER(TRIM('Employee List'!R226)&amp;TRIM('Employee List'!S226)&amp;TRIM('Employee List'!T226)),City!$K:$M,3,FALSE),IF('Employee List'!T226="","",'Employee List'!T226)),"")</f>
        <v/>
      </c>
      <c r="P218" t="str">
        <f>IFERROR(IF(VLOOKUP('Employee List'!Q226,Country_Table,2,FALSE)="PH",VLOOKUP('Employee List'!R226,Region_Table,2,FALSE),IF('Employee List'!R226="","",'Employee List'!R226)),"")</f>
        <v/>
      </c>
      <c r="Q218" t="str">
        <f>IFERROR(IF(VLOOKUP('Employee List'!Q226,Country_Table,2,FALSE)="PH",VLOOKUP('Employee List'!S226,Province_Table,2,FALSE),IF('Employee List'!S226="","",'Employee List'!S226)),"")</f>
        <v/>
      </c>
      <c r="R218" t="str">
        <f>IFERROR(VLOOKUP('Employee List'!Q226,Country_Table,2,FALSE),"")</f>
        <v/>
      </c>
      <c r="S218" s="2" t="str">
        <f>IF('Employee List'!U226="","",TRIM('Employee List'!U226))</f>
        <v/>
      </c>
      <c r="T218" s="2" t="str">
        <f>IF('Employee List'!V226="","",TRIM('Employee List'!V226))</f>
        <v/>
      </c>
      <c r="U218" s="2" t="str">
        <f>IF('Employee List'!W226="","",LEFT(TRIM('Employee List'!W226),60))</f>
        <v/>
      </c>
      <c r="V218" t="str">
        <f>IFERROR(IF(VLOOKUP('Employee List'!X226,Country_Table,2,FALSE)="PH",VLOOKUP(UPPER(TRIM('Employee List'!Y226)&amp;TRIM('Employee List'!Z226)&amp;TRIM('Employee List'!AA226)),City!$K:$M,3,FALSE),IF('Employee List'!AA226="","",'Employee List'!AA226)),"")</f>
        <v/>
      </c>
      <c r="W218" t="str">
        <f>IFERROR(IF(VLOOKUP('Employee List'!X226,Country_Table,2,FALSE)="PH",VLOOKUP('Employee List'!Y226,Region_Table,2,FALSE),IF('Employee List'!Y226="","",'Employee List'!Y226)),"")</f>
        <v/>
      </c>
      <c r="X218" t="str">
        <f>IFERROR(IF(VLOOKUP('Employee List'!X226,Country_Table,2,FALSE)="PH",VLOOKUP('Employee List'!Z226,Province_Table,2,FALSE),IF('Employee List'!Z226="","",'Employee List'!Z226)),"")</f>
        <v/>
      </c>
      <c r="Y218" t="str">
        <f>IFERROR(VLOOKUP('Employee List'!X226,Country_Table,2,FALSE),"")</f>
        <v/>
      </c>
      <c r="Z218" s="2" t="str">
        <f>IF('Employee List'!AB226="","",TRIM('Employee List'!AB226))</f>
        <v/>
      </c>
      <c r="AA218" s="2" t="str">
        <f>IF('Employee List'!AC226="","",TRIM('Employee List'!AC226))</f>
        <v/>
      </c>
      <c r="AB218" s="2" t="str">
        <f>IF('Employee List'!AD226="","",TRIM('Employee List'!AD226))</f>
        <v/>
      </c>
      <c r="AC218" s="2" t="str">
        <f>IF('Employee List'!G226="","",TRIM('Employee List'!G226))</f>
        <v/>
      </c>
      <c r="AD218" t="str">
        <f>IFERROR(VLOOKUP('Employee List'!AE226,Civil_Status_Table,2,FALSE),"")</f>
        <v/>
      </c>
      <c r="AE218" s="2" t="str">
        <f>IF('Employee List'!AF226="","",TRIM('Employee List'!AF226))</f>
        <v/>
      </c>
      <c r="AF218" s="2" t="str">
        <f>IF('Employee List'!AG226="","",TRIM('Employee List'!AG226))</f>
        <v/>
      </c>
      <c r="AG218" s="2" t="str">
        <f>IF('Employee List'!AH226="","",TRIM('Employee List'!AH226))</f>
        <v/>
      </c>
      <c r="AH218" t="str">
        <f>IF(ISBLANK('Employee List'!AI226), "",VLOOKUP('Employee List'!AI226,'other LOVs'!A:B,2,FALSE))</f>
        <v/>
      </c>
      <c r="AI218" t="str">
        <f>IF('Employee List'!AJ226="","",TRIM('Employee List'!AJ226))</f>
        <v/>
      </c>
      <c r="AJ218" t="str">
        <f>IF(ISBLANK('Employee List'!AK226)," ",TRIM('Employee List'!AK226))</f>
        <v xml:space="preserve"> </v>
      </c>
    </row>
    <row r="219" spans="1:36">
      <c r="A219" t="str">
        <f>IF('Employee List'!B227="","",TRIM('Employee List'!B227))</f>
        <v/>
      </c>
      <c r="B219" t="str">
        <f>IF('Employee List'!C227="","",TRIM('Employee List'!C227))</f>
        <v/>
      </c>
      <c r="C219" t="str">
        <f>IF('Employee List'!D227="","",TRIM('Employee List'!D227))</f>
        <v/>
      </c>
      <c r="D219" t="str">
        <f>IF(ISBLANK('Employee List'!E227), "",VLOOKUP('Employee List'!E227,'other LOVs'!A:B,2,FALSE))</f>
        <v/>
      </c>
      <c r="E219" t="str">
        <f>IF('Employee List'!F227="","",TRIM('Employee List'!F227))</f>
        <v>,</v>
      </c>
      <c r="F219" s="2" t="str">
        <f>IF('Employee List'!H227="","",'Employee List'!H227)</f>
        <v/>
      </c>
      <c r="G219" s="2" t="str">
        <f>IF('Employee List'!I227="","",TRIM('Employee List'!I227))</f>
        <v/>
      </c>
      <c r="H219" t="str">
        <f>IFERROR(VLOOKUP('Employee List'!J227,Nationality_Table,2,FALSE),"")</f>
        <v/>
      </c>
      <c r="I219" t="str">
        <f>IFERROR(VLOOKUP('Employee List'!K227,Country_Table,2,FALSE),"")</f>
        <v/>
      </c>
      <c r="J219" t="str">
        <f>IFERROR(VLOOKUP('Employee List'!L227,Gender_Table,2,FALSE),"")</f>
        <v/>
      </c>
      <c r="K219" s="2" t="str">
        <f>IF('Employee List'!M227="","",TEXT('Employee List'!M227,"00000000000"))</f>
        <v/>
      </c>
      <c r="L219" s="2" t="str">
        <f>IF('Employee List'!N227="","",TRIM('Employee List'!N227))</f>
        <v/>
      </c>
      <c r="M219" s="2" t="str">
        <f>IF('Employee List'!O227="","",TRIM('Employee List'!O227))</f>
        <v/>
      </c>
      <c r="N219" s="2" t="str">
        <f>IF('Employee List'!P227="","",LEFT(TRIM('Employee List'!P227),60))</f>
        <v/>
      </c>
      <c r="O219" t="str">
        <f>IFERROR(IF(VLOOKUP('Employee List'!Q227,Country_Table,2,FALSE)="PH",VLOOKUP(UPPER(TRIM('Employee List'!R227)&amp;TRIM('Employee List'!S227)&amp;TRIM('Employee List'!T227)),City!$K:$M,3,FALSE),IF('Employee List'!T227="","",'Employee List'!T227)),"")</f>
        <v/>
      </c>
      <c r="P219" t="str">
        <f>IFERROR(IF(VLOOKUP('Employee List'!Q227,Country_Table,2,FALSE)="PH",VLOOKUP('Employee List'!R227,Region_Table,2,FALSE),IF('Employee List'!R227="","",'Employee List'!R227)),"")</f>
        <v/>
      </c>
      <c r="Q219" t="str">
        <f>IFERROR(IF(VLOOKUP('Employee List'!Q227,Country_Table,2,FALSE)="PH",VLOOKUP('Employee List'!S227,Province_Table,2,FALSE),IF('Employee List'!S227="","",'Employee List'!S227)),"")</f>
        <v/>
      </c>
      <c r="R219" t="str">
        <f>IFERROR(VLOOKUP('Employee List'!Q227,Country_Table,2,FALSE),"")</f>
        <v/>
      </c>
      <c r="S219" s="2" t="str">
        <f>IF('Employee List'!U227="","",TRIM('Employee List'!U227))</f>
        <v/>
      </c>
      <c r="T219" s="2" t="str">
        <f>IF('Employee List'!V227="","",TRIM('Employee List'!V227))</f>
        <v/>
      </c>
      <c r="U219" s="2" t="str">
        <f>IF('Employee List'!W227="","",LEFT(TRIM('Employee List'!W227),60))</f>
        <v/>
      </c>
      <c r="V219" t="str">
        <f>IFERROR(IF(VLOOKUP('Employee List'!X227,Country_Table,2,FALSE)="PH",VLOOKUP(UPPER(TRIM('Employee List'!Y227)&amp;TRIM('Employee List'!Z227)&amp;TRIM('Employee List'!AA227)),City!$K:$M,3,FALSE),IF('Employee List'!AA227="","",'Employee List'!AA227)),"")</f>
        <v/>
      </c>
      <c r="W219" t="str">
        <f>IFERROR(IF(VLOOKUP('Employee List'!X227,Country_Table,2,FALSE)="PH",VLOOKUP('Employee List'!Y227,Region_Table,2,FALSE),IF('Employee List'!Y227="","",'Employee List'!Y227)),"")</f>
        <v/>
      </c>
      <c r="X219" t="str">
        <f>IFERROR(IF(VLOOKUP('Employee List'!X227,Country_Table,2,FALSE)="PH",VLOOKUP('Employee List'!Z227,Province_Table,2,FALSE),IF('Employee List'!Z227="","",'Employee List'!Z227)),"")</f>
        <v/>
      </c>
      <c r="Y219" t="str">
        <f>IFERROR(VLOOKUP('Employee List'!X227,Country_Table,2,FALSE),"")</f>
        <v/>
      </c>
      <c r="Z219" s="2" t="str">
        <f>IF('Employee List'!AB227="","",TRIM('Employee List'!AB227))</f>
        <v/>
      </c>
      <c r="AA219" s="2" t="str">
        <f>IF('Employee List'!AC227="","",TRIM('Employee List'!AC227))</f>
        <v/>
      </c>
      <c r="AB219" s="2" t="str">
        <f>IF('Employee List'!AD227="","",TRIM('Employee List'!AD227))</f>
        <v/>
      </c>
      <c r="AC219" s="2" t="str">
        <f>IF('Employee List'!G227="","",TRIM('Employee List'!G227))</f>
        <v/>
      </c>
      <c r="AD219" t="str">
        <f>IFERROR(VLOOKUP('Employee List'!AE227,Civil_Status_Table,2,FALSE),"")</f>
        <v/>
      </c>
      <c r="AE219" s="2" t="str">
        <f>IF('Employee List'!AF227="","",TRIM('Employee List'!AF227))</f>
        <v/>
      </c>
      <c r="AF219" s="2" t="str">
        <f>IF('Employee List'!AG227="","",TRIM('Employee List'!AG227))</f>
        <v/>
      </c>
      <c r="AG219" s="2" t="str">
        <f>IF('Employee List'!AH227="","",TRIM('Employee List'!AH227))</f>
        <v/>
      </c>
      <c r="AH219" t="str">
        <f>IF(ISBLANK('Employee List'!AI227), "",VLOOKUP('Employee List'!AI227,'other LOVs'!A:B,2,FALSE))</f>
        <v/>
      </c>
      <c r="AI219" t="str">
        <f>IF('Employee List'!AJ227="","",TRIM('Employee List'!AJ227))</f>
        <v/>
      </c>
      <c r="AJ219" t="str">
        <f>IF(ISBLANK('Employee List'!AK227)," ",TRIM('Employee List'!AK227))</f>
        <v xml:space="preserve"> </v>
      </c>
    </row>
    <row r="220" spans="1:36">
      <c r="A220" t="str">
        <f>IF('Employee List'!B228="","",TRIM('Employee List'!B228))</f>
        <v/>
      </c>
      <c r="B220" t="str">
        <f>IF('Employee List'!C228="","",TRIM('Employee List'!C228))</f>
        <v/>
      </c>
      <c r="C220" t="str">
        <f>IF('Employee List'!D228="","",TRIM('Employee List'!D228))</f>
        <v/>
      </c>
      <c r="D220" t="str">
        <f>IF(ISBLANK('Employee List'!E228), "",VLOOKUP('Employee List'!E228,'other LOVs'!A:B,2,FALSE))</f>
        <v/>
      </c>
      <c r="E220" t="str">
        <f>IF('Employee List'!F228="","",TRIM('Employee List'!F228))</f>
        <v>,</v>
      </c>
      <c r="F220" s="2" t="str">
        <f>IF('Employee List'!H228="","",'Employee List'!H228)</f>
        <v/>
      </c>
      <c r="G220" s="2" t="str">
        <f>IF('Employee List'!I228="","",TRIM('Employee List'!I228))</f>
        <v/>
      </c>
      <c r="H220" t="str">
        <f>IFERROR(VLOOKUP('Employee List'!J228,Nationality_Table,2,FALSE),"")</f>
        <v/>
      </c>
      <c r="I220" t="str">
        <f>IFERROR(VLOOKUP('Employee List'!K228,Country_Table,2,FALSE),"")</f>
        <v/>
      </c>
      <c r="J220" t="str">
        <f>IFERROR(VLOOKUP('Employee List'!L228,Gender_Table,2,FALSE),"")</f>
        <v/>
      </c>
      <c r="K220" s="2" t="str">
        <f>IF('Employee List'!M228="","",TEXT('Employee List'!M228,"00000000000"))</f>
        <v/>
      </c>
      <c r="L220" s="2" t="str">
        <f>IF('Employee List'!N228="","",TRIM('Employee List'!N228))</f>
        <v/>
      </c>
      <c r="M220" s="2" t="str">
        <f>IF('Employee List'!O228="","",TRIM('Employee List'!O228))</f>
        <v/>
      </c>
      <c r="N220" s="2" t="str">
        <f>IF('Employee List'!P228="","",LEFT(TRIM('Employee List'!P228),60))</f>
        <v/>
      </c>
      <c r="O220" t="str">
        <f>IFERROR(IF(VLOOKUP('Employee List'!Q228,Country_Table,2,FALSE)="PH",VLOOKUP(UPPER(TRIM('Employee List'!R228)&amp;TRIM('Employee List'!S228)&amp;TRIM('Employee List'!T228)),City!$K:$M,3,FALSE),IF('Employee List'!T228="","",'Employee List'!T228)),"")</f>
        <v/>
      </c>
      <c r="P220" t="str">
        <f>IFERROR(IF(VLOOKUP('Employee List'!Q228,Country_Table,2,FALSE)="PH",VLOOKUP('Employee List'!R228,Region_Table,2,FALSE),IF('Employee List'!R228="","",'Employee List'!R228)),"")</f>
        <v/>
      </c>
      <c r="Q220" t="str">
        <f>IFERROR(IF(VLOOKUP('Employee List'!Q228,Country_Table,2,FALSE)="PH",VLOOKUP('Employee List'!S228,Province_Table,2,FALSE),IF('Employee List'!S228="","",'Employee List'!S228)),"")</f>
        <v/>
      </c>
      <c r="R220" t="str">
        <f>IFERROR(VLOOKUP('Employee List'!Q228,Country_Table,2,FALSE),"")</f>
        <v/>
      </c>
      <c r="S220" s="2" t="str">
        <f>IF('Employee List'!U228="","",TRIM('Employee List'!U228))</f>
        <v/>
      </c>
      <c r="T220" s="2" t="str">
        <f>IF('Employee List'!V228="","",TRIM('Employee List'!V228))</f>
        <v/>
      </c>
      <c r="U220" s="2" t="str">
        <f>IF('Employee List'!W228="","",LEFT(TRIM('Employee List'!W228),60))</f>
        <v/>
      </c>
      <c r="V220" t="str">
        <f>IFERROR(IF(VLOOKUP('Employee List'!X228,Country_Table,2,FALSE)="PH",VLOOKUP(UPPER(TRIM('Employee List'!Y228)&amp;TRIM('Employee List'!Z228)&amp;TRIM('Employee List'!AA228)),City!$K:$M,3,FALSE),IF('Employee List'!AA228="","",'Employee List'!AA228)),"")</f>
        <v/>
      </c>
      <c r="W220" t="str">
        <f>IFERROR(IF(VLOOKUP('Employee List'!X228,Country_Table,2,FALSE)="PH",VLOOKUP('Employee List'!Y228,Region_Table,2,FALSE),IF('Employee List'!Y228="","",'Employee List'!Y228)),"")</f>
        <v/>
      </c>
      <c r="X220" t="str">
        <f>IFERROR(IF(VLOOKUP('Employee List'!X228,Country_Table,2,FALSE)="PH",VLOOKUP('Employee List'!Z228,Province_Table,2,FALSE),IF('Employee List'!Z228="","",'Employee List'!Z228)),"")</f>
        <v/>
      </c>
      <c r="Y220" t="str">
        <f>IFERROR(VLOOKUP('Employee List'!X228,Country_Table,2,FALSE),"")</f>
        <v/>
      </c>
      <c r="Z220" s="2" t="str">
        <f>IF('Employee List'!AB228="","",TRIM('Employee List'!AB228))</f>
        <v/>
      </c>
      <c r="AA220" s="2" t="str">
        <f>IF('Employee List'!AC228="","",TRIM('Employee List'!AC228))</f>
        <v/>
      </c>
      <c r="AB220" s="2" t="str">
        <f>IF('Employee List'!AD228="","",TRIM('Employee List'!AD228))</f>
        <v/>
      </c>
      <c r="AC220" s="2" t="str">
        <f>IF('Employee List'!G228="","",TRIM('Employee List'!G228))</f>
        <v/>
      </c>
      <c r="AD220" t="str">
        <f>IFERROR(VLOOKUP('Employee List'!AE228,Civil_Status_Table,2,FALSE),"")</f>
        <v/>
      </c>
      <c r="AE220" s="2" t="str">
        <f>IF('Employee List'!AF228="","",TRIM('Employee List'!AF228))</f>
        <v/>
      </c>
      <c r="AF220" s="2" t="str">
        <f>IF('Employee List'!AG228="","",TRIM('Employee List'!AG228))</f>
        <v/>
      </c>
      <c r="AG220" s="2" t="str">
        <f>IF('Employee List'!AH228="","",TRIM('Employee List'!AH228))</f>
        <v/>
      </c>
      <c r="AH220" t="str">
        <f>IF(ISBLANK('Employee List'!AI228), "",VLOOKUP('Employee List'!AI228,'other LOVs'!A:B,2,FALSE))</f>
        <v/>
      </c>
      <c r="AI220" t="str">
        <f>IF('Employee List'!AJ228="","",TRIM('Employee List'!AJ228))</f>
        <v/>
      </c>
      <c r="AJ220" t="str">
        <f>IF(ISBLANK('Employee List'!AK228)," ",TRIM('Employee List'!AK228))</f>
        <v xml:space="preserve"> </v>
      </c>
    </row>
    <row r="221" spans="1:36">
      <c r="A221" t="str">
        <f>IF('Employee List'!B229="","",TRIM('Employee List'!B229))</f>
        <v/>
      </c>
      <c r="B221" t="str">
        <f>IF('Employee List'!C229="","",TRIM('Employee List'!C229))</f>
        <v/>
      </c>
      <c r="C221" t="str">
        <f>IF('Employee List'!D229="","",TRIM('Employee List'!D229))</f>
        <v/>
      </c>
      <c r="D221" t="str">
        <f>IF(ISBLANK('Employee List'!E229), "",VLOOKUP('Employee List'!E229,'other LOVs'!A:B,2,FALSE))</f>
        <v/>
      </c>
      <c r="E221" t="str">
        <f>IF('Employee List'!F229="","",TRIM('Employee List'!F229))</f>
        <v>,</v>
      </c>
      <c r="F221" s="2" t="str">
        <f>IF('Employee List'!H229="","",'Employee List'!H229)</f>
        <v/>
      </c>
      <c r="G221" s="2" t="str">
        <f>IF('Employee List'!I229="","",TRIM('Employee List'!I229))</f>
        <v/>
      </c>
      <c r="H221" t="str">
        <f>IFERROR(VLOOKUP('Employee List'!J229,Nationality_Table,2,FALSE),"")</f>
        <v/>
      </c>
      <c r="I221" t="str">
        <f>IFERROR(VLOOKUP('Employee List'!K229,Country_Table,2,FALSE),"")</f>
        <v/>
      </c>
      <c r="J221" t="str">
        <f>IFERROR(VLOOKUP('Employee List'!L229,Gender_Table,2,FALSE),"")</f>
        <v/>
      </c>
      <c r="K221" s="2" t="str">
        <f>IF('Employee List'!M229="","",TEXT('Employee List'!M229,"00000000000"))</f>
        <v/>
      </c>
      <c r="L221" s="2" t="str">
        <f>IF('Employee List'!N229="","",TRIM('Employee List'!N229))</f>
        <v/>
      </c>
      <c r="M221" s="2" t="str">
        <f>IF('Employee List'!O229="","",TRIM('Employee List'!O229))</f>
        <v/>
      </c>
      <c r="N221" s="2" t="str">
        <f>IF('Employee List'!P229="","",LEFT(TRIM('Employee List'!P229),60))</f>
        <v/>
      </c>
      <c r="O221" t="str">
        <f>IFERROR(IF(VLOOKUP('Employee List'!Q229,Country_Table,2,FALSE)="PH",VLOOKUP(UPPER(TRIM('Employee List'!R229)&amp;TRIM('Employee List'!S229)&amp;TRIM('Employee List'!T229)),City!$K:$M,3,FALSE),IF('Employee List'!T229="","",'Employee List'!T229)),"")</f>
        <v/>
      </c>
      <c r="P221" t="str">
        <f>IFERROR(IF(VLOOKUP('Employee List'!Q229,Country_Table,2,FALSE)="PH",VLOOKUP('Employee List'!R229,Region_Table,2,FALSE),IF('Employee List'!R229="","",'Employee List'!R229)),"")</f>
        <v/>
      </c>
      <c r="Q221" t="str">
        <f>IFERROR(IF(VLOOKUP('Employee List'!Q229,Country_Table,2,FALSE)="PH",VLOOKUP('Employee List'!S229,Province_Table,2,FALSE),IF('Employee List'!S229="","",'Employee List'!S229)),"")</f>
        <v/>
      </c>
      <c r="R221" t="str">
        <f>IFERROR(VLOOKUP('Employee List'!Q229,Country_Table,2,FALSE),"")</f>
        <v/>
      </c>
      <c r="S221" s="2" t="str">
        <f>IF('Employee List'!U229="","",TRIM('Employee List'!U229))</f>
        <v/>
      </c>
      <c r="T221" s="2" t="str">
        <f>IF('Employee List'!V229="","",TRIM('Employee List'!V229))</f>
        <v/>
      </c>
      <c r="U221" s="2" t="str">
        <f>IF('Employee List'!W229="","",LEFT(TRIM('Employee List'!W229),60))</f>
        <v/>
      </c>
      <c r="V221" t="str">
        <f>IFERROR(IF(VLOOKUP('Employee List'!X229,Country_Table,2,FALSE)="PH",VLOOKUP(UPPER(TRIM('Employee List'!Y229)&amp;TRIM('Employee List'!Z229)&amp;TRIM('Employee List'!AA229)),City!$K:$M,3,FALSE),IF('Employee List'!AA229="","",'Employee List'!AA229)),"")</f>
        <v/>
      </c>
      <c r="W221" t="str">
        <f>IFERROR(IF(VLOOKUP('Employee List'!X229,Country_Table,2,FALSE)="PH",VLOOKUP('Employee List'!Y229,Region_Table,2,FALSE),IF('Employee List'!Y229="","",'Employee List'!Y229)),"")</f>
        <v/>
      </c>
      <c r="X221" t="str">
        <f>IFERROR(IF(VLOOKUP('Employee List'!X229,Country_Table,2,FALSE)="PH",VLOOKUP('Employee List'!Z229,Province_Table,2,FALSE),IF('Employee List'!Z229="","",'Employee List'!Z229)),"")</f>
        <v/>
      </c>
      <c r="Y221" t="str">
        <f>IFERROR(VLOOKUP('Employee List'!X229,Country_Table,2,FALSE),"")</f>
        <v/>
      </c>
      <c r="Z221" s="2" t="str">
        <f>IF('Employee List'!AB229="","",TRIM('Employee List'!AB229))</f>
        <v/>
      </c>
      <c r="AA221" s="2" t="str">
        <f>IF('Employee List'!AC229="","",TRIM('Employee List'!AC229))</f>
        <v/>
      </c>
      <c r="AB221" s="2" t="str">
        <f>IF('Employee List'!AD229="","",TRIM('Employee List'!AD229))</f>
        <v/>
      </c>
      <c r="AC221" s="2" t="str">
        <f>IF('Employee List'!G229="","",TRIM('Employee List'!G229))</f>
        <v/>
      </c>
      <c r="AD221" t="str">
        <f>IFERROR(VLOOKUP('Employee List'!AE229,Civil_Status_Table,2,FALSE),"")</f>
        <v/>
      </c>
      <c r="AE221" s="2" t="str">
        <f>IF('Employee List'!AF229="","",TRIM('Employee List'!AF229))</f>
        <v/>
      </c>
      <c r="AF221" s="2" t="str">
        <f>IF('Employee List'!AG229="","",TRIM('Employee List'!AG229))</f>
        <v/>
      </c>
      <c r="AG221" s="2" t="str">
        <f>IF('Employee List'!AH229="","",TRIM('Employee List'!AH229))</f>
        <v/>
      </c>
      <c r="AH221" t="str">
        <f>IF(ISBLANK('Employee List'!AI229), "",VLOOKUP('Employee List'!AI229,'other LOVs'!A:B,2,FALSE))</f>
        <v/>
      </c>
      <c r="AI221" t="str">
        <f>IF('Employee List'!AJ229="","",TRIM('Employee List'!AJ229))</f>
        <v/>
      </c>
      <c r="AJ221" t="str">
        <f>IF(ISBLANK('Employee List'!AK229)," ",TRIM('Employee List'!AK229))</f>
        <v xml:space="preserve"> </v>
      </c>
    </row>
    <row r="222" spans="1:36">
      <c r="A222" t="str">
        <f>IF('Employee List'!B230="","",TRIM('Employee List'!B230))</f>
        <v/>
      </c>
      <c r="B222" t="str">
        <f>IF('Employee List'!C230="","",TRIM('Employee List'!C230))</f>
        <v/>
      </c>
      <c r="C222" t="str">
        <f>IF('Employee List'!D230="","",TRIM('Employee List'!D230))</f>
        <v/>
      </c>
      <c r="D222" t="str">
        <f>IF(ISBLANK('Employee List'!E230), "",VLOOKUP('Employee List'!E230,'other LOVs'!A:B,2,FALSE))</f>
        <v/>
      </c>
      <c r="E222" t="str">
        <f>IF('Employee List'!F230="","",TRIM('Employee List'!F230))</f>
        <v>,</v>
      </c>
      <c r="F222" s="2" t="str">
        <f>IF('Employee List'!H230="","",'Employee List'!H230)</f>
        <v/>
      </c>
      <c r="G222" s="2" t="str">
        <f>IF('Employee List'!I230="","",TRIM('Employee List'!I230))</f>
        <v/>
      </c>
      <c r="H222" t="str">
        <f>IFERROR(VLOOKUP('Employee List'!J230,Nationality_Table,2,FALSE),"")</f>
        <v/>
      </c>
      <c r="I222" t="str">
        <f>IFERROR(VLOOKUP('Employee List'!K230,Country_Table,2,FALSE),"")</f>
        <v/>
      </c>
      <c r="J222" t="str">
        <f>IFERROR(VLOOKUP('Employee List'!L230,Gender_Table,2,FALSE),"")</f>
        <v/>
      </c>
      <c r="K222" s="2" t="str">
        <f>IF('Employee List'!M230="","",TEXT('Employee List'!M230,"00000000000"))</f>
        <v/>
      </c>
      <c r="L222" s="2" t="str">
        <f>IF('Employee List'!N230="","",TRIM('Employee List'!N230))</f>
        <v/>
      </c>
      <c r="M222" s="2" t="str">
        <f>IF('Employee List'!O230="","",TRIM('Employee List'!O230))</f>
        <v/>
      </c>
      <c r="N222" s="2" t="str">
        <f>IF('Employee List'!P230="","",LEFT(TRIM('Employee List'!P230),60))</f>
        <v/>
      </c>
      <c r="O222" t="str">
        <f>IFERROR(IF(VLOOKUP('Employee List'!Q230,Country_Table,2,FALSE)="PH",VLOOKUP(UPPER(TRIM('Employee List'!R230)&amp;TRIM('Employee List'!S230)&amp;TRIM('Employee List'!T230)),City!$K:$M,3,FALSE),IF('Employee List'!T230="","",'Employee List'!T230)),"")</f>
        <v/>
      </c>
      <c r="P222" t="str">
        <f>IFERROR(IF(VLOOKUP('Employee List'!Q230,Country_Table,2,FALSE)="PH",VLOOKUP('Employee List'!R230,Region_Table,2,FALSE),IF('Employee List'!R230="","",'Employee List'!R230)),"")</f>
        <v/>
      </c>
      <c r="Q222" t="str">
        <f>IFERROR(IF(VLOOKUP('Employee List'!Q230,Country_Table,2,FALSE)="PH",VLOOKUP('Employee List'!S230,Province_Table,2,FALSE),IF('Employee List'!S230="","",'Employee List'!S230)),"")</f>
        <v/>
      </c>
      <c r="R222" t="str">
        <f>IFERROR(VLOOKUP('Employee List'!Q230,Country_Table,2,FALSE),"")</f>
        <v/>
      </c>
      <c r="S222" s="2" t="str">
        <f>IF('Employee List'!U230="","",TRIM('Employee List'!U230))</f>
        <v/>
      </c>
      <c r="T222" s="2" t="str">
        <f>IF('Employee List'!V230="","",TRIM('Employee List'!V230))</f>
        <v/>
      </c>
      <c r="U222" s="2" t="str">
        <f>IF('Employee List'!W230="","",LEFT(TRIM('Employee List'!W230),60))</f>
        <v/>
      </c>
      <c r="V222" t="str">
        <f>IFERROR(IF(VLOOKUP('Employee List'!X230,Country_Table,2,FALSE)="PH",VLOOKUP(UPPER(TRIM('Employee List'!Y230)&amp;TRIM('Employee List'!Z230)&amp;TRIM('Employee List'!AA230)),City!$K:$M,3,FALSE),IF('Employee List'!AA230="","",'Employee List'!AA230)),"")</f>
        <v/>
      </c>
      <c r="W222" t="str">
        <f>IFERROR(IF(VLOOKUP('Employee List'!X230,Country_Table,2,FALSE)="PH",VLOOKUP('Employee List'!Y230,Region_Table,2,FALSE),IF('Employee List'!Y230="","",'Employee List'!Y230)),"")</f>
        <v/>
      </c>
      <c r="X222" t="str">
        <f>IFERROR(IF(VLOOKUP('Employee List'!X230,Country_Table,2,FALSE)="PH",VLOOKUP('Employee List'!Z230,Province_Table,2,FALSE),IF('Employee List'!Z230="","",'Employee List'!Z230)),"")</f>
        <v/>
      </c>
      <c r="Y222" t="str">
        <f>IFERROR(VLOOKUP('Employee List'!X230,Country_Table,2,FALSE),"")</f>
        <v/>
      </c>
      <c r="Z222" s="2" t="str">
        <f>IF('Employee List'!AB230="","",TRIM('Employee List'!AB230))</f>
        <v/>
      </c>
      <c r="AA222" s="2" t="str">
        <f>IF('Employee List'!AC230="","",TRIM('Employee List'!AC230))</f>
        <v/>
      </c>
      <c r="AB222" s="2" t="str">
        <f>IF('Employee List'!AD230="","",TRIM('Employee List'!AD230))</f>
        <v/>
      </c>
      <c r="AC222" s="2" t="str">
        <f>IF('Employee List'!G230="","",TRIM('Employee List'!G230))</f>
        <v/>
      </c>
      <c r="AD222" t="str">
        <f>IFERROR(VLOOKUP('Employee List'!AE230,Civil_Status_Table,2,FALSE),"")</f>
        <v/>
      </c>
      <c r="AE222" s="2" t="str">
        <f>IF('Employee List'!AF230="","",TRIM('Employee List'!AF230))</f>
        <v/>
      </c>
      <c r="AF222" s="2" t="str">
        <f>IF('Employee List'!AG230="","",TRIM('Employee List'!AG230))</f>
        <v/>
      </c>
      <c r="AG222" s="2" t="str">
        <f>IF('Employee List'!AH230="","",TRIM('Employee List'!AH230))</f>
        <v/>
      </c>
      <c r="AH222" t="str">
        <f>IF(ISBLANK('Employee List'!AI230), "",VLOOKUP('Employee List'!AI230,'other LOVs'!A:B,2,FALSE))</f>
        <v/>
      </c>
      <c r="AI222" t="str">
        <f>IF('Employee List'!AJ230="","",TRIM('Employee List'!AJ230))</f>
        <v/>
      </c>
      <c r="AJ222" t="str">
        <f>IF(ISBLANK('Employee List'!AK230)," ",TRIM('Employee List'!AK230))</f>
        <v xml:space="preserve"> </v>
      </c>
    </row>
    <row r="223" spans="1:36">
      <c r="A223" t="str">
        <f>IF('Employee List'!B231="","",TRIM('Employee List'!B231))</f>
        <v/>
      </c>
      <c r="B223" t="str">
        <f>IF('Employee List'!C231="","",TRIM('Employee List'!C231))</f>
        <v/>
      </c>
      <c r="C223" t="str">
        <f>IF('Employee List'!D231="","",TRIM('Employee List'!D231))</f>
        <v/>
      </c>
      <c r="D223" t="str">
        <f>IF(ISBLANK('Employee List'!E231), "",VLOOKUP('Employee List'!E231,'other LOVs'!A:B,2,FALSE))</f>
        <v/>
      </c>
      <c r="E223" t="str">
        <f>IF('Employee List'!F231="","",TRIM('Employee List'!F231))</f>
        <v>,</v>
      </c>
      <c r="F223" s="2" t="str">
        <f>IF('Employee List'!H231="","",'Employee List'!H231)</f>
        <v/>
      </c>
      <c r="G223" s="2" t="str">
        <f>IF('Employee List'!I231="","",TRIM('Employee List'!I231))</f>
        <v/>
      </c>
      <c r="H223" t="str">
        <f>IFERROR(VLOOKUP('Employee List'!J231,Nationality_Table,2,FALSE),"")</f>
        <v/>
      </c>
      <c r="I223" t="str">
        <f>IFERROR(VLOOKUP('Employee List'!K231,Country_Table,2,FALSE),"")</f>
        <v/>
      </c>
      <c r="J223" t="str">
        <f>IFERROR(VLOOKUP('Employee List'!L231,Gender_Table,2,FALSE),"")</f>
        <v/>
      </c>
      <c r="K223" s="2" t="str">
        <f>IF('Employee List'!M231="","",TEXT('Employee List'!M231,"00000000000"))</f>
        <v/>
      </c>
      <c r="L223" s="2" t="str">
        <f>IF('Employee List'!N231="","",TRIM('Employee List'!N231))</f>
        <v/>
      </c>
      <c r="M223" s="2" t="str">
        <f>IF('Employee List'!O231="","",TRIM('Employee List'!O231))</f>
        <v/>
      </c>
      <c r="N223" s="2" t="str">
        <f>IF('Employee List'!P231="","",LEFT(TRIM('Employee List'!P231),60))</f>
        <v/>
      </c>
      <c r="O223" t="str">
        <f>IFERROR(IF(VLOOKUP('Employee List'!Q231,Country_Table,2,FALSE)="PH",VLOOKUP(UPPER(TRIM('Employee List'!R231)&amp;TRIM('Employee List'!S231)&amp;TRIM('Employee List'!T231)),City!$K:$M,3,FALSE),IF('Employee List'!T231="","",'Employee List'!T231)),"")</f>
        <v/>
      </c>
      <c r="P223" t="str">
        <f>IFERROR(IF(VLOOKUP('Employee List'!Q231,Country_Table,2,FALSE)="PH",VLOOKUP('Employee List'!R231,Region_Table,2,FALSE),IF('Employee List'!R231="","",'Employee List'!R231)),"")</f>
        <v/>
      </c>
      <c r="Q223" t="str">
        <f>IFERROR(IF(VLOOKUP('Employee List'!Q231,Country_Table,2,FALSE)="PH",VLOOKUP('Employee List'!S231,Province_Table,2,FALSE),IF('Employee List'!S231="","",'Employee List'!S231)),"")</f>
        <v/>
      </c>
      <c r="R223" t="str">
        <f>IFERROR(VLOOKUP('Employee List'!Q231,Country_Table,2,FALSE),"")</f>
        <v/>
      </c>
      <c r="S223" s="2" t="str">
        <f>IF('Employee List'!U231="","",TRIM('Employee List'!U231))</f>
        <v/>
      </c>
      <c r="T223" s="2" t="str">
        <f>IF('Employee List'!V231="","",TRIM('Employee List'!V231))</f>
        <v/>
      </c>
      <c r="U223" s="2" t="str">
        <f>IF('Employee List'!W231="","",LEFT(TRIM('Employee List'!W231),60))</f>
        <v/>
      </c>
      <c r="V223" t="str">
        <f>IFERROR(IF(VLOOKUP('Employee List'!X231,Country_Table,2,FALSE)="PH",VLOOKUP(UPPER(TRIM('Employee List'!Y231)&amp;TRIM('Employee List'!Z231)&amp;TRIM('Employee List'!AA231)),City!$K:$M,3,FALSE),IF('Employee List'!AA231="","",'Employee List'!AA231)),"")</f>
        <v/>
      </c>
      <c r="W223" t="str">
        <f>IFERROR(IF(VLOOKUP('Employee List'!X231,Country_Table,2,FALSE)="PH",VLOOKUP('Employee List'!Y231,Region_Table,2,FALSE),IF('Employee List'!Y231="","",'Employee List'!Y231)),"")</f>
        <v/>
      </c>
      <c r="X223" t="str">
        <f>IFERROR(IF(VLOOKUP('Employee List'!X231,Country_Table,2,FALSE)="PH",VLOOKUP('Employee List'!Z231,Province_Table,2,FALSE),IF('Employee List'!Z231="","",'Employee List'!Z231)),"")</f>
        <v/>
      </c>
      <c r="Y223" t="str">
        <f>IFERROR(VLOOKUP('Employee List'!X231,Country_Table,2,FALSE),"")</f>
        <v/>
      </c>
      <c r="Z223" s="2" t="str">
        <f>IF('Employee List'!AB231="","",TRIM('Employee List'!AB231))</f>
        <v/>
      </c>
      <c r="AA223" s="2" t="str">
        <f>IF('Employee List'!AC231="","",TRIM('Employee List'!AC231))</f>
        <v/>
      </c>
      <c r="AB223" s="2" t="str">
        <f>IF('Employee List'!AD231="","",TRIM('Employee List'!AD231))</f>
        <v/>
      </c>
      <c r="AC223" s="2" t="str">
        <f>IF('Employee List'!G231="","",TRIM('Employee List'!G231))</f>
        <v/>
      </c>
      <c r="AD223" t="str">
        <f>IFERROR(VLOOKUP('Employee List'!AE231,Civil_Status_Table,2,FALSE),"")</f>
        <v/>
      </c>
      <c r="AE223" s="2" t="str">
        <f>IF('Employee List'!AF231="","",TRIM('Employee List'!AF231))</f>
        <v/>
      </c>
      <c r="AF223" s="2" t="str">
        <f>IF('Employee List'!AG231="","",TRIM('Employee List'!AG231))</f>
        <v/>
      </c>
      <c r="AG223" s="2" t="str">
        <f>IF('Employee List'!AH231="","",TRIM('Employee List'!AH231))</f>
        <v/>
      </c>
      <c r="AH223" t="str">
        <f>IF(ISBLANK('Employee List'!AI231), "",VLOOKUP('Employee List'!AI231,'other LOVs'!A:B,2,FALSE))</f>
        <v/>
      </c>
      <c r="AI223" t="str">
        <f>IF('Employee List'!AJ231="","",TRIM('Employee List'!AJ231))</f>
        <v/>
      </c>
      <c r="AJ223" t="str">
        <f>IF(ISBLANK('Employee List'!AK231)," ",TRIM('Employee List'!AK231))</f>
        <v xml:space="preserve"> </v>
      </c>
    </row>
    <row r="224" spans="1:36">
      <c r="A224" t="str">
        <f>IF('Employee List'!B232="","",TRIM('Employee List'!B232))</f>
        <v/>
      </c>
      <c r="B224" t="str">
        <f>IF('Employee List'!C232="","",TRIM('Employee List'!C232))</f>
        <v/>
      </c>
      <c r="C224" t="str">
        <f>IF('Employee List'!D232="","",TRIM('Employee List'!D232))</f>
        <v/>
      </c>
      <c r="D224" t="str">
        <f>IF(ISBLANK('Employee List'!E232), "",VLOOKUP('Employee List'!E232,'other LOVs'!A:B,2,FALSE))</f>
        <v/>
      </c>
      <c r="E224" t="str">
        <f>IF('Employee List'!F232="","",TRIM('Employee List'!F232))</f>
        <v>,</v>
      </c>
      <c r="F224" s="2" t="str">
        <f>IF('Employee List'!H232="","",'Employee List'!H232)</f>
        <v/>
      </c>
      <c r="G224" s="2" t="str">
        <f>IF('Employee List'!I232="","",TRIM('Employee List'!I232))</f>
        <v/>
      </c>
      <c r="H224" t="str">
        <f>IFERROR(VLOOKUP('Employee List'!J232,Nationality_Table,2,FALSE),"")</f>
        <v/>
      </c>
      <c r="I224" t="str">
        <f>IFERROR(VLOOKUP('Employee List'!K232,Country_Table,2,FALSE),"")</f>
        <v/>
      </c>
      <c r="J224" t="str">
        <f>IFERROR(VLOOKUP('Employee List'!L232,Gender_Table,2,FALSE),"")</f>
        <v/>
      </c>
      <c r="K224" s="2" t="str">
        <f>IF('Employee List'!M232="","",TEXT('Employee List'!M232,"00000000000"))</f>
        <v/>
      </c>
      <c r="L224" s="2" t="str">
        <f>IF('Employee List'!N232="","",TRIM('Employee List'!N232))</f>
        <v/>
      </c>
      <c r="M224" s="2" t="str">
        <f>IF('Employee List'!O232="","",TRIM('Employee List'!O232))</f>
        <v/>
      </c>
      <c r="N224" s="2" t="str">
        <f>IF('Employee List'!P232="","",LEFT(TRIM('Employee List'!P232),60))</f>
        <v/>
      </c>
      <c r="O224" t="str">
        <f>IFERROR(IF(VLOOKUP('Employee List'!Q232,Country_Table,2,FALSE)="PH",VLOOKUP(UPPER(TRIM('Employee List'!R232)&amp;TRIM('Employee List'!S232)&amp;TRIM('Employee List'!T232)),City!$K:$M,3,FALSE),IF('Employee List'!T232="","",'Employee List'!T232)),"")</f>
        <v/>
      </c>
      <c r="P224" t="str">
        <f>IFERROR(IF(VLOOKUP('Employee List'!Q232,Country_Table,2,FALSE)="PH",VLOOKUP('Employee List'!R232,Region_Table,2,FALSE),IF('Employee List'!R232="","",'Employee List'!R232)),"")</f>
        <v/>
      </c>
      <c r="Q224" t="str">
        <f>IFERROR(IF(VLOOKUP('Employee List'!Q232,Country_Table,2,FALSE)="PH",VLOOKUP('Employee List'!S232,Province_Table,2,FALSE),IF('Employee List'!S232="","",'Employee List'!S232)),"")</f>
        <v/>
      </c>
      <c r="R224" t="str">
        <f>IFERROR(VLOOKUP('Employee List'!Q232,Country_Table,2,FALSE),"")</f>
        <v/>
      </c>
      <c r="S224" s="2" t="str">
        <f>IF('Employee List'!U232="","",TRIM('Employee List'!U232))</f>
        <v/>
      </c>
      <c r="T224" s="2" t="str">
        <f>IF('Employee List'!V232="","",TRIM('Employee List'!V232))</f>
        <v/>
      </c>
      <c r="U224" s="2" t="str">
        <f>IF('Employee List'!W232="","",LEFT(TRIM('Employee List'!W232),60))</f>
        <v/>
      </c>
      <c r="V224" t="str">
        <f>IFERROR(IF(VLOOKUP('Employee List'!X232,Country_Table,2,FALSE)="PH",VLOOKUP(UPPER(TRIM('Employee List'!Y232)&amp;TRIM('Employee List'!Z232)&amp;TRIM('Employee List'!AA232)),City!$K:$M,3,FALSE),IF('Employee List'!AA232="","",'Employee List'!AA232)),"")</f>
        <v/>
      </c>
      <c r="W224" t="str">
        <f>IFERROR(IF(VLOOKUP('Employee List'!X232,Country_Table,2,FALSE)="PH",VLOOKUP('Employee List'!Y232,Region_Table,2,FALSE),IF('Employee List'!Y232="","",'Employee List'!Y232)),"")</f>
        <v/>
      </c>
      <c r="X224" t="str">
        <f>IFERROR(IF(VLOOKUP('Employee List'!X232,Country_Table,2,FALSE)="PH",VLOOKUP('Employee List'!Z232,Province_Table,2,FALSE),IF('Employee List'!Z232="","",'Employee List'!Z232)),"")</f>
        <v/>
      </c>
      <c r="Y224" t="str">
        <f>IFERROR(VLOOKUP('Employee List'!X232,Country_Table,2,FALSE),"")</f>
        <v/>
      </c>
      <c r="Z224" s="2" t="str">
        <f>IF('Employee List'!AB232="","",TRIM('Employee List'!AB232))</f>
        <v/>
      </c>
      <c r="AA224" s="2" t="str">
        <f>IF('Employee List'!AC232="","",TRIM('Employee List'!AC232))</f>
        <v/>
      </c>
      <c r="AB224" s="2" t="str">
        <f>IF('Employee List'!AD232="","",TRIM('Employee List'!AD232))</f>
        <v/>
      </c>
      <c r="AC224" s="2" t="str">
        <f>IF('Employee List'!G232="","",TRIM('Employee List'!G232))</f>
        <v/>
      </c>
      <c r="AD224" t="str">
        <f>IFERROR(VLOOKUP('Employee List'!AE232,Civil_Status_Table,2,FALSE),"")</f>
        <v/>
      </c>
      <c r="AE224" s="2" t="str">
        <f>IF('Employee List'!AF232="","",TRIM('Employee List'!AF232))</f>
        <v/>
      </c>
      <c r="AF224" s="2" t="str">
        <f>IF('Employee List'!AG232="","",TRIM('Employee List'!AG232))</f>
        <v/>
      </c>
      <c r="AG224" s="2" t="str">
        <f>IF('Employee List'!AH232="","",TRIM('Employee List'!AH232))</f>
        <v/>
      </c>
      <c r="AH224" t="str">
        <f>IF(ISBLANK('Employee List'!AI232), "",VLOOKUP('Employee List'!AI232,'other LOVs'!A:B,2,FALSE))</f>
        <v/>
      </c>
      <c r="AI224" t="str">
        <f>IF('Employee List'!AJ232="","",TRIM('Employee List'!AJ232))</f>
        <v/>
      </c>
      <c r="AJ224" t="str">
        <f>IF(ISBLANK('Employee List'!AK232)," ",TRIM('Employee List'!AK232))</f>
        <v xml:space="preserve"> </v>
      </c>
    </row>
    <row r="225" spans="1:36">
      <c r="A225" t="str">
        <f>IF('Employee List'!B233="","",TRIM('Employee List'!B233))</f>
        <v/>
      </c>
      <c r="B225" t="str">
        <f>IF('Employee List'!C233="","",TRIM('Employee List'!C233))</f>
        <v/>
      </c>
      <c r="C225" t="str">
        <f>IF('Employee List'!D233="","",TRIM('Employee List'!D233))</f>
        <v/>
      </c>
      <c r="D225" t="str">
        <f>IF(ISBLANK('Employee List'!E233), "",VLOOKUP('Employee List'!E233,'other LOVs'!A:B,2,FALSE))</f>
        <v/>
      </c>
      <c r="E225" t="str">
        <f>IF('Employee List'!F233="","",TRIM('Employee List'!F233))</f>
        <v>,</v>
      </c>
      <c r="F225" s="2" t="str">
        <f>IF('Employee List'!H233="","",'Employee List'!H233)</f>
        <v/>
      </c>
      <c r="G225" s="2" t="str">
        <f>IF('Employee List'!I233="","",TRIM('Employee List'!I233))</f>
        <v/>
      </c>
      <c r="H225" t="str">
        <f>IFERROR(VLOOKUP('Employee List'!J233,Nationality_Table,2,FALSE),"")</f>
        <v/>
      </c>
      <c r="I225" t="str">
        <f>IFERROR(VLOOKUP('Employee List'!K233,Country_Table,2,FALSE),"")</f>
        <v/>
      </c>
      <c r="J225" t="str">
        <f>IFERROR(VLOOKUP('Employee List'!L233,Gender_Table,2,FALSE),"")</f>
        <v/>
      </c>
      <c r="K225" s="2" t="str">
        <f>IF('Employee List'!M233="","",TEXT('Employee List'!M233,"00000000000"))</f>
        <v/>
      </c>
      <c r="L225" s="2" t="str">
        <f>IF('Employee List'!N233="","",TRIM('Employee List'!N233))</f>
        <v/>
      </c>
      <c r="M225" s="2" t="str">
        <f>IF('Employee List'!O233="","",TRIM('Employee List'!O233))</f>
        <v/>
      </c>
      <c r="N225" s="2" t="str">
        <f>IF('Employee List'!P233="","",LEFT(TRIM('Employee List'!P233),60))</f>
        <v/>
      </c>
      <c r="O225" t="str">
        <f>IFERROR(IF(VLOOKUP('Employee List'!Q233,Country_Table,2,FALSE)="PH",VLOOKUP(UPPER(TRIM('Employee List'!R233)&amp;TRIM('Employee List'!S233)&amp;TRIM('Employee List'!T233)),City!$K:$M,3,FALSE),IF('Employee List'!T233="","",'Employee List'!T233)),"")</f>
        <v/>
      </c>
      <c r="P225" t="str">
        <f>IFERROR(IF(VLOOKUP('Employee List'!Q233,Country_Table,2,FALSE)="PH",VLOOKUP('Employee List'!R233,Region_Table,2,FALSE),IF('Employee List'!R233="","",'Employee List'!R233)),"")</f>
        <v/>
      </c>
      <c r="Q225" t="str">
        <f>IFERROR(IF(VLOOKUP('Employee List'!Q233,Country_Table,2,FALSE)="PH",VLOOKUP('Employee List'!S233,Province_Table,2,FALSE),IF('Employee List'!S233="","",'Employee List'!S233)),"")</f>
        <v/>
      </c>
      <c r="R225" t="str">
        <f>IFERROR(VLOOKUP('Employee List'!Q233,Country_Table,2,FALSE),"")</f>
        <v/>
      </c>
      <c r="S225" s="2" t="str">
        <f>IF('Employee List'!U233="","",TRIM('Employee List'!U233))</f>
        <v/>
      </c>
      <c r="T225" s="2" t="str">
        <f>IF('Employee List'!V233="","",TRIM('Employee List'!V233))</f>
        <v/>
      </c>
      <c r="U225" s="2" t="str">
        <f>IF('Employee List'!W233="","",LEFT(TRIM('Employee List'!W233),60))</f>
        <v/>
      </c>
      <c r="V225" t="str">
        <f>IFERROR(IF(VLOOKUP('Employee List'!X233,Country_Table,2,FALSE)="PH",VLOOKUP(UPPER(TRIM('Employee List'!Y233)&amp;TRIM('Employee List'!Z233)&amp;TRIM('Employee List'!AA233)),City!$K:$M,3,FALSE),IF('Employee List'!AA233="","",'Employee List'!AA233)),"")</f>
        <v/>
      </c>
      <c r="W225" t="str">
        <f>IFERROR(IF(VLOOKUP('Employee List'!X233,Country_Table,2,FALSE)="PH",VLOOKUP('Employee List'!Y233,Region_Table,2,FALSE),IF('Employee List'!Y233="","",'Employee List'!Y233)),"")</f>
        <v/>
      </c>
      <c r="X225" t="str">
        <f>IFERROR(IF(VLOOKUP('Employee List'!X233,Country_Table,2,FALSE)="PH",VLOOKUP('Employee List'!Z233,Province_Table,2,FALSE),IF('Employee List'!Z233="","",'Employee List'!Z233)),"")</f>
        <v/>
      </c>
      <c r="Y225" t="str">
        <f>IFERROR(VLOOKUP('Employee List'!X233,Country_Table,2,FALSE),"")</f>
        <v/>
      </c>
      <c r="Z225" s="2" t="str">
        <f>IF('Employee List'!AB233="","",TRIM('Employee List'!AB233))</f>
        <v/>
      </c>
      <c r="AA225" s="2" t="str">
        <f>IF('Employee List'!AC233="","",TRIM('Employee List'!AC233))</f>
        <v/>
      </c>
      <c r="AB225" s="2" t="str">
        <f>IF('Employee List'!AD233="","",TRIM('Employee List'!AD233))</f>
        <v/>
      </c>
      <c r="AC225" s="2" t="str">
        <f>IF('Employee List'!G233="","",TRIM('Employee List'!G233))</f>
        <v/>
      </c>
      <c r="AD225" t="str">
        <f>IFERROR(VLOOKUP('Employee List'!AE233,Civil_Status_Table,2,FALSE),"")</f>
        <v/>
      </c>
      <c r="AE225" s="2" t="str">
        <f>IF('Employee List'!AF233="","",TRIM('Employee List'!AF233))</f>
        <v/>
      </c>
      <c r="AF225" s="2" t="str">
        <f>IF('Employee List'!AG233="","",TRIM('Employee List'!AG233))</f>
        <v/>
      </c>
      <c r="AG225" s="2" t="str">
        <f>IF('Employee List'!AH233="","",TRIM('Employee List'!AH233))</f>
        <v/>
      </c>
      <c r="AH225" t="str">
        <f>IF(ISBLANK('Employee List'!AI233), "",VLOOKUP('Employee List'!AI233,'other LOVs'!A:B,2,FALSE))</f>
        <v/>
      </c>
      <c r="AI225" t="str">
        <f>IF('Employee List'!AJ233="","",TRIM('Employee List'!AJ233))</f>
        <v/>
      </c>
      <c r="AJ225" t="str">
        <f>IF(ISBLANK('Employee List'!AK233)," ",TRIM('Employee List'!AK233))</f>
        <v xml:space="preserve"> </v>
      </c>
    </row>
    <row r="226" spans="1:36">
      <c r="A226" t="str">
        <f>IF('Employee List'!B234="","",TRIM('Employee List'!B234))</f>
        <v/>
      </c>
      <c r="B226" t="str">
        <f>IF('Employee List'!C234="","",TRIM('Employee List'!C234))</f>
        <v/>
      </c>
      <c r="C226" t="str">
        <f>IF('Employee List'!D234="","",TRIM('Employee List'!D234))</f>
        <v/>
      </c>
      <c r="D226" t="str">
        <f>IF(ISBLANK('Employee List'!E234), "",VLOOKUP('Employee List'!E234,'other LOVs'!A:B,2,FALSE))</f>
        <v/>
      </c>
      <c r="E226" t="str">
        <f>IF('Employee List'!F234="","",TRIM('Employee List'!F234))</f>
        <v>,</v>
      </c>
      <c r="F226" s="2" t="str">
        <f>IF('Employee List'!H234="","",'Employee List'!H234)</f>
        <v/>
      </c>
      <c r="G226" s="2" t="str">
        <f>IF('Employee List'!I234="","",TRIM('Employee List'!I234))</f>
        <v/>
      </c>
      <c r="H226" t="str">
        <f>IFERROR(VLOOKUP('Employee List'!J234,Nationality_Table,2,FALSE),"")</f>
        <v/>
      </c>
      <c r="I226" t="str">
        <f>IFERROR(VLOOKUP('Employee List'!K234,Country_Table,2,FALSE),"")</f>
        <v/>
      </c>
      <c r="J226" t="str">
        <f>IFERROR(VLOOKUP('Employee List'!L234,Gender_Table,2,FALSE),"")</f>
        <v/>
      </c>
      <c r="K226" s="2" t="str">
        <f>IF('Employee List'!M234="","",TEXT('Employee List'!M234,"00000000000"))</f>
        <v/>
      </c>
      <c r="L226" s="2" t="str">
        <f>IF('Employee List'!N234="","",TRIM('Employee List'!N234))</f>
        <v/>
      </c>
      <c r="M226" s="2" t="str">
        <f>IF('Employee List'!O234="","",TRIM('Employee List'!O234))</f>
        <v/>
      </c>
      <c r="N226" s="2" t="str">
        <f>IF('Employee List'!P234="","",LEFT(TRIM('Employee List'!P234),60))</f>
        <v/>
      </c>
      <c r="O226" t="str">
        <f>IFERROR(IF(VLOOKUP('Employee List'!Q234,Country_Table,2,FALSE)="PH",VLOOKUP(UPPER(TRIM('Employee List'!R234)&amp;TRIM('Employee List'!S234)&amp;TRIM('Employee List'!T234)),City!$K:$M,3,FALSE),IF('Employee List'!T234="","",'Employee List'!T234)),"")</f>
        <v/>
      </c>
      <c r="P226" t="str">
        <f>IFERROR(IF(VLOOKUP('Employee List'!Q234,Country_Table,2,FALSE)="PH",VLOOKUP('Employee List'!R234,Region_Table,2,FALSE),IF('Employee List'!R234="","",'Employee List'!R234)),"")</f>
        <v/>
      </c>
      <c r="Q226" t="str">
        <f>IFERROR(IF(VLOOKUP('Employee List'!Q234,Country_Table,2,FALSE)="PH",VLOOKUP('Employee List'!S234,Province_Table,2,FALSE),IF('Employee List'!S234="","",'Employee List'!S234)),"")</f>
        <v/>
      </c>
      <c r="R226" t="str">
        <f>IFERROR(VLOOKUP('Employee List'!Q234,Country_Table,2,FALSE),"")</f>
        <v/>
      </c>
      <c r="S226" s="2" t="str">
        <f>IF('Employee List'!U234="","",TRIM('Employee List'!U234))</f>
        <v/>
      </c>
      <c r="T226" s="2" t="str">
        <f>IF('Employee List'!V234="","",TRIM('Employee List'!V234))</f>
        <v/>
      </c>
      <c r="U226" s="2" t="str">
        <f>IF('Employee List'!W234="","",LEFT(TRIM('Employee List'!W234),60))</f>
        <v/>
      </c>
      <c r="V226" t="str">
        <f>IFERROR(IF(VLOOKUP('Employee List'!X234,Country_Table,2,FALSE)="PH",VLOOKUP(UPPER(TRIM('Employee List'!Y234)&amp;TRIM('Employee List'!Z234)&amp;TRIM('Employee List'!AA234)),City!$K:$M,3,FALSE),IF('Employee List'!AA234="","",'Employee List'!AA234)),"")</f>
        <v/>
      </c>
      <c r="W226" t="str">
        <f>IFERROR(IF(VLOOKUP('Employee List'!X234,Country_Table,2,FALSE)="PH",VLOOKUP('Employee List'!Y234,Region_Table,2,FALSE),IF('Employee List'!Y234="","",'Employee List'!Y234)),"")</f>
        <v/>
      </c>
      <c r="X226" t="str">
        <f>IFERROR(IF(VLOOKUP('Employee List'!X234,Country_Table,2,FALSE)="PH",VLOOKUP('Employee List'!Z234,Province_Table,2,FALSE),IF('Employee List'!Z234="","",'Employee List'!Z234)),"")</f>
        <v/>
      </c>
      <c r="Y226" t="str">
        <f>IFERROR(VLOOKUP('Employee List'!X234,Country_Table,2,FALSE),"")</f>
        <v/>
      </c>
      <c r="Z226" s="2" t="str">
        <f>IF('Employee List'!AB234="","",TRIM('Employee List'!AB234))</f>
        <v/>
      </c>
      <c r="AA226" s="2" t="str">
        <f>IF('Employee List'!AC234="","",TRIM('Employee List'!AC234))</f>
        <v/>
      </c>
      <c r="AB226" s="2" t="str">
        <f>IF('Employee List'!AD234="","",TRIM('Employee List'!AD234))</f>
        <v/>
      </c>
      <c r="AC226" s="2" t="str">
        <f>IF('Employee List'!G234="","",TRIM('Employee List'!G234))</f>
        <v/>
      </c>
      <c r="AD226" t="str">
        <f>IFERROR(VLOOKUP('Employee List'!AE234,Civil_Status_Table,2,FALSE),"")</f>
        <v/>
      </c>
      <c r="AE226" s="2" t="str">
        <f>IF('Employee List'!AF234="","",TRIM('Employee List'!AF234))</f>
        <v/>
      </c>
      <c r="AF226" s="2" t="str">
        <f>IF('Employee List'!AG234="","",TRIM('Employee List'!AG234))</f>
        <v/>
      </c>
      <c r="AG226" s="2" t="str">
        <f>IF('Employee List'!AH234="","",TRIM('Employee List'!AH234))</f>
        <v/>
      </c>
      <c r="AH226" t="str">
        <f>IF(ISBLANK('Employee List'!AI234), "",VLOOKUP('Employee List'!AI234,'other LOVs'!A:B,2,FALSE))</f>
        <v/>
      </c>
      <c r="AI226" t="str">
        <f>IF('Employee List'!AJ234="","",TRIM('Employee List'!AJ234))</f>
        <v/>
      </c>
      <c r="AJ226" t="str">
        <f>IF(ISBLANK('Employee List'!AK234)," ",TRIM('Employee List'!AK234))</f>
        <v xml:space="preserve"> </v>
      </c>
    </row>
    <row r="227" spans="1:36">
      <c r="A227" t="str">
        <f>IF('Employee List'!B235="","",TRIM('Employee List'!B235))</f>
        <v/>
      </c>
      <c r="B227" t="str">
        <f>IF('Employee List'!C235="","",TRIM('Employee List'!C235))</f>
        <v/>
      </c>
      <c r="C227" t="str">
        <f>IF('Employee List'!D235="","",TRIM('Employee List'!D235))</f>
        <v/>
      </c>
      <c r="D227" t="str">
        <f>IF(ISBLANK('Employee List'!E235), "",VLOOKUP('Employee List'!E235,'other LOVs'!A:B,2,FALSE))</f>
        <v/>
      </c>
      <c r="E227" t="str">
        <f>IF('Employee List'!F235="","",TRIM('Employee List'!F235))</f>
        <v>,</v>
      </c>
      <c r="F227" s="2" t="str">
        <f>IF('Employee List'!H235="","",'Employee List'!H235)</f>
        <v/>
      </c>
      <c r="G227" s="2" t="str">
        <f>IF('Employee List'!I235="","",TRIM('Employee List'!I235))</f>
        <v/>
      </c>
      <c r="H227" t="str">
        <f>IFERROR(VLOOKUP('Employee List'!J235,Nationality_Table,2,FALSE),"")</f>
        <v/>
      </c>
      <c r="I227" t="str">
        <f>IFERROR(VLOOKUP('Employee List'!K235,Country_Table,2,FALSE),"")</f>
        <v/>
      </c>
      <c r="J227" t="str">
        <f>IFERROR(VLOOKUP('Employee List'!L235,Gender_Table,2,FALSE),"")</f>
        <v/>
      </c>
      <c r="K227" s="2" t="str">
        <f>IF('Employee List'!M235="","",TEXT('Employee List'!M235,"00000000000"))</f>
        <v/>
      </c>
      <c r="L227" s="2" t="str">
        <f>IF('Employee List'!N235="","",TRIM('Employee List'!N235))</f>
        <v/>
      </c>
      <c r="M227" s="2" t="str">
        <f>IF('Employee List'!O235="","",TRIM('Employee List'!O235))</f>
        <v/>
      </c>
      <c r="N227" s="2" t="str">
        <f>IF('Employee List'!P235="","",LEFT(TRIM('Employee List'!P235),60))</f>
        <v/>
      </c>
      <c r="O227" t="str">
        <f>IFERROR(IF(VLOOKUP('Employee List'!Q235,Country_Table,2,FALSE)="PH",VLOOKUP(UPPER(TRIM('Employee List'!R235)&amp;TRIM('Employee List'!S235)&amp;TRIM('Employee List'!T235)),City!$K:$M,3,FALSE),IF('Employee List'!T235="","",'Employee List'!T235)),"")</f>
        <v/>
      </c>
      <c r="P227" t="str">
        <f>IFERROR(IF(VLOOKUP('Employee List'!Q235,Country_Table,2,FALSE)="PH",VLOOKUP('Employee List'!R235,Region_Table,2,FALSE),IF('Employee List'!R235="","",'Employee List'!R235)),"")</f>
        <v/>
      </c>
      <c r="Q227" t="str">
        <f>IFERROR(IF(VLOOKUP('Employee List'!Q235,Country_Table,2,FALSE)="PH",VLOOKUP('Employee List'!S235,Province_Table,2,FALSE),IF('Employee List'!S235="","",'Employee List'!S235)),"")</f>
        <v/>
      </c>
      <c r="R227" t="str">
        <f>IFERROR(VLOOKUP('Employee List'!Q235,Country_Table,2,FALSE),"")</f>
        <v/>
      </c>
      <c r="S227" s="2" t="str">
        <f>IF('Employee List'!U235="","",TRIM('Employee List'!U235))</f>
        <v/>
      </c>
      <c r="T227" s="2" t="str">
        <f>IF('Employee List'!V235="","",TRIM('Employee List'!V235))</f>
        <v/>
      </c>
      <c r="U227" s="2" t="str">
        <f>IF('Employee List'!W235="","",LEFT(TRIM('Employee List'!W235),60))</f>
        <v/>
      </c>
      <c r="V227" t="str">
        <f>IFERROR(IF(VLOOKUP('Employee List'!X235,Country_Table,2,FALSE)="PH",VLOOKUP(UPPER(TRIM('Employee List'!Y235)&amp;TRIM('Employee List'!Z235)&amp;TRIM('Employee List'!AA235)),City!$K:$M,3,FALSE),IF('Employee List'!AA235="","",'Employee List'!AA235)),"")</f>
        <v/>
      </c>
      <c r="W227" t="str">
        <f>IFERROR(IF(VLOOKUP('Employee List'!X235,Country_Table,2,FALSE)="PH",VLOOKUP('Employee List'!Y235,Region_Table,2,FALSE),IF('Employee List'!Y235="","",'Employee List'!Y235)),"")</f>
        <v/>
      </c>
      <c r="X227" t="str">
        <f>IFERROR(IF(VLOOKUP('Employee List'!X235,Country_Table,2,FALSE)="PH",VLOOKUP('Employee List'!Z235,Province_Table,2,FALSE),IF('Employee List'!Z235="","",'Employee List'!Z235)),"")</f>
        <v/>
      </c>
      <c r="Y227" t="str">
        <f>IFERROR(VLOOKUP('Employee List'!X235,Country_Table,2,FALSE),"")</f>
        <v/>
      </c>
      <c r="Z227" s="2" t="str">
        <f>IF('Employee List'!AB235="","",TRIM('Employee List'!AB235))</f>
        <v/>
      </c>
      <c r="AA227" s="2" t="str">
        <f>IF('Employee List'!AC235="","",TRIM('Employee List'!AC235))</f>
        <v/>
      </c>
      <c r="AB227" s="2" t="str">
        <f>IF('Employee List'!AD235="","",TRIM('Employee List'!AD235))</f>
        <v/>
      </c>
      <c r="AC227" s="2" t="str">
        <f>IF('Employee List'!G235="","",TRIM('Employee List'!G235))</f>
        <v/>
      </c>
      <c r="AD227" t="str">
        <f>IFERROR(VLOOKUP('Employee List'!AE235,Civil_Status_Table,2,FALSE),"")</f>
        <v/>
      </c>
      <c r="AE227" s="2" t="str">
        <f>IF('Employee List'!AF235="","",TRIM('Employee List'!AF235))</f>
        <v/>
      </c>
      <c r="AF227" s="2" t="str">
        <f>IF('Employee List'!AG235="","",TRIM('Employee List'!AG235))</f>
        <v/>
      </c>
      <c r="AG227" s="2" t="str">
        <f>IF('Employee List'!AH235="","",TRIM('Employee List'!AH235))</f>
        <v/>
      </c>
      <c r="AH227" t="str">
        <f>IF(ISBLANK('Employee List'!AI235), "",VLOOKUP('Employee List'!AI235,'other LOVs'!A:B,2,FALSE))</f>
        <v/>
      </c>
      <c r="AI227" t="str">
        <f>IF('Employee List'!AJ235="","",TRIM('Employee List'!AJ235))</f>
        <v/>
      </c>
      <c r="AJ227" t="str">
        <f>IF(ISBLANK('Employee List'!AK235)," ",TRIM('Employee List'!AK235))</f>
        <v xml:space="preserve"> </v>
      </c>
    </row>
    <row r="228" spans="1:36">
      <c r="A228" t="str">
        <f>IF('Employee List'!B236="","",TRIM('Employee List'!B236))</f>
        <v/>
      </c>
      <c r="B228" t="str">
        <f>IF('Employee List'!C236="","",TRIM('Employee List'!C236))</f>
        <v/>
      </c>
      <c r="C228" t="str">
        <f>IF('Employee List'!D236="","",TRIM('Employee List'!D236))</f>
        <v/>
      </c>
      <c r="D228" t="str">
        <f>IF(ISBLANK('Employee List'!E236), "",VLOOKUP('Employee List'!E236,'other LOVs'!A:B,2,FALSE))</f>
        <v/>
      </c>
      <c r="E228" t="str">
        <f>IF('Employee List'!F236="","",TRIM('Employee List'!F236))</f>
        <v>,</v>
      </c>
      <c r="F228" s="2" t="str">
        <f>IF('Employee List'!H236="","",'Employee List'!H236)</f>
        <v/>
      </c>
      <c r="G228" s="2" t="str">
        <f>IF('Employee List'!I236="","",TRIM('Employee List'!I236))</f>
        <v/>
      </c>
      <c r="H228" t="str">
        <f>IFERROR(VLOOKUP('Employee List'!J236,Nationality_Table,2,FALSE),"")</f>
        <v/>
      </c>
      <c r="I228" t="str">
        <f>IFERROR(VLOOKUP('Employee List'!K236,Country_Table,2,FALSE),"")</f>
        <v/>
      </c>
      <c r="J228" t="str">
        <f>IFERROR(VLOOKUP('Employee List'!L236,Gender_Table,2,FALSE),"")</f>
        <v/>
      </c>
      <c r="K228" s="2" t="str">
        <f>IF('Employee List'!M236="","",TEXT('Employee List'!M236,"00000000000"))</f>
        <v/>
      </c>
      <c r="L228" s="2" t="str">
        <f>IF('Employee List'!N236="","",TRIM('Employee List'!N236))</f>
        <v/>
      </c>
      <c r="M228" s="2" t="str">
        <f>IF('Employee List'!O236="","",TRIM('Employee List'!O236))</f>
        <v/>
      </c>
      <c r="N228" s="2" t="str">
        <f>IF('Employee List'!P236="","",LEFT(TRIM('Employee List'!P236),60))</f>
        <v/>
      </c>
      <c r="O228" t="str">
        <f>IFERROR(IF(VLOOKUP('Employee List'!Q236,Country_Table,2,FALSE)="PH",VLOOKUP(UPPER(TRIM('Employee List'!R236)&amp;TRIM('Employee List'!S236)&amp;TRIM('Employee List'!T236)),City!$K:$M,3,FALSE),IF('Employee List'!T236="","",'Employee List'!T236)),"")</f>
        <v/>
      </c>
      <c r="P228" t="str">
        <f>IFERROR(IF(VLOOKUP('Employee List'!Q236,Country_Table,2,FALSE)="PH",VLOOKUP('Employee List'!R236,Region_Table,2,FALSE),IF('Employee List'!R236="","",'Employee List'!R236)),"")</f>
        <v/>
      </c>
      <c r="Q228" t="str">
        <f>IFERROR(IF(VLOOKUP('Employee List'!Q236,Country_Table,2,FALSE)="PH",VLOOKUP('Employee List'!S236,Province_Table,2,FALSE),IF('Employee List'!S236="","",'Employee List'!S236)),"")</f>
        <v/>
      </c>
      <c r="R228" t="str">
        <f>IFERROR(VLOOKUP('Employee List'!Q236,Country_Table,2,FALSE),"")</f>
        <v/>
      </c>
      <c r="S228" s="2" t="str">
        <f>IF('Employee List'!U236="","",TRIM('Employee List'!U236))</f>
        <v/>
      </c>
      <c r="T228" s="2" t="str">
        <f>IF('Employee List'!V236="","",TRIM('Employee List'!V236))</f>
        <v/>
      </c>
      <c r="U228" s="2" t="str">
        <f>IF('Employee List'!W236="","",LEFT(TRIM('Employee List'!W236),60))</f>
        <v/>
      </c>
      <c r="V228" t="str">
        <f>IFERROR(IF(VLOOKUP('Employee List'!X236,Country_Table,2,FALSE)="PH",VLOOKUP(UPPER(TRIM('Employee List'!Y236)&amp;TRIM('Employee List'!Z236)&amp;TRIM('Employee List'!AA236)),City!$K:$M,3,FALSE),IF('Employee List'!AA236="","",'Employee List'!AA236)),"")</f>
        <v/>
      </c>
      <c r="W228" t="str">
        <f>IFERROR(IF(VLOOKUP('Employee List'!X236,Country_Table,2,FALSE)="PH",VLOOKUP('Employee List'!Y236,Region_Table,2,FALSE),IF('Employee List'!Y236="","",'Employee List'!Y236)),"")</f>
        <v/>
      </c>
      <c r="X228" t="str">
        <f>IFERROR(IF(VLOOKUP('Employee List'!X236,Country_Table,2,FALSE)="PH",VLOOKUP('Employee List'!Z236,Province_Table,2,FALSE),IF('Employee List'!Z236="","",'Employee List'!Z236)),"")</f>
        <v/>
      </c>
      <c r="Y228" t="str">
        <f>IFERROR(VLOOKUP('Employee List'!X236,Country_Table,2,FALSE),"")</f>
        <v/>
      </c>
      <c r="Z228" s="2" t="str">
        <f>IF('Employee List'!AB236="","",TRIM('Employee List'!AB236))</f>
        <v/>
      </c>
      <c r="AA228" s="2" t="str">
        <f>IF('Employee List'!AC236="","",TRIM('Employee List'!AC236))</f>
        <v/>
      </c>
      <c r="AB228" s="2" t="str">
        <f>IF('Employee List'!AD236="","",TRIM('Employee List'!AD236))</f>
        <v/>
      </c>
      <c r="AC228" s="2" t="str">
        <f>IF('Employee List'!G236="","",TRIM('Employee List'!G236))</f>
        <v/>
      </c>
      <c r="AD228" t="str">
        <f>IFERROR(VLOOKUP('Employee List'!AE236,Civil_Status_Table,2,FALSE),"")</f>
        <v/>
      </c>
      <c r="AE228" s="2" t="str">
        <f>IF('Employee List'!AF236="","",TRIM('Employee List'!AF236))</f>
        <v/>
      </c>
      <c r="AF228" s="2" t="str">
        <f>IF('Employee List'!AG236="","",TRIM('Employee List'!AG236))</f>
        <v/>
      </c>
      <c r="AG228" s="2" t="str">
        <f>IF('Employee List'!AH236="","",TRIM('Employee List'!AH236))</f>
        <v/>
      </c>
      <c r="AH228" t="str">
        <f>IF(ISBLANK('Employee List'!AI236), "",VLOOKUP('Employee List'!AI236,'other LOVs'!A:B,2,FALSE))</f>
        <v/>
      </c>
      <c r="AI228" t="str">
        <f>IF('Employee List'!AJ236="","",TRIM('Employee List'!AJ236))</f>
        <v/>
      </c>
      <c r="AJ228" t="str">
        <f>IF(ISBLANK('Employee List'!AK236)," ",TRIM('Employee List'!AK236))</f>
        <v xml:space="preserve"> </v>
      </c>
    </row>
    <row r="229" spans="1:36">
      <c r="A229" t="str">
        <f>IF('Employee List'!B237="","",TRIM('Employee List'!B237))</f>
        <v/>
      </c>
      <c r="B229" t="str">
        <f>IF('Employee List'!C237="","",TRIM('Employee List'!C237))</f>
        <v/>
      </c>
      <c r="C229" t="str">
        <f>IF('Employee List'!D237="","",TRIM('Employee List'!D237))</f>
        <v/>
      </c>
      <c r="D229" t="str">
        <f>IF(ISBLANK('Employee List'!E237), "",VLOOKUP('Employee List'!E237,'other LOVs'!A:B,2,FALSE))</f>
        <v/>
      </c>
      <c r="E229" t="str">
        <f>IF('Employee List'!F237="","",TRIM('Employee List'!F237))</f>
        <v>,</v>
      </c>
      <c r="F229" s="2" t="str">
        <f>IF('Employee List'!H237="","",'Employee List'!H237)</f>
        <v/>
      </c>
      <c r="G229" s="2" t="str">
        <f>IF('Employee List'!I237="","",TRIM('Employee List'!I237))</f>
        <v/>
      </c>
      <c r="H229" t="str">
        <f>IFERROR(VLOOKUP('Employee List'!J237,Nationality_Table,2,FALSE),"")</f>
        <v/>
      </c>
      <c r="I229" t="str">
        <f>IFERROR(VLOOKUP('Employee List'!K237,Country_Table,2,FALSE),"")</f>
        <v/>
      </c>
      <c r="J229" t="str">
        <f>IFERROR(VLOOKUP('Employee List'!L237,Gender_Table,2,FALSE),"")</f>
        <v/>
      </c>
      <c r="K229" s="2" t="str">
        <f>IF('Employee List'!M237="","",TEXT('Employee List'!M237,"00000000000"))</f>
        <v/>
      </c>
      <c r="L229" s="2" t="str">
        <f>IF('Employee List'!N237="","",TRIM('Employee List'!N237))</f>
        <v/>
      </c>
      <c r="M229" s="2" t="str">
        <f>IF('Employee List'!O237="","",TRIM('Employee List'!O237))</f>
        <v/>
      </c>
      <c r="N229" s="2" t="str">
        <f>IF('Employee List'!P237="","",LEFT(TRIM('Employee List'!P237),60))</f>
        <v/>
      </c>
      <c r="O229" t="str">
        <f>IFERROR(IF(VLOOKUP('Employee List'!Q237,Country_Table,2,FALSE)="PH",VLOOKUP(UPPER(TRIM('Employee List'!R237)&amp;TRIM('Employee List'!S237)&amp;TRIM('Employee List'!T237)),City!$K:$M,3,FALSE),IF('Employee List'!T237="","",'Employee List'!T237)),"")</f>
        <v/>
      </c>
      <c r="P229" t="str">
        <f>IFERROR(IF(VLOOKUP('Employee List'!Q237,Country_Table,2,FALSE)="PH",VLOOKUP('Employee List'!R237,Region_Table,2,FALSE),IF('Employee List'!R237="","",'Employee List'!R237)),"")</f>
        <v/>
      </c>
      <c r="Q229" t="str">
        <f>IFERROR(IF(VLOOKUP('Employee List'!Q237,Country_Table,2,FALSE)="PH",VLOOKUP('Employee List'!S237,Province_Table,2,FALSE),IF('Employee List'!S237="","",'Employee List'!S237)),"")</f>
        <v/>
      </c>
      <c r="R229" t="str">
        <f>IFERROR(VLOOKUP('Employee List'!Q237,Country_Table,2,FALSE),"")</f>
        <v/>
      </c>
      <c r="S229" s="2" t="str">
        <f>IF('Employee List'!U237="","",TRIM('Employee List'!U237))</f>
        <v/>
      </c>
      <c r="T229" s="2" t="str">
        <f>IF('Employee List'!V237="","",TRIM('Employee List'!V237))</f>
        <v/>
      </c>
      <c r="U229" s="2" t="str">
        <f>IF('Employee List'!W237="","",LEFT(TRIM('Employee List'!W237),60))</f>
        <v/>
      </c>
      <c r="V229" t="str">
        <f>IFERROR(IF(VLOOKUP('Employee List'!X237,Country_Table,2,FALSE)="PH",VLOOKUP(UPPER(TRIM('Employee List'!Y237)&amp;TRIM('Employee List'!Z237)&amp;TRIM('Employee List'!AA237)),City!$K:$M,3,FALSE),IF('Employee List'!AA237="","",'Employee List'!AA237)),"")</f>
        <v/>
      </c>
      <c r="W229" t="str">
        <f>IFERROR(IF(VLOOKUP('Employee List'!X237,Country_Table,2,FALSE)="PH",VLOOKUP('Employee List'!Y237,Region_Table,2,FALSE),IF('Employee List'!Y237="","",'Employee List'!Y237)),"")</f>
        <v/>
      </c>
      <c r="X229" t="str">
        <f>IFERROR(IF(VLOOKUP('Employee List'!X237,Country_Table,2,FALSE)="PH",VLOOKUP('Employee List'!Z237,Province_Table,2,FALSE),IF('Employee List'!Z237="","",'Employee List'!Z237)),"")</f>
        <v/>
      </c>
      <c r="Y229" t="str">
        <f>IFERROR(VLOOKUP('Employee List'!X237,Country_Table,2,FALSE),"")</f>
        <v/>
      </c>
      <c r="Z229" s="2" t="str">
        <f>IF('Employee List'!AB237="","",TRIM('Employee List'!AB237))</f>
        <v/>
      </c>
      <c r="AA229" s="2" t="str">
        <f>IF('Employee List'!AC237="","",TRIM('Employee List'!AC237))</f>
        <v/>
      </c>
      <c r="AB229" s="2" t="str">
        <f>IF('Employee List'!AD237="","",TRIM('Employee List'!AD237))</f>
        <v/>
      </c>
      <c r="AC229" s="2" t="str">
        <f>IF('Employee List'!G237="","",TRIM('Employee List'!G237))</f>
        <v/>
      </c>
      <c r="AD229" t="str">
        <f>IFERROR(VLOOKUP('Employee List'!AE237,Civil_Status_Table,2,FALSE),"")</f>
        <v/>
      </c>
      <c r="AE229" s="2" t="str">
        <f>IF('Employee List'!AF237="","",TRIM('Employee List'!AF237))</f>
        <v/>
      </c>
      <c r="AF229" s="2" t="str">
        <f>IF('Employee List'!AG237="","",TRIM('Employee List'!AG237))</f>
        <v/>
      </c>
      <c r="AG229" s="2" t="str">
        <f>IF('Employee List'!AH237="","",TRIM('Employee List'!AH237))</f>
        <v/>
      </c>
      <c r="AH229" t="str">
        <f>IF(ISBLANK('Employee List'!AI237), "",VLOOKUP('Employee List'!AI237,'other LOVs'!A:B,2,FALSE))</f>
        <v/>
      </c>
      <c r="AI229" t="str">
        <f>IF('Employee List'!AJ237="","",TRIM('Employee List'!AJ237))</f>
        <v/>
      </c>
      <c r="AJ229" t="str">
        <f>IF(ISBLANK('Employee List'!AK237)," ",TRIM('Employee List'!AK237))</f>
        <v xml:space="preserve"> </v>
      </c>
    </row>
    <row r="230" spans="1:36">
      <c r="A230" t="str">
        <f>IF('Employee List'!B238="","",TRIM('Employee List'!B238))</f>
        <v/>
      </c>
      <c r="B230" t="str">
        <f>IF('Employee List'!C238="","",TRIM('Employee List'!C238))</f>
        <v/>
      </c>
      <c r="C230" t="str">
        <f>IF('Employee List'!D238="","",TRIM('Employee List'!D238))</f>
        <v/>
      </c>
      <c r="D230" t="str">
        <f>IF(ISBLANK('Employee List'!E238), "",VLOOKUP('Employee List'!E238,'other LOVs'!A:B,2,FALSE))</f>
        <v/>
      </c>
      <c r="E230" t="str">
        <f>IF('Employee List'!F238="","",TRIM('Employee List'!F238))</f>
        <v>,</v>
      </c>
      <c r="F230" s="2" t="str">
        <f>IF('Employee List'!H238="","",'Employee List'!H238)</f>
        <v/>
      </c>
      <c r="G230" s="2" t="str">
        <f>IF('Employee List'!I238="","",TRIM('Employee List'!I238))</f>
        <v/>
      </c>
      <c r="H230" t="str">
        <f>IFERROR(VLOOKUP('Employee List'!J238,Nationality_Table,2,FALSE),"")</f>
        <v/>
      </c>
      <c r="I230" t="str">
        <f>IFERROR(VLOOKUP('Employee List'!K238,Country_Table,2,FALSE),"")</f>
        <v/>
      </c>
      <c r="J230" t="str">
        <f>IFERROR(VLOOKUP('Employee List'!L238,Gender_Table,2,FALSE),"")</f>
        <v/>
      </c>
      <c r="K230" s="2" t="str">
        <f>IF('Employee List'!M238="","",TEXT('Employee List'!M238,"00000000000"))</f>
        <v/>
      </c>
      <c r="L230" s="2" t="str">
        <f>IF('Employee List'!N238="","",TRIM('Employee List'!N238))</f>
        <v/>
      </c>
      <c r="M230" s="2" t="str">
        <f>IF('Employee List'!O238="","",TRIM('Employee List'!O238))</f>
        <v/>
      </c>
      <c r="N230" s="2" t="str">
        <f>IF('Employee List'!P238="","",LEFT(TRIM('Employee List'!P238),60))</f>
        <v/>
      </c>
      <c r="O230" t="str">
        <f>IFERROR(IF(VLOOKUP('Employee List'!Q238,Country_Table,2,FALSE)="PH",VLOOKUP(UPPER(TRIM('Employee List'!R238)&amp;TRIM('Employee List'!S238)&amp;TRIM('Employee List'!T238)),City!$K:$M,3,FALSE),IF('Employee List'!T238="","",'Employee List'!T238)),"")</f>
        <v/>
      </c>
      <c r="P230" t="str">
        <f>IFERROR(IF(VLOOKUP('Employee List'!Q238,Country_Table,2,FALSE)="PH",VLOOKUP('Employee List'!R238,Region_Table,2,FALSE),IF('Employee List'!R238="","",'Employee List'!R238)),"")</f>
        <v/>
      </c>
      <c r="Q230" t="str">
        <f>IFERROR(IF(VLOOKUP('Employee List'!Q238,Country_Table,2,FALSE)="PH",VLOOKUP('Employee List'!S238,Province_Table,2,FALSE),IF('Employee List'!S238="","",'Employee List'!S238)),"")</f>
        <v/>
      </c>
      <c r="R230" t="str">
        <f>IFERROR(VLOOKUP('Employee List'!Q238,Country_Table,2,FALSE),"")</f>
        <v/>
      </c>
      <c r="S230" s="2" t="str">
        <f>IF('Employee List'!U238="","",TRIM('Employee List'!U238))</f>
        <v/>
      </c>
      <c r="T230" s="2" t="str">
        <f>IF('Employee List'!V238="","",TRIM('Employee List'!V238))</f>
        <v/>
      </c>
      <c r="U230" s="2" t="str">
        <f>IF('Employee List'!W238="","",LEFT(TRIM('Employee List'!W238),60))</f>
        <v/>
      </c>
      <c r="V230" t="str">
        <f>IFERROR(IF(VLOOKUP('Employee List'!X238,Country_Table,2,FALSE)="PH",VLOOKUP(UPPER(TRIM('Employee List'!Y238)&amp;TRIM('Employee List'!Z238)&amp;TRIM('Employee List'!AA238)),City!$K:$M,3,FALSE),IF('Employee List'!AA238="","",'Employee List'!AA238)),"")</f>
        <v/>
      </c>
      <c r="W230" t="str">
        <f>IFERROR(IF(VLOOKUP('Employee List'!X238,Country_Table,2,FALSE)="PH",VLOOKUP('Employee List'!Y238,Region_Table,2,FALSE),IF('Employee List'!Y238="","",'Employee List'!Y238)),"")</f>
        <v/>
      </c>
      <c r="X230" t="str">
        <f>IFERROR(IF(VLOOKUP('Employee List'!X238,Country_Table,2,FALSE)="PH",VLOOKUP('Employee List'!Z238,Province_Table,2,FALSE),IF('Employee List'!Z238="","",'Employee List'!Z238)),"")</f>
        <v/>
      </c>
      <c r="Y230" t="str">
        <f>IFERROR(VLOOKUP('Employee List'!X238,Country_Table,2,FALSE),"")</f>
        <v/>
      </c>
      <c r="Z230" s="2" t="str">
        <f>IF('Employee List'!AB238="","",TRIM('Employee List'!AB238))</f>
        <v/>
      </c>
      <c r="AA230" s="2" t="str">
        <f>IF('Employee List'!AC238="","",TRIM('Employee List'!AC238))</f>
        <v/>
      </c>
      <c r="AB230" s="2" t="str">
        <f>IF('Employee List'!AD238="","",TRIM('Employee List'!AD238))</f>
        <v/>
      </c>
      <c r="AC230" s="2" t="str">
        <f>IF('Employee List'!G238="","",TRIM('Employee List'!G238))</f>
        <v/>
      </c>
      <c r="AD230" t="str">
        <f>IFERROR(VLOOKUP('Employee List'!AE238,Civil_Status_Table,2,FALSE),"")</f>
        <v/>
      </c>
      <c r="AE230" s="2" t="str">
        <f>IF('Employee List'!AF238="","",TRIM('Employee List'!AF238))</f>
        <v/>
      </c>
      <c r="AF230" s="2" t="str">
        <f>IF('Employee List'!AG238="","",TRIM('Employee List'!AG238))</f>
        <v/>
      </c>
      <c r="AG230" s="2" t="str">
        <f>IF('Employee List'!AH238="","",TRIM('Employee List'!AH238))</f>
        <v/>
      </c>
      <c r="AH230" t="str">
        <f>IF(ISBLANK('Employee List'!AI238), "",VLOOKUP('Employee List'!AI238,'other LOVs'!A:B,2,FALSE))</f>
        <v/>
      </c>
      <c r="AI230" t="str">
        <f>IF('Employee List'!AJ238="","",TRIM('Employee List'!AJ238))</f>
        <v/>
      </c>
      <c r="AJ230" t="str">
        <f>IF(ISBLANK('Employee List'!AK238)," ",TRIM('Employee List'!AK238))</f>
        <v xml:space="preserve"> </v>
      </c>
    </row>
    <row r="231" spans="1:36">
      <c r="A231" t="str">
        <f>IF('Employee List'!B239="","",TRIM('Employee List'!B239))</f>
        <v/>
      </c>
      <c r="B231" t="str">
        <f>IF('Employee List'!C239="","",TRIM('Employee List'!C239))</f>
        <v/>
      </c>
      <c r="C231" t="str">
        <f>IF('Employee List'!D239="","",TRIM('Employee List'!D239))</f>
        <v/>
      </c>
      <c r="D231" t="str">
        <f>IF(ISBLANK('Employee List'!E239), "",VLOOKUP('Employee List'!E239,'other LOVs'!A:B,2,FALSE))</f>
        <v/>
      </c>
      <c r="E231" t="str">
        <f>IF('Employee List'!F239="","",TRIM('Employee List'!F239))</f>
        <v>,</v>
      </c>
      <c r="F231" s="2" t="str">
        <f>IF('Employee List'!H239="","",'Employee List'!H239)</f>
        <v/>
      </c>
      <c r="G231" s="2" t="str">
        <f>IF('Employee List'!I239="","",TRIM('Employee List'!I239))</f>
        <v/>
      </c>
      <c r="H231" t="str">
        <f>IFERROR(VLOOKUP('Employee List'!J239,Nationality_Table,2,FALSE),"")</f>
        <v/>
      </c>
      <c r="I231" t="str">
        <f>IFERROR(VLOOKUP('Employee List'!K239,Country_Table,2,FALSE),"")</f>
        <v/>
      </c>
      <c r="J231" t="str">
        <f>IFERROR(VLOOKUP('Employee List'!L239,Gender_Table,2,FALSE),"")</f>
        <v/>
      </c>
      <c r="K231" s="2" t="str">
        <f>IF('Employee List'!M239="","",TEXT('Employee List'!M239,"00000000000"))</f>
        <v/>
      </c>
      <c r="L231" s="2" t="str">
        <f>IF('Employee List'!N239="","",TRIM('Employee List'!N239))</f>
        <v/>
      </c>
      <c r="M231" s="2" t="str">
        <f>IF('Employee List'!O239="","",TRIM('Employee List'!O239))</f>
        <v/>
      </c>
      <c r="N231" s="2" t="str">
        <f>IF('Employee List'!P239="","",LEFT(TRIM('Employee List'!P239),60))</f>
        <v/>
      </c>
      <c r="O231" t="str">
        <f>IFERROR(IF(VLOOKUP('Employee List'!Q239,Country_Table,2,FALSE)="PH",VLOOKUP(UPPER(TRIM('Employee List'!R239)&amp;TRIM('Employee List'!S239)&amp;TRIM('Employee List'!T239)),City!$K:$M,3,FALSE),IF('Employee List'!T239="","",'Employee List'!T239)),"")</f>
        <v/>
      </c>
      <c r="P231" t="str">
        <f>IFERROR(IF(VLOOKUP('Employee List'!Q239,Country_Table,2,FALSE)="PH",VLOOKUP('Employee List'!R239,Region_Table,2,FALSE),IF('Employee List'!R239="","",'Employee List'!R239)),"")</f>
        <v/>
      </c>
      <c r="Q231" t="str">
        <f>IFERROR(IF(VLOOKUP('Employee List'!Q239,Country_Table,2,FALSE)="PH",VLOOKUP('Employee List'!S239,Province_Table,2,FALSE),IF('Employee List'!S239="","",'Employee List'!S239)),"")</f>
        <v/>
      </c>
      <c r="R231" t="str">
        <f>IFERROR(VLOOKUP('Employee List'!Q239,Country_Table,2,FALSE),"")</f>
        <v/>
      </c>
      <c r="S231" s="2" t="str">
        <f>IF('Employee List'!U239="","",TRIM('Employee List'!U239))</f>
        <v/>
      </c>
      <c r="T231" s="2" t="str">
        <f>IF('Employee List'!V239="","",TRIM('Employee List'!V239))</f>
        <v/>
      </c>
      <c r="U231" s="2" t="str">
        <f>IF('Employee List'!W239="","",LEFT(TRIM('Employee List'!W239),60))</f>
        <v/>
      </c>
      <c r="V231" t="str">
        <f>IFERROR(IF(VLOOKUP('Employee List'!X239,Country_Table,2,FALSE)="PH",VLOOKUP(UPPER(TRIM('Employee List'!Y239)&amp;TRIM('Employee List'!Z239)&amp;TRIM('Employee List'!AA239)),City!$K:$M,3,FALSE),IF('Employee List'!AA239="","",'Employee List'!AA239)),"")</f>
        <v/>
      </c>
      <c r="W231" t="str">
        <f>IFERROR(IF(VLOOKUP('Employee List'!X239,Country_Table,2,FALSE)="PH",VLOOKUP('Employee List'!Y239,Region_Table,2,FALSE),IF('Employee List'!Y239="","",'Employee List'!Y239)),"")</f>
        <v/>
      </c>
      <c r="X231" t="str">
        <f>IFERROR(IF(VLOOKUP('Employee List'!X239,Country_Table,2,FALSE)="PH",VLOOKUP('Employee List'!Z239,Province_Table,2,FALSE),IF('Employee List'!Z239="","",'Employee List'!Z239)),"")</f>
        <v/>
      </c>
      <c r="Y231" t="str">
        <f>IFERROR(VLOOKUP('Employee List'!X239,Country_Table,2,FALSE),"")</f>
        <v/>
      </c>
      <c r="Z231" s="2" t="str">
        <f>IF('Employee List'!AB239="","",TRIM('Employee List'!AB239))</f>
        <v/>
      </c>
      <c r="AA231" s="2" t="str">
        <f>IF('Employee List'!AC239="","",TRIM('Employee List'!AC239))</f>
        <v/>
      </c>
      <c r="AB231" s="2" t="str">
        <f>IF('Employee List'!AD239="","",TRIM('Employee List'!AD239))</f>
        <v/>
      </c>
      <c r="AC231" s="2" t="str">
        <f>IF('Employee List'!G239="","",TRIM('Employee List'!G239))</f>
        <v/>
      </c>
      <c r="AD231" t="str">
        <f>IFERROR(VLOOKUP('Employee List'!AE239,Civil_Status_Table,2,FALSE),"")</f>
        <v/>
      </c>
      <c r="AE231" s="2" t="str">
        <f>IF('Employee List'!AF239="","",TRIM('Employee List'!AF239))</f>
        <v/>
      </c>
      <c r="AF231" s="2" t="str">
        <f>IF('Employee List'!AG239="","",TRIM('Employee List'!AG239))</f>
        <v/>
      </c>
      <c r="AG231" s="2" t="str">
        <f>IF('Employee List'!AH239="","",TRIM('Employee List'!AH239))</f>
        <v/>
      </c>
      <c r="AH231" t="str">
        <f>IF(ISBLANK('Employee List'!AI239), "",VLOOKUP('Employee List'!AI239,'other LOVs'!A:B,2,FALSE))</f>
        <v/>
      </c>
      <c r="AI231" t="str">
        <f>IF('Employee List'!AJ239="","",TRIM('Employee List'!AJ239))</f>
        <v/>
      </c>
      <c r="AJ231" t="str">
        <f>IF(ISBLANK('Employee List'!AK239)," ",TRIM('Employee List'!AK239))</f>
        <v xml:space="preserve"> </v>
      </c>
    </row>
    <row r="232" spans="1:36">
      <c r="A232" t="str">
        <f>IF('Employee List'!B240="","",TRIM('Employee List'!B240))</f>
        <v/>
      </c>
      <c r="B232" t="str">
        <f>IF('Employee List'!C240="","",TRIM('Employee List'!C240))</f>
        <v/>
      </c>
      <c r="C232" t="str">
        <f>IF('Employee List'!D240="","",TRIM('Employee List'!D240))</f>
        <v/>
      </c>
      <c r="D232" t="str">
        <f>IF(ISBLANK('Employee List'!E240), "",VLOOKUP('Employee List'!E240,'other LOVs'!A:B,2,FALSE))</f>
        <v/>
      </c>
      <c r="E232" t="str">
        <f>IF('Employee List'!F240="","",TRIM('Employee List'!F240))</f>
        <v>,</v>
      </c>
      <c r="F232" s="2" t="str">
        <f>IF('Employee List'!H240="","",'Employee List'!H240)</f>
        <v/>
      </c>
      <c r="G232" s="2" t="str">
        <f>IF('Employee List'!I240="","",TRIM('Employee List'!I240))</f>
        <v/>
      </c>
      <c r="H232" t="str">
        <f>IFERROR(VLOOKUP('Employee List'!J240,Nationality_Table,2,FALSE),"")</f>
        <v/>
      </c>
      <c r="I232" t="str">
        <f>IFERROR(VLOOKUP('Employee List'!K240,Country_Table,2,FALSE),"")</f>
        <v/>
      </c>
      <c r="J232" t="str">
        <f>IFERROR(VLOOKUP('Employee List'!L240,Gender_Table,2,FALSE),"")</f>
        <v/>
      </c>
      <c r="K232" s="2" t="str">
        <f>IF('Employee List'!M240="","",TEXT('Employee List'!M240,"00000000000"))</f>
        <v/>
      </c>
      <c r="L232" s="2" t="str">
        <f>IF('Employee List'!N240="","",TRIM('Employee List'!N240))</f>
        <v/>
      </c>
      <c r="M232" s="2" t="str">
        <f>IF('Employee List'!O240="","",TRIM('Employee List'!O240))</f>
        <v/>
      </c>
      <c r="N232" s="2" t="str">
        <f>IF('Employee List'!P240="","",LEFT(TRIM('Employee List'!P240),60))</f>
        <v/>
      </c>
      <c r="O232" t="str">
        <f>IFERROR(IF(VLOOKUP('Employee List'!Q240,Country_Table,2,FALSE)="PH",VLOOKUP(UPPER(TRIM('Employee List'!R240)&amp;TRIM('Employee List'!S240)&amp;TRIM('Employee List'!T240)),City!$K:$M,3,FALSE),IF('Employee List'!T240="","",'Employee List'!T240)),"")</f>
        <v/>
      </c>
      <c r="P232" t="str">
        <f>IFERROR(IF(VLOOKUP('Employee List'!Q240,Country_Table,2,FALSE)="PH",VLOOKUP('Employee List'!R240,Region_Table,2,FALSE),IF('Employee List'!R240="","",'Employee List'!R240)),"")</f>
        <v/>
      </c>
      <c r="Q232" t="str">
        <f>IFERROR(IF(VLOOKUP('Employee List'!Q240,Country_Table,2,FALSE)="PH",VLOOKUP('Employee List'!S240,Province_Table,2,FALSE),IF('Employee List'!S240="","",'Employee List'!S240)),"")</f>
        <v/>
      </c>
      <c r="R232" t="str">
        <f>IFERROR(VLOOKUP('Employee List'!Q240,Country_Table,2,FALSE),"")</f>
        <v/>
      </c>
      <c r="S232" s="2" t="str">
        <f>IF('Employee List'!U240="","",TRIM('Employee List'!U240))</f>
        <v/>
      </c>
      <c r="T232" s="2" t="str">
        <f>IF('Employee List'!V240="","",TRIM('Employee List'!V240))</f>
        <v/>
      </c>
      <c r="U232" s="2" t="str">
        <f>IF('Employee List'!W240="","",LEFT(TRIM('Employee List'!W240),60))</f>
        <v/>
      </c>
      <c r="V232" t="str">
        <f>IFERROR(IF(VLOOKUP('Employee List'!X240,Country_Table,2,FALSE)="PH",VLOOKUP(UPPER(TRIM('Employee List'!Y240)&amp;TRIM('Employee List'!Z240)&amp;TRIM('Employee List'!AA240)),City!$K:$M,3,FALSE),IF('Employee List'!AA240="","",'Employee List'!AA240)),"")</f>
        <v/>
      </c>
      <c r="W232" t="str">
        <f>IFERROR(IF(VLOOKUP('Employee List'!X240,Country_Table,2,FALSE)="PH",VLOOKUP('Employee List'!Y240,Region_Table,2,FALSE),IF('Employee List'!Y240="","",'Employee List'!Y240)),"")</f>
        <v/>
      </c>
      <c r="X232" t="str">
        <f>IFERROR(IF(VLOOKUP('Employee List'!X240,Country_Table,2,FALSE)="PH",VLOOKUP('Employee List'!Z240,Province_Table,2,FALSE),IF('Employee List'!Z240="","",'Employee List'!Z240)),"")</f>
        <v/>
      </c>
      <c r="Y232" t="str">
        <f>IFERROR(VLOOKUP('Employee List'!X240,Country_Table,2,FALSE),"")</f>
        <v/>
      </c>
      <c r="Z232" s="2" t="str">
        <f>IF('Employee List'!AB240="","",TRIM('Employee List'!AB240))</f>
        <v/>
      </c>
      <c r="AA232" s="2" t="str">
        <f>IF('Employee List'!AC240="","",TRIM('Employee List'!AC240))</f>
        <v/>
      </c>
      <c r="AB232" s="2" t="str">
        <f>IF('Employee List'!AD240="","",TRIM('Employee List'!AD240))</f>
        <v/>
      </c>
      <c r="AC232" s="2" t="str">
        <f>IF('Employee List'!G240="","",TRIM('Employee List'!G240))</f>
        <v/>
      </c>
      <c r="AD232" t="str">
        <f>IFERROR(VLOOKUP('Employee List'!AE240,Civil_Status_Table,2,FALSE),"")</f>
        <v/>
      </c>
      <c r="AE232" s="2" t="str">
        <f>IF('Employee List'!AF240="","",TRIM('Employee List'!AF240))</f>
        <v/>
      </c>
      <c r="AF232" s="2" t="str">
        <f>IF('Employee List'!AG240="","",TRIM('Employee List'!AG240))</f>
        <v/>
      </c>
      <c r="AG232" s="2" t="str">
        <f>IF('Employee List'!AH240="","",TRIM('Employee List'!AH240))</f>
        <v/>
      </c>
      <c r="AH232" t="str">
        <f>IF(ISBLANK('Employee List'!AI240), "",VLOOKUP('Employee List'!AI240,'other LOVs'!A:B,2,FALSE))</f>
        <v/>
      </c>
      <c r="AI232" t="str">
        <f>IF('Employee List'!AJ240="","",TRIM('Employee List'!AJ240))</f>
        <v/>
      </c>
      <c r="AJ232" t="str">
        <f>IF(ISBLANK('Employee List'!AK240)," ",TRIM('Employee List'!AK240))</f>
        <v xml:space="preserve"> </v>
      </c>
    </row>
    <row r="233" spans="1:36">
      <c r="A233" t="str">
        <f>IF('Employee List'!B241="","",TRIM('Employee List'!B241))</f>
        <v/>
      </c>
      <c r="B233" t="str">
        <f>IF('Employee List'!C241="","",TRIM('Employee List'!C241))</f>
        <v/>
      </c>
      <c r="C233" t="str">
        <f>IF('Employee List'!D241="","",TRIM('Employee List'!D241))</f>
        <v/>
      </c>
      <c r="D233" t="str">
        <f>IF(ISBLANK('Employee List'!E241), "",VLOOKUP('Employee List'!E241,'other LOVs'!A:B,2,FALSE))</f>
        <v/>
      </c>
      <c r="E233" t="str">
        <f>IF('Employee List'!F241="","",TRIM('Employee List'!F241))</f>
        <v>,</v>
      </c>
      <c r="F233" s="2" t="str">
        <f>IF('Employee List'!H241="","",'Employee List'!H241)</f>
        <v/>
      </c>
      <c r="G233" s="2" t="str">
        <f>IF('Employee List'!I241="","",TRIM('Employee List'!I241))</f>
        <v/>
      </c>
      <c r="H233" t="str">
        <f>IFERROR(VLOOKUP('Employee List'!J241,Nationality_Table,2,FALSE),"")</f>
        <v/>
      </c>
      <c r="I233" t="str">
        <f>IFERROR(VLOOKUP('Employee List'!K241,Country_Table,2,FALSE),"")</f>
        <v/>
      </c>
      <c r="J233" t="str">
        <f>IFERROR(VLOOKUP('Employee List'!L241,Gender_Table,2,FALSE),"")</f>
        <v/>
      </c>
      <c r="K233" s="2" t="str">
        <f>IF('Employee List'!M241="","",TEXT('Employee List'!M241,"00000000000"))</f>
        <v/>
      </c>
      <c r="L233" s="2" t="str">
        <f>IF('Employee List'!N241="","",TRIM('Employee List'!N241))</f>
        <v/>
      </c>
      <c r="M233" s="2" t="str">
        <f>IF('Employee List'!O241="","",TRIM('Employee List'!O241))</f>
        <v/>
      </c>
      <c r="N233" s="2" t="str">
        <f>IF('Employee List'!P241="","",LEFT(TRIM('Employee List'!P241),60))</f>
        <v/>
      </c>
      <c r="O233" t="str">
        <f>IFERROR(IF(VLOOKUP('Employee List'!Q241,Country_Table,2,FALSE)="PH",VLOOKUP(UPPER(TRIM('Employee List'!R241)&amp;TRIM('Employee List'!S241)&amp;TRIM('Employee List'!T241)),City!$K:$M,3,FALSE),IF('Employee List'!T241="","",'Employee List'!T241)),"")</f>
        <v/>
      </c>
      <c r="P233" t="str">
        <f>IFERROR(IF(VLOOKUP('Employee List'!Q241,Country_Table,2,FALSE)="PH",VLOOKUP('Employee List'!R241,Region_Table,2,FALSE),IF('Employee List'!R241="","",'Employee List'!R241)),"")</f>
        <v/>
      </c>
      <c r="Q233" t="str">
        <f>IFERROR(IF(VLOOKUP('Employee List'!Q241,Country_Table,2,FALSE)="PH",VLOOKUP('Employee List'!S241,Province_Table,2,FALSE),IF('Employee List'!S241="","",'Employee List'!S241)),"")</f>
        <v/>
      </c>
      <c r="R233" t="str">
        <f>IFERROR(VLOOKUP('Employee List'!Q241,Country_Table,2,FALSE),"")</f>
        <v/>
      </c>
      <c r="S233" s="2" t="str">
        <f>IF('Employee List'!U241="","",TRIM('Employee List'!U241))</f>
        <v/>
      </c>
      <c r="T233" s="2" t="str">
        <f>IF('Employee List'!V241="","",TRIM('Employee List'!V241))</f>
        <v/>
      </c>
      <c r="U233" s="2" t="str">
        <f>IF('Employee List'!W241="","",LEFT(TRIM('Employee List'!W241),60))</f>
        <v/>
      </c>
      <c r="V233" t="str">
        <f>IFERROR(IF(VLOOKUP('Employee List'!X241,Country_Table,2,FALSE)="PH",VLOOKUP(UPPER(TRIM('Employee List'!Y241)&amp;TRIM('Employee List'!Z241)&amp;TRIM('Employee List'!AA241)),City!$K:$M,3,FALSE),IF('Employee List'!AA241="","",'Employee List'!AA241)),"")</f>
        <v/>
      </c>
      <c r="W233" t="str">
        <f>IFERROR(IF(VLOOKUP('Employee List'!X241,Country_Table,2,FALSE)="PH",VLOOKUP('Employee List'!Y241,Region_Table,2,FALSE),IF('Employee List'!Y241="","",'Employee List'!Y241)),"")</f>
        <v/>
      </c>
      <c r="X233" t="str">
        <f>IFERROR(IF(VLOOKUP('Employee List'!X241,Country_Table,2,FALSE)="PH",VLOOKUP('Employee List'!Z241,Province_Table,2,FALSE),IF('Employee List'!Z241="","",'Employee List'!Z241)),"")</f>
        <v/>
      </c>
      <c r="Y233" t="str">
        <f>IFERROR(VLOOKUP('Employee List'!X241,Country_Table,2,FALSE),"")</f>
        <v/>
      </c>
      <c r="Z233" s="2" t="str">
        <f>IF('Employee List'!AB241="","",TRIM('Employee List'!AB241))</f>
        <v/>
      </c>
      <c r="AA233" s="2" t="str">
        <f>IF('Employee List'!AC241="","",TRIM('Employee List'!AC241))</f>
        <v/>
      </c>
      <c r="AB233" s="2" t="str">
        <f>IF('Employee List'!AD241="","",TRIM('Employee List'!AD241))</f>
        <v/>
      </c>
      <c r="AC233" s="2" t="str">
        <f>IF('Employee List'!G241="","",TRIM('Employee List'!G241))</f>
        <v/>
      </c>
      <c r="AD233" t="str">
        <f>IFERROR(VLOOKUP('Employee List'!AE241,Civil_Status_Table,2,FALSE),"")</f>
        <v/>
      </c>
      <c r="AE233" s="2" t="str">
        <f>IF('Employee List'!AF241="","",TRIM('Employee List'!AF241))</f>
        <v/>
      </c>
      <c r="AF233" s="2" t="str">
        <f>IF('Employee List'!AG241="","",TRIM('Employee List'!AG241))</f>
        <v/>
      </c>
      <c r="AG233" s="2" t="str">
        <f>IF('Employee List'!AH241="","",TRIM('Employee List'!AH241))</f>
        <v/>
      </c>
      <c r="AH233" t="str">
        <f>IF(ISBLANK('Employee List'!AI241), "",VLOOKUP('Employee List'!AI241,'other LOVs'!A:B,2,FALSE))</f>
        <v/>
      </c>
      <c r="AI233" t="str">
        <f>IF('Employee List'!AJ241="","",TRIM('Employee List'!AJ241))</f>
        <v/>
      </c>
      <c r="AJ233" t="str">
        <f>IF(ISBLANK('Employee List'!AK241)," ",TRIM('Employee List'!AK241))</f>
        <v xml:space="preserve"> </v>
      </c>
    </row>
    <row r="234" spans="1:36">
      <c r="A234" t="str">
        <f>IF('Employee List'!B242="","",TRIM('Employee List'!B242))</f>
        <v/>
      </c>
      <c r="B234" t="str">
        <f>IF('Employee List'!C242="","",TRIM('Employee List'!C242))</f>
        <v/>
      </c>
      <c r="C234" t="str">
        <f>IF('Employee List'!D242="","",TRIM('Employee List'!D242))</f>
        <v/>
      </c>
      <c r="D234" t="str">
        <f>IF(ISBLANK('Employee List'!E242), "",VLOOKUP('Employee List'!E242,'other LOVs'!A:B,2,FALSE))</f>
        <v/>
      </c>
      <c r="E234" t="str">
        <f>IF('Employee List'!F242="","",TRIM('Employee List'!F242))</f>
        <v>,</v>
      </c>
      <c r="F234" s="2" t="str">
        <f>IF('Employee List'!H242="","",'Employee List'!H242)</f>
        <v/>
      </c>
      <c r="G234" s="2" t="str">
        <f>IF('Employee List'!I242="","",TRIM('Employee List'!I242))</f>
        <v/>
      </c>
      <c r="H234" t="str">
        <f>IFERROR(VLOOKUP('Employee List'!J242,Nationality_Table,2,FALSE),"")</f>
        <v/>
      </c>
      <c r="I234" t="str">
        <f>IFERROR(VLOOKUP('Employee List'!K242,Country_Table,2,FALSE),"")</f>
        <v/>
      </c>
      <c r="J234" t="str">
        <f>IFERROR(VLOOKUP('Employee List'!L242,Gender_Table,2,FALSE),"")</f>
        <v/>
      </c>
      <c r="K234" s="2" t="str">
        <f>IF('Employee List'!M242="","",TEXT('Employee List'!M242,"00000000000"))</f>
        <v/>
      </c>
      <c r="L234" s="2" t="str">
        <f>IF('Employee List'!N242="","",TRIM('Employee List'!N242))</f>
        <v/>
      </c>
      <c r="M234" s="2" t="str">
        <f>IF('Employee List'!O242="","",TRIM('Employee List'!O242))</f>
        <v/>
      </c>
      <c r="N234" s="2" t="str">
        <f>IF('Employee List'!P242="","",LEFT(TRIM('Employee List'!P242),60))</f>
        <v/>
      </c>
      <c r="O234" t="str">
        <f>IFERROR(IF(VLOOKUP('Employee List'!Q242,Country_Table,2,FALSE)="PH",VLOOKUP(UPPER(TRIM('Employee List'!R242)&amp;TRIM('Employee List'!S242)&amp;TRIM('Employee List'!T242)),City!$K:$M,3,FALSE),IF('Employee List'!T242="","",'Employee List'!T242)),"")</f>
        <v/>
      </c>
      <c r="P234" t="str">
        <f>IFERROR(IF(VLOOKUP('Employee List'!Q242,Country_Table,2,FALSE)="PH",VLOOKUP('Employee List'!R242,Region_Table,2,FALSE),IF('Employee List'!R242="","",'Employee List'!R242)),"")</f>
        <v/>
      </c>
      <c r="Q234" t="str">
        <f>IFERROR(IF(VLOOKUP('Employee List'!Q242,Country_Table,2,FALSE)="PH",VLOOKUP('Employee List'!S242,Province_Table,2,FALSE),IF('Employee List'!S242="","",'Employee List'!S242)),"")</f>
        <v/>
      </c>
      <c r="R234" t="str">
        <f>IFERROR(VLOOKUP('Employee List'!Q242,Country_Table,2,FALSE),"")</f>
        <v/>
      </c>
      <c r="S234" s="2" t="str">
        <f>IF('Employee List'!U242="","",TRIM('Employee List'!U242))</f>
        <v/>
      </c>
      <c r="T234" s="2" t="str">
        <f>IF('Employee List'!V242="","",TRIM('Employee List'!V242))</f>
        <v/>
      </c>
      <c r="U234" s="2" t="str">
        <f>IF('Employee List'!W242="","",LEFT(TRIM('Employee List'!W242),60))</f>
        <v/>
      </c>
      <c r="V234" t="str">
        <f>IFERROR(IF(VLOOKUP('Employee List'!X242,Country_Table,2,FALSE)="PH",VLOOKUP(UPPER(TRIM('Employee List'!Y242)&amp;TRIM('Employee List'!Z242)&amp;TRIM('Employee List'!AA242)),City!$K:$M,3,FALSE),IF('Employee List'!AA242="","",'Employee List'!AA242)),"")</f>
        <v/>
      </c>
      <c r="W234" t="str">
        <f>IFERROR(IF(VLOOKUP('Employee List'!X242,Country_Table,2,FALSE)="PH",VLOOKUP('Employee List'!Y242,Region_Table,2,FALSE),IF('Employee List'!Y242="","",'Employee List'!Y242)),"")</f>
        <v/>
      </c>
      <c r="X234" t="str">
        <f>IFERROR(IF(VLOOKUP('Employee List'!X242,Country_Table,2,FALSE)="PH",VLOOKUP('Employee List'!Z242,Province_Table,2,FALSE),IF('Employee List'!Z242="","",'Employee List'!Z242)),"")</f>
        <v/>
      </c>
      <c r="Y234" t="str">
        <f>IFERROR(VLOOKUP('Employee List'!X242,Country_Table,2,FALSE),"")</f>
        <v/>
      </c>
      <c r="Z234" s="2" t="str">
        <f>IF('Employee List'!AB242="","",TRIM('Employee List'!AB242))</f>
        <v/>
      </c>
      <c r="AA234" s="2" t="str">
        <f>IF('Employee List'!AC242="","",TRIM('Employee List'!AC242))</f>
        <v/>
      </c>
      <c r="AB234" s="2" t="str">
        <f>IF('Employee List'!AD242="","",TRIM('Employee List'!AD242))</f>
        <v/>
      </c>
      <c r="AC234" s="2" t="str">
        <f>IF('Employee List'!G242="","",TRIM('Employee List'!G242))</f>
        <v/>
      </c>
      <c r="AD234" t="str">
        <f>IFERROR(VLOOKUP('Employee List'!AE242,Civil_Status_Table,2,FALSE),"")</f>
        <v/>
      </c>
      <c r="AE234" s="2" t="str">
        <f>IF('Employee List'!AF242="","",TRIM('Employee List'!AF242))</f>
        <v/>
      </c>
      <c r="AF234" s="2" t="str">
        <f>IF('Employee List'!AG242="","",TRIM('Employee List'!AG242))</f>
        <v/>
      </c>
      <c r="AG234" s="2" t="str">
        <f>IF('Employee List'!AH242="","",TRIM('Employee List'!AH242))</f>
        <v/>
      </c>
      <c r="AH234" t="str">
        <f>IF(ISBLANK('Employee List'!AI242), "",VLOOKUP('Employee List'!AI242,'other LOVs'!A:B,2,FALSE))</f>
        <v/>
      </c>
      <c r="AI234" t="str">
        <f>IF('Employee List'!AJ242="","",TRIM('Employee List'!AJ242))</f>
        <v/>
      </c>
      <c r="AJ234" t="str">
        <f>IF(ISBLANK('Employee List'!AK242)," ",TRIM('Employee List'!AK242))</f>
        <v xml:space="preserve"> </v>
      </c>
    </row>
    <row r="235" spans="1:36">
      <c r="A235" t="str">
        <f>IF('Employee List'!B243="","",TRIM('Employee List'!B243))</f>
        <v/>
      </c>
      <c r="B235" t="str">
        <f>IF('Employee List'!C243="","",TRIM('Employee List'!C243))</f>
        <v/>
      </c>
      <c r="C235" t="str">
        <f>IF('Employee List'!D243="","",TRIM('Employee List'!D243))</f>
        <v/>
      </c>
      <c r="D235" t="str">
        <f>IF(ISBLANK('Employee List'!E243), "",VLOOKUP('Employee List'!E243,'other LOVs'!A:B,2,FALSE))</f>
        <v/>
      </c>
      <c r="E235" t="str">
        <f>IF('Employee List'!F243="","",TRIM('Employee List'!F243))</f>
        <v>,</v>
      </c>
      <c r="F235" s="2" t="str">
        <f>IF('Employee List'!H243="","",'Employee List'!H243)</f>
        <v/>
      </c>
      <c r="G235" s="2" t="str">
        <f>IF('Employee List'!I243="","",TRIM('Employee List'!I243))</f>
        <v/>
      </c>
      <c r="H235" t="str">
        <f>IFERROR(VLOOKUP('Employee List'!J243,Nationality_Table,2,FALSE),"")</f>
        <v/>
      </c>
      <c r="I235" t="str">
        <f>IFERROR(VLOOKUP('Employee List'!K243,Country_Table,2,FALSE),"")</f>
        <v/>
      </c>
      <c r="J235" t="str">
        <f>IFERROR(VLOOKUP('Employee List'!L243,Gender_Table,2,FALSE),"")</f>
        <v/>
      </c>
      <c r="K235" s="2" t="str">
        <f>IF('Employee List'!M243="","",TEXT('Employee List'!M243,"00000000000"))</f>
        <v/>
      </c>
      <c r="L235" s="2" t="str">
        <f>IF('Employee List'!N243="","",TRIM('Employee List'!N243))</f>
        <v/>
      </c>
      <c r="M235" s="2" t="str">
        <f>IF('Employee List'!O243="","",TRIM('Employee List'!O243))</f>
        <v/>
      </c>
      <c r="N235" s="2" t="str">
        <f>IF('Employee List'!P243="","",LEFT(TRIM('Employee List'!P243),60))</f>
        <v/>
      </c>
      <c r="O235" t="str">
        <f>IFERROR(IF(VLOOKUP('Employee List'!Q243,Country_Table,2,FALSE)="PH",VLOOKUP(UPPER(TRIM('Employee List'!R243)&amp;TRIM('Employee List'!S243)&amp;TRIM('Employee List'!T243)),City!$K:$M,3,FALSE),IF('Employee List'!T243="","",'Employee List'!T243)),"")</f>
        <v/>
      </c>
      <c r="P235" t="str">
        <f>IFERROR(IF(VLOOKUP('Employee List'!Q243,Country_Table,2,FALSE)="PH",VLOOKUP('Employee List'!R243,Region_Table,2,FALSE),IF('Employee List'!R243="","",'Employee List'!R243)),"")</f>
        <v/>
      </c>
      <c r="Q235" t="str">
        <f>IFERROR(IF(VLOOKUP('Employee List'!Q243,Country_Table,2,FALSE)="PH",VLOOKUP('Employee List'!S243,Province_Table,2,FALSE),IF('Employee List'!S243="","",'Employee List'!S243)),"")</f>
        <v/>
      </c>
      <c r="R235" t="str">
        <f>IFERROR(VLOOKUP('Employee List'!Q243,Country_Table,2,FALSE),"")</f>
        <v/>
      </c>
      <c r="S235" s="2" t="str">
        <f>IF('Employee List'!U243="","",TRIM('Employee List'!U243))</f>
        <v/>
      </c>
      <c r="T235" s="2" t="str">
        <f>IF('Employee List'!V243="","",TRIM('Employee List'!V243))</f>
        <v/>
      </c>
      <c r="U235" s="2" t="str">
        <f>IF('Employee List'!W243="","",LEFT(TRIM('Employee List'!W243),60))</f>
        <v/>
      </c>
      <c r="V235" t="str">
        <f>IFERROR(IF(VLOOKUP('Employee List'!X243,Country_Table,2,FALSE)="PH",VLOOKUP(UPPER(TRIM('Employee List'!Y243)&amp;TRIM('Employee List'!Z243)&amp;TRIM('Employee List'!AA243)),City!$K:$M,3,FALSE),IF('Employee List'!AA243="","",'Employee List'!AA243)),"")</f>
        <v/>
      </c>
      <c r="W235" t="str">
        <f>IFERROR(IF(VLOOKUP('Employee List'!X243,Country_Table,2,FALSE)="PH",VLOOKUP('Employee List'!Y243,Region_Table,2,FALSE),IF('Employee List'!Y243="","",'Employee List'!Y243)),"")</f>
        <v/>
      </c>
      <c r="X235" t="str">
        <f>IFERROR(IF(VLOOKUP('Employee List'!X243,Country_Table,2,FALSE)="PH",VLOOKUP('Employee List'!Z243,Province_Table,2,FALSE),IF('Employee List'!Z243="","",'Employee List'!Z243)),"")</f>
        <v/>
      </c>
      <c r="Y235" t="str">
        <f>IFERROR(VLOOKUP('Employee List'!X243,Country_Table,2,FALSE),"")</f>
        <v/>
      </c>
      <c r="Z235" s="2" t="str">
        <f>IF('Employee List'!AB243="","",TRIM('Employee List'!AB243))</f>
        <v/>
      </c>
      <c r="AA235" s="2" t="str">
        <f>IF('Employee List'!AC243="","",TRIM('Employee List'!AC243))</f>
        <v/>
      </c>
      <c r="AB235" s="2" t="str">
        <f>IF('Employee List'!AD243="","",TRIM('Employee List'!AD243))</f>
        <v/>
      </c>
      <c r="AC235" s="2" t="str">
        <f>IF('Employee List'!G243="","",TRIM('Employee List'!G243))</f>
        <v/>
      </c>
      <c r="AD235" t="str">
        <f>IFERROR(VLOOKUP('Employee List'!AE243,Civil_Status_Table,2,FALSE),"")</f>
        <v/>
      </c>
      <c r="AE235" s="2" t="str">
        <f>IF('Employee List'!AF243="","",TRIM('Employee List'!AF243))</f>
        <v/>
      </c>
      <c r="AF235" s="2" t="str">
        <f>IF('Employee List'!AG243="","",TRIM('Employee List'!AG243))</f>
        <v/>
      </c>
      <c r="AG235" s="2" t="str">
        <f>IF('Employee List'!AH243="","",TRIM('Employee List'!AH243))</f>
        <v/>
      </c>
      <c r="AH235" t="str">
        <f>IF(ISBLANK('Employee List'!AI243), "",VLOOKUP('Employee List'!AI243,'other LOVs'!A:B,2,FALSE))</f>
        <v/>
      </c>
      <c r="AI235" t="str">
        <f>IF('Employee List'!AJ243="","",TRIM('Employee List'!AJ243))</f>
        <v/>
      </c>
      <c r="AJ235" t="str">
        <f>IF(ISBLANK('Employee List'!AK243)," ",TRIM('Employee List'!AK243))</f>
        <v xml:space="preserve"> </v>
      </c>
    </row>
    <row r="236" spans="1:36">
      <c r="A236" t="str">
        <f>IF('Employee List'!B244="","",TRIM('Employee List'!B244))</f>
        <v/>
      </c>
      <c r="B236" t="str">
        <f>IF('Employee List'!C244="","",TRIM('Employee List'!C244))</f>
        <v/>
      </c>
      <c r="C236" t="str">
        <f>IF('Employee List'!D244="","",TRIM('Employee List'!D244))</f>
        <v/>
      </c>
      <c r="D236" t="str">
        <f>IF(ISBLANK('Employee List'!E244), "",VLOOKUP('Employee List'!E244,'other LOVs'!A:B,2,FALSE))</f>
        <v/>
      </c>
      <c r="E236" t="str">
        <f>IF('Employee List'!F244="","",TRIM('Employee List'!F244))</f>
        <v>,</v>
      </c>
      <c r="F236" s="2" t="str">
        <f>IF('Employee List'!H244="","",'Employee List'!H244)</f>
        <v/>
      </c>
      <c r="G236" s="2" t="str">
        <f>IF('Employee List'!I244="","",TRIM('Employee List'!I244))</f>
        <v/>
      </c>
      <c r="H236" t="str">
        <f>IFERROR(VLOOKUP('Employee List'!J244,Nationality_Table,2,FALSE),"")</f>
        <v/>
      </c>
      <c r="I236" t="str">
        <f>IFERROR(VLOOKUP('Employee List'!K244,Country_Table,2,FALSE),"")</f>
        <v/>
      </c>
      <c r="J236" t="str">
        <f>IFERROR(VLOOKUP('Employee List'!L244,Gender_Table,2,FALSE),"")</f>
        <v/>
      </c>
      <c r="K236" s="2" t="str">
        <f>IF('Employee List'!M244="","",TEXT('Employee List'!M244,"00000000000"))</f>
        <v/>
      </c>
      <c r="L236" s="2" t="str">
        <f>IF('Employee List'!N244="","",TRIM('Employee List'!N244))</f>
        <v/>
      </c>
      <c r="M236" s="2" t="str">
        <f>IF('Employee List'!O244="","",TRIM('Employee List'!O244))</f>
        <v/>
      </c>
      <c r="N236" s="2" t="str">
        <f>IF('Employee List'!P244="","",LEFT(TRIM('Employee List'!P244),60))</f>
        <v/>
      </c>
      <c r="O236" t="str">
        <f>IFERROR(IF(VLOOKUP('Employee List'!Q244,Country_Table,2,FALSE)="PH",VLOOKUP(UPPER(TRIM('Employee List'!R244)&amp;TRIM('Employee List'!S244)&amp;TRIM('Employee List'!T244)),City!$K:$M,3,FALSE),IF('Employee List'!T244="","",'Employee List'!T244)),"")</f>
        <v/>
      </c>
      <c r="P236" t="str">
        <f>IFERROR(IF(VLOOKUP('Employee List'!Q244,Country_Table,2,FALSE)="PH",VLOOKUP('Employee List'!R244,Region_Table,2,FALSE),IF('Employee List'!R244="","",'Employee List'!R244)),"")</f>
        <v/>
      </c>
      <c r="Q236" t="str">
        <f>IFERROR(IF(VLOOKUP('Employee List'!Q244,Country_Table,2,FALSE)="PH",VLOOKUP('Employee List'!S244,Province_Table,2,FALSE),IF('Employee List'!S244="","",'Employee List'!S244)),"")</f>
        <v/>
      </c>
      <c r="R236" t="str">
        <f>IFERROR(VLOOKUP('Employee List'!Q244,Country_Table,2,FALSE),"")</f>
        <v/>
      </c>
      <c r="S236" s="2" t="str">
        <f>IF('Employee List'!U244="","",TRIM('Employee List'!U244))</f>
        <v/>
      </c>
      <c r="T236" s="2" t="str">
        <f>IF('Employee List'!V244="","",TRIM('Employee List'!V244))</f>
        <v/>
      </c>
      <c r="U236" s="2" t="str">
        <f>IF('Employee List'!W244="","",LEFT(TRIM('Employee List'!W244),60))</f>
        <v/>
      </c>
      <c r="V236" t="str">
        <f>IFERROR(IF(VLOOKUP('Employee List'!X244,Country_Table,2,FALSE)="PH",VLOOKUP(UPPER(TRIM('Employee List'!Y244)&amp;TRIM('Employee List'!Z244)&amp;TRIM('Employee List'!AA244)),City!$K:$M,3,FALSE),IF('Employee List'!AA244="","",'Employee List'!AA244)),"")</f>
        <v/>
      </c>
      <c r="W236" t="str">
        <f>IFERROR(IF(VLOOKUP('Employee List'!X244,Country_Table,2,FALSE)="PH",VLOOKUP('Employee List'!Y244,Region_Table,2,FALSE),IF('Employee List'!Y244="","",'Employee List'!Y244)),"")</f>
        <v/>
      </c>
      <c r="X236" t="str">
        <f>IFERROR(IF(VLOOKUP('Employee List'!X244,Country_Table,2,FALSE)="PH",VLOOKUP('Employee List'!Z244,Province_Table,2,FALSE),IF('Employee List'!Z244="","",'Employee List'!Z244)),"")</f>
        <v/>
      </c>
      <c r="Y236" t="str">
        <f>IFERROR(VLOOKUP('Employee List'!X244,Country_Table,2,FALSE),"")</f>
        <v/>
      </c>
      <c r="Z236" s="2" t="str">
        <f>IF('Employee List'!AB244="","",TRIM('Employee List'!AB244))</f>
        <v/>
      </c>
      <c r="AA236" s="2" t="str">
        <f>IF('Employee List'!AC244="","",TRIM('Employee List'!AC244))</f>
        <v/>
      </c>
      <c r="AB236" s="2" t="str">
        <f>IF('Employee List'!AD244="","",TRIM('Employee List'!AD244))</f>
        <v/>
      </c>
      <c r="AC236" s="2" t="str">
        <f>IF('Employee List'!G244="","",TRIM('Employee List'!G244))</f>
        <v/>
      </c>
      <c r="AD236" t="str">
        <f>IFERROR(VLOOKUP('Employee List'!AE244,Civil_Status_Table,2,FALSE),"")</f>
        <v/>
      </c>
      <c r="AE236" s="2" t="str">
        <f>IF('Employee List'!AF244="","",TRIM('Employee List'!AF244))</f>
        <v/>
      </c>
      <c r="AF236" s="2" t="str">
        <f>IF('Employee List'!AG244="","",TRIM('Employee List'!AG244))</f>
        <v/>
      </c>
      <c r="AG236" s="2" t="str">
        <f>IF('Employee List'!AH244="","",TRIM('Employee List'!AH244))</f>
        <v/>
      </c>
      <c r="AH236" t="str">
        <f>IF(ISBLANK('Employee List'!AI244), "",VLOOKUP('Employee List'!AI244,'other LOVs'!A:B,2,FALSE))</f>
        <v/>
      </c>
      <c r="AI236" t="str">
        <f>IF('Employee List'!AJ244="","",TRIM('Employee List'!AJ244))</f>
        <v/>
      </c>
      <c r="AJ236" t="str">
        <f>IF(ISBLANK('Employee List'!AK244)," ",TRIM('Employee List'!AK244))</f>
        <v xml:space="preserve"> </v>
      </c>
    </row>
    <row r="237" spans="1:36">
      <c r="A237" t="str">
        <f>IF('Employee List'!B245="","",TRIM('Employee List'!B245))</f>
        <v/>
      </c>
      <c r="B237" t="str">
        <f>IF('Employee List'!C245="","",TRIM('Employee List'!C245))</f>
        <v/>
      </c>
      <c r="C237" t="str">
        <f>IF('Employee List'!D245="","",TRIM('Employee List'!D245))</f>
        <v/>
      </c>
      <c r="D237" t="str">
        <f>IF(ISBLANK('Employee List'!E245), "",VLOOKUP('Employee List'!E245,'other LOVs'!A:B,2,FALSE))</f>
        <v/>
      </c>
      <c r="E237" t="str">
        <f>IF('Employee List'!F245="","",TRIM('Employee List'!F245))</f>
        <v>,</v>
      </c>
      <c r="F237" s="2" t="str">
        <f>IF('Employee List'!H245="","",'Employee List'!H245)</f>
        <v/>
      </c>
      <c r="G237" s="2" t="str">
        <f>IF('Employee List'!I245="","",TRIM('Employee List'!I245))</f>
        <v/>
      </c>
      <c r="H237" t="str">
        <f>IFERROR(VLOOKUP('Employee List'!J245,Nationality_Table,2,FALSE),"")</f>
        <v/>
      </c>
      <c r="I237" t="str">
        <f>IFERROR(VLOOKUP('Employee List'!K245,Country_Table,2,FALSE),"")</f>
        <v/>
      </c>
      <c r="J237" t="str">
        <f>IFERROR(VLOOKUP('Employee List'!L245,Gender_Table,2,FALSE),"")</f>
        <v/>
      </c>
      <c r="K237" s="2" t="str">
        <f>IF('Employee List'!M245="","",TEXT('Employee List'!M245,"00000000000"))</f>
        <v/>
      </c>
      <c r="L237" s="2" t="str">
        <f>IF('Employee List'!N245="","",TRIM('Employee List'!N245))</f>
        <v/>
      </c>
      <c r="M237" s="2" t="str">
        <f>IF('Employee List'!O245="","",TRIM('Employee List'!O245))</f>
        <v/>
      </c>
      <c r="N237" s="2" t="str">
        <f>IF('Employee List'!P245="","",LEFT(TRIM('Employee List'!P245),60))</f>
        <v/>
      </c>
      <c r="O237" t="str">
        <f>IFERROR(IF(VLOOKUP('Employee List'!Q245,Country_Table,2,FALSE)="PH",VLOOKUP(UPPER(TRIM('Employee List'!R245)&amp;TRIM('Employee List'!S245)&amp;TRIM('Employee List'!T245)),City!$K:$M,3,FALSE),IF('Employee List'!T245="","",'Employee List'!T245)),"")</f>
        <v/>
      </c>
      <c r="P237" t="str">
        <f>IFERROR(IF(VLOOKUP('Employee List'!Q245,Country_Table,2,FALSE)="PH",VLOOKUP('Employee List'!R245,Region_Table,2,FALSE),IF('Employee List'!R245="","",'Employee List'!R245)),"")</f>
        <v/>
      </c>
      <c r="Q237" t="str">
        <f>IFERROR(IF(VLOOKUP('Employee List'!Q245,Country_Table,2,FALSE)="PH",VLOOKUP('Employee List'!S245,Province_Table,2,FALSE),IF('Employee List'!S245="","",'Employee List'!S245)),"")</f>
        <v/>
      </c>
      <c r="R237" t="str">
        <f>IFERROR(VLOOKUP('Employee List'!Q245,Country_Table,2,FALSE),"")</f>
        <v/>
      </c>
      <c r="S237" s="2" t="str">
        <f>IF('Employee List'!U245="","",TRIM('Employee List'!U245))</f>
        <v/>
      </c>
      <c r="T237" s="2" t="str">
        <f>IF('Employee List'!V245="","",TRIM('Employee List'!V245))</f>
        <v/>
      </c>
      <c r="U237" s="2" t="str">
        <f>IF('Employee List'!W245="","",LEFT(TRIM('Employee List'!W245),60))</f>
        <v/>
      </c>
      <c r="V237" t="str">
        <f>IFERROR(IF(VLOOKUP('Employee List'!X245,Country_Table,2,FALSE)="PH",VLOOKUP(UPPER(TRIM('Employee List'!Y245)&amp;TRIM('Employee List'!Z245)&amp;TRIM('Employee List'!AA245)),City!$K:$M,3,FALSE),IF('Employee List'!AA245="","",'Employee List'!AA245)),"")</f>
        <v/>
      </c>
      <c r="W237" t="str">
        <f>IFERROR(IF(VLOOKUP('Employee List'!X245,Country_Table,2,FALSE)="PH",VLOOKUP('Employee List'!Y245,Region_Table,2,FALSE),IF('Employee List'!Y245="","",'Employee List'!Y245)),"")</f>
        <v/>
      </c>
      <c r="X237" t="str">
        <f>IFERROR(IF(VLOOKUP('Employee List'!X245,Country_Table,2,FALSE)="PH",VLOOKUP('Employee List'!Z245,Province_Table,2,FALSE),IF('Employee List'!Z245="","",'Employee List'!Z245)),"")</f>
        <v/>
      </c>
      <c r="Y237" t="str">
        <f>IFERROR(VLOOKUP('Employee List'!X245,Country_Table,2,FALSE),"")</f>
        <v/>
      </c>
      <c r="Z237" s="2" t="str">
        <f>IF('Employee List'!AB245="","",TRIM('Employee List'!AB245))</f>
        <v/>
      </c>
      <c r="AA237" s="2" t="str">
        <f>IF('Employee List'!AC245="","",TRIM('Employee List'!AC245))</f>
        <v/>
      </c>
      <c r="AB237" s="2" t="str">
        <f>IF('Employee List'!AD245="","",TRIM('Employee List'!AD245))</f>
        <v/>
      </c>
      <c r="AC237" s="2" t="str">
        <f>IF('Employee List'!G245="","",TRIM('Employee List'!G245))</f>
        <v/>
      </c>
      <c r="AD237" t="str">
        <f>IFERROR(VLOOKUP('Employee List'!AE245,Civil_Status_Table,2,FALSE),"")</f>
        <v/>
      </c>
      <c r="AE237" s="2" t="str">
        <f>IF('Employee List'!AF245="","",TRIM('Employee List'!AF245))</f>
        <v/>
      </c>
      <c r="AF237" s="2" t="str">
        <f>IF('Employee List'!AG245="","",TRIM('Employee List'!AG245))</f>
        <v/>
      </c>
      <c r="AG237" s="2" t="str">
        <f>IF('Employee List'!AH245="","",TRIM('Employee List'!AH245))</f>
        <v/>
      </c>
      <c r="AH237" t="str">
        <f>IF(ISBLANK('Employee List'!AI245), "",VLOOKUP('Employee List'!AI245,'other LOVs'!A:B,2,FALSE))</f>
        <v/>
      </c>
      <c r="AI237" t="str">
        <f>IF('Employee List'!AJ245="","",TRIM('Employee List'!AJ245))</f>
        <v/>
      </c>
      <c r="AJ237" t="str">
        <f>IF(ISBLANK('Employee List'!AK245)," ",TRIM('Employee List'!AK245))</f>
        <v xml:space="preserve"> </v>
      </c>
    </row>
    <row r="238" spans="1:36">
      <c r="A238" t="str">
        <f>IF('Employee List'!B246="","",TRIM('Employee List'!B246))</f>
        <v/>
      </c>
      <c r="B238" t="str">
        <f>IF('Employee List'!C246="","",TRIM('Employee List'!C246))</f>
        <v/>
      </c>
      <c r="C238" t="str">
        <f>IF('Employee List'!D246="","",TRIM('Employee List'!D246))</f>
        <v/>
      </c>
      <c r="D238" t="str">
        <f>IF(ISBLANK('Employee List'!E246), "",VLOOKUP('Employee List'!E246,'other LOVs'!A:B,2,FALSE))</f>
        <v/>
      </c>
      <c r="E238" t="str">
        <f>IF('Employee List'!F246="","",TRIM('Employee List'!F246))</f>
        <v>,</v>
      </c>
      <c r="F238" s="2" t="str">
        <f>IF('Employee List'!H246="","",'Employee List'!H246)</f>
        <v/>
      </c>
      <c r="G238" s="2" t="str">
        <f>IF('Employee List'!I246="","",TRIM('Employee List'!I246))</f>
        <v/>
      </c>
      <c r="H238" t="str">
        <f>IFERROR(VLOOKUP('Employee List'!J246,Nationality_Table,2,FALSE),"")</f>
        <v/>
      </c>
      <c r="I238" t="str">
        <f>IFERROR(VLOOKUP('Employee List'!K246,Country_Table,2,FALSE),"")</f>
        <v/>
      </c>
      <c r="J238" t="str">
        <f>IFERROR(VLOOKUP('Employee List'!L246,Gender_Table,2,FALSE),"")</f>
        <v/>
      </c>
      <c r="K238" s="2" t="str">
        <f>IF('Employee List'!M246="","",TEXT('Employee List'!M246,"00000000000"))</f>
        <v/>
      </c>
      <c r="L238" s="2" t="str">
        <f>IF('Employee List'!N246="","",TRIM('Employee List'!N246))</f>
        <v/>
      </c>
      <c r="M238" s="2" t="str">
        <f>IF('Employee List'!O246="","",TRIM('Employee List'!O246))</f>
        <v/>
      </c>
      <c r="N238" s="2" t="str">
        <f>IF('Employee List'!P246="","",LEFT(TRIM('Employee List'!P246),60))</f>
        <v/>
      </c>
      <c r="O238" t="str">
        <f>IFERROR(IF(VLOOKUP('Employee List'!Q246,Country_Table,2,FALSE)="PH",VLOOKUP(UPPER(TRIM('Employee List'!R246)&amp;TRIM('Employee List'!S246)&amp;TRIM('Employee List'!T246)),City!$K:$M,3,FALSE),IF('Employee List'!T246="","",'Employee List'!T246)),"")</f>
        <v/>
      </c>
      <c r="P238" t="str">
        <f>IFERROR(IF(VLOOKUP('Employee List'!Q246,Country_Table,2,FALSE)="PH",VLOOKUP('Employee List'!R246,Region_Table,2,FALSE),IF('Employee List'!R246="","",'Employee List'!R246)),"")</f>
        <v/>
      </c>
      <c r="Q238" t="str">
        <f>IFERROR(IF(VLOOKUP('Employee List'!Q246,Country_Table,2,FALSE)="PH",VLOOKUP('Employee List'!S246,Province_Table,2,FALSE),IF('Employee List'!S246="","",'Employee List'!S246)),"")</f>
        <v/>
      </c>
      <c r="R238" t="str">
        <f>IFERROR(VLOOKUP('Employee List'!Q246,Country_Table,2,FALSE),"")</f>
        <v/>
      </c>
      <c r="S238" s="2" t="str">
        <f>IF('Employee List'!U246="","",TRIM('Employee List'!U246))</f>
        <v/>
      </c>
      <c r="T238" s="2" t="str">
        <f>IF('Employee List'!V246="","",TRIM('Employee List'!V246))</f>
        <v/>
      </c>
      <c r="U238" s="2" t="str">
        <f>IF('Employee List'!W246="","",LEFT(TRIM('Employee List'!W246),60))</f>
        <v/>
      </c>
      <c r="V238" t="str">
        <f>IFERROR(IF(VLOOKUP('Employee List'!X246,Country_Table,2,FALSE)="PH",VLOOKUP(UPPER(TRIM('Employee List'!Y246)&amp;TRIM('Employee List'!Z246)&amp;TRIM('Employee List'!AA246)),City!$K:$M,3,FALSE),IF('Employee List'!AA246="","",'Employee List'!AA246)),"")</f>
        <v/>
      </c>
      <c r="W238" t="str">
        <f>IFERROR(IF(VLOOKUP('Employee List'!X246,Country_Table,2,FALSE)="PH",VLOOKUP('Employee List'!Y246,Region_Table,2,FALSE),IF('Employee List'!Y246="","",'Employee List'!Y246)),"")</f>
        <v/>
      </c>
      <c r="X238" t="str">
        <f>IFERROR(IF(VLOOKUP('Employee List'!X246,Country_Table,2,FALSE)="PH",VLOOKUP('Employee List'!Z246,Province_Table,2,FALSE),IF('Employee List'!Z246="","",'Employee List'!Z246)),"")</f>
        <v/>
      </c>
      <c r="Y238" t="str">
        <f>IFERROR(VLOOKUP('Employee List'!X246,Country_Table,2,FALSE),"")</f>
        <v/>
      </c>
      <c r="Z238" s="2" t="str">
        <f>IF('Employee List'!AB246="","",TRIM('Employee List'!AB246))</f>
        <v/>
      </c>
      <c r="AA238" s="2" t="str">
        <f>IF('Employee List'!AC246="","",TRIM('Employee List'!AC246))</f>
        <v/>
      </c>
      <c r="AB238" s="2" t="str">
        <f>IF('Employee List'!AD246="","",TRIM('Employee List'!AD246))</f>
        <v/>
      </c>
      <c r="AC238" s="2" t="str">
        <f>IF('Employee List'!G246="","",TRIM('Employee List'!G246))</f>
        <v/>
      </c>
      <c r="AD238" t="str">
        <f>IFERROR(VLOOKUP('Employee List'!AE246,Civil_Status_Table,2,FALSE),"")</f>
        <v/>
      </c>
      <c r="AE238" s="2" t="str">
        <f>IF('Employee List'!AF246="","",TRIM('Employee List'!AF246))</f>
        <v/>
      </c>
      <c r="AF238" s="2" t="str">
        <f>IF('Employee List'!AG246="","",TRIM('Employee List'!AG246))</f>
        <v/>
      </c>
      <c r="AG238" s="2" t="str">
        <f>IF('Employee List'!AH246="","",TRIM('Employee List'!AH246))</f>
        <v/>
      </c>
      <c r="AH238" t="str">
        <f>IF(ISBLANK('Employee List'!AI246), "",VLOOKUP('Employee List'!AI246,'other LOVs'!A:B,2,FALSE))</f>
        <v/>
      </c>
      <c r="AI238" t="str">
        <f>IF('Employee List'!AJ246="","",TRIM('Employee List'!AJ246))</f>
        <v/>
      </c>
      <c r="AJ238" t="str">
        <f>IF(ISBLANK('Employee List'!AK246)," ",TRIM('Employee List'!AK246))</f>
        <v xml:space="preserve"> </v>
      </c>
    </row>
    <row r="239" spans="1:36">
      <c r="A239" t="str">
        <f>IF('Employee List'!B247="","",TRIM('Employee List'!B247))</f>
        <v/>
      </c>
      <c r="B239" t="str">
        <f>IF('Employee List'!C247="","",TRIM('Employee List'!C247))</f>
        <v/>
      </c>
      <c r="C239" t="str">
        <f>IF('Employee List'!D247="","",TRIM('Employee List'!D247))</f>
        <v/>
      </c>
      <c r="D239" t="str">
        <f>IF(ISBLANK('Employee List'!E247), "",VLOOKUP('Employee List'!E247,'other LOVs'!A:B,2,FALSE))</f>
        <v/>
      </c>
      <c r="E239" t="str">
        <f>IF('Employee List'!F247="","",TRIM('Employee List'!F247))</f>
        <v>,</v>
      </c>
      <c r="F239" s="2" t="str">
        <f>IF('Employee List'!H247="","",'Employee List'!H247)</f>
        <v/>
      </c>
      <c r="G239" s="2" t="str">
        <f>IF('Employee List'!I247="","",TRIM('Employee List'!I247))</f>
        <v/>
      </c>
      <c r="H239" t="str">
        <f>IFERROR(VLOOKUP('Employee List'!J247,Nationality_Table,2,FALSE),"")</f>
        <v/>
      </c>
      <c r="I239" t="str">
        <f>IFERROR(VLOOKUP('Employee List'!K247,Country_Table,2,FALSE),"")</f>
        <v/>
      </c>
      <c r="J239" t="str">
        <f>IFERROR(VLOOKUP('Employee List'!L247,Gender_Table,2,FALSE),"")</f>
        <v/>
      </c>
      <c r="K239" s="2" t="str">
        <f>IF('Employee List'!M247="","",TEXT('Employee List'!M247,"00000000000"))</f>
        <v/>
      </c>
      <c r="L239" s="2" t="str">
        <f>IF('Employee List'!N247="","",TRIM('Employee List'!N247))</f>
        <v/>
      </c>
      <c r="M239" s="2" t="str">
        <f>IF('Employee List'!O247="","",TRIM('Employee List'!O247))</f>
        <v/>
      </c>
      <c r="N239" s="2" t="str">
        <f>IF('Employee List'!P247="","",LEFT(TRIM('Employee List'!P247),60))</f>
        <v/>
      </c>
      <c r="O239" t="str">
        <f>IFERROR(IF(VLOOKUP('Employee List'!Q247,Country_Table,2,FALSE)="PH",VLOOKUP(UPPER(TRIM('Employee List'!R247)&amp;TRIM('Employee List'!S247)&amp;TRIM('Employee List'!T247)),City!$K:$M,3,FALSE),IF('Employee List'!T247="","",'Employee List'!T247)),"")</f>
        <v/>
      </c>
      <c r="P239" t="str">
        <f>IFERROR(IF(VLOOKUP('Employee List'!Q247,Country_Table,2,FALSE)="PH",VLOOKUP('Employee List'!R247,Region_Table,2,FALSE),IF('Employee List'!R247="","",'Employee List'!R247)),"")</f>
        <v/>
      </c>
      <c r="Q239" t="str">
        <f>IFERROR(IF(VLOOKUP('Employee List'!Q247,Country_Table,2,FALSE)="PH",VLOOKUP('Employee List'!S247,Province_Table,2,FALSE),IF('Employee List'!S247="","",'Employee List'!S247)),"")</f>
        <v/>
      </c>
      <c r="R239" t="str">
        <f>IFERROR(VLOOKUP('Employee List'!Q247,Country_Table,2,FALSE),"")</f>
        <v/>
      </c>
      <c r="S239" s="2" t="str">
        <f>IF('Employee List'!U247="","",TRIM('Employee List'!U247))</f>
        <v/>
      </c>
      <c r="T239" s="2" t="str">
        <f>IF('Employee List'!V247="","",TRIM('Employee List'!V247))</f>
        <v/>
      </c>
      <c r="U239" s="2" t="str">
        <f>IF('Employee List'!W247="","",LEFT(TRIM('Employee List'!W247),60))</f>
        <v/>
      </c>
      <c r="V239" t="str">
        <f>IFERROR(IF(VLOOKUP('Employee List'!X247,Country_Table,2,FALSE)="PH",VLOOKUP(UPPER(TRIM('Employee List'!Y247)&amp;TRIM('Employee List'!Z247)&amp;TRIM('Employee List'!AA247)),City!$K:$M,3,FALSE),IF('Employee List'!AA247="","",'Employee List'!AA247)),"")</f>
        <v/>
      </c>
      <c r="W239" t="str">
        <f>IFERROR(IF(VLOOKUP('Employee List'!X247,Country_Table,2,FALSE)="PH",VLOOKUP('Employee List'!Y247,Region_Table,2,FALSE),IF('Employee List'!Y247="","",'Employee List'!Y247)),"")</f>
        <v/>
      </c>
      <c r="X239" t="str">
        <f>IFERROR(IF(VLOOKUP('Employee List'!X247,Country_Table,2,FALSE)="PH",VLOOKUP('Employee List'!Z247,Province_Table,2,FALSE),IF('Employee List'!Z247="","",'Employee List'!Z247)),"")</f>
        <v/>
      </c>
      <c r="Y239" t="str">
        <f>IFERROR(VLOOKUP('Employee List'!X247,Country_Table,2,FALSE),"")</f>
        <v/>
      </c>
      <c r="Z239" s="2" t="str">
        <f>IF('Employee List'!AB247="","",TRIM('Employee List'!AB247))</f>
        <v/>
      </c>
      <c r="AA239" s="2" t="str">
        <f>IF('Employee List'!AC247="","",TRIM('Employee List'!AC247))</f>
        <v/>
      </c>
      <c r="AB239" s="2" t="str">
        <f>IF('Employee List'!AD247="","",TRIM('Employee List'!AD247))</f>
        <v/>
      </c>
      <c r="AC239" s="2" t="str">
        <f>IF('Employee List'!G247="","",TRIM('Employee List'!G247))</f>
        <v/>
      </c>
      <c r="AD239" t="str">
        <f>IFERROR(VLOOKUP('Employee List'!AE247,Civil_Status_Table,2,FALSE),"")</f>
        <v/>
      </c>
      <c r="AE239" s="2" t="str">
        <f>IF('Employee List'!AF247="","",TRIM('Employee List'!AF247))</f>
        <v/>
      </c>
      <c r="AF239" s="2" t="str">
        <f>IF('Employee List'!AG247="","",TRIM('Employee List'!AG247))</f>
        <v/>
      </c>
      <c r="AG239" s="2" t="str">
        <f>IF('Employee List'!AH247="","",TRIM('Employee List'!AH247))</f>
        <v/>
      </c>
      <c r="AH239" t="str">
        <f>IF(ISBLANK('Employee List'!AI247), "",VLOOKUP('Employee List'!AI247,'other LOVs'!A:B,2,FALSE))</f>
        <v/>
      </c>
      <c r="AI239" t="str">
        <f>IF('Employee List'!AJ247="","",TRIM('Employee List'!AJ247))</f>
        <v/>
      </c>
      <c r="AJ239" t="str">
        <f>IF(ISBLANK('Employee List'!AK247)," ",TRIM('Employee List'!AK247))</f>
        <v xml:space="preserve"> </v>
      </c>
    </row>
    <row r="240" spans="1:36">
      <c r="A240" t="str">
        <f>IF('Employee List'!B248="","",TRIM('Employee List'!B248))</f>
        <v/>
      </c>
      <c r="B240" t="str">
        <f>IF('Employee List'!C248="","",TRIM('Employee List'!C248))</f>
        <v/>
      </c>
      <c r="C240" t="str">
        <f>IF('Employee List'!D248="","",TRIM('Employee List'!D248))</f>
        <v/>
      </c>
      <c r="D240" t="str">
        <f>IF(ISBLANK('Employee List'!E248), "",VLOOKUP('Employee List'!E248,'other LOVs'!A:B,2,FALSE))</f>
        <v/>
      </c>
      <c r="E240" t="str">
        <f>IF('Employee List'!F248="","",TRIM('Employee List'!F248))</f>
        <v>,</v>
      </c>
      <c r="F240" s="2" t="str">
        <f>IF('Employee List'!H248="","",'Employee List'!H248)</f>
        <v/>
      </c>
      <c r="G240" s="2" t="str">
        <f>IF('Employee List'!I248="","",TRIM('Employee List'!I248))</f>
        <v/>
      </c>
      <c r="H240" t="str">
        <f>IFERROR(VLOOKUP('Employee List'!J248,Nationality_Table,2,FALSE),"")</f>
        <v/>
      </c>
      <c r="I240" t="str">
        <f>IFERROR(VLOOKUP('Employee List'!K248,Country_Table,2,FALSE),"")</f>
        <v/>
      </c>
      <c r="J240" t="str">
        <f>IFERROR(VLOOKUP('Employee List'!L248,Gender_Table,2,FALSE),"")</f>
        <v/>
      </c>
      <c r="K240" s="2" t="str">
        <f>IF('Employee List'!M248="","",TEXT('Employee List'!M248,"00000000000"))</f>
        <v/>
      </c>
      <c r="L240" s="2" t="str">
        <f>IF('Employee List'!N248="","",TRIM('Employee List'!N248))</f>
        <v/>
      </c>
      <c r="M240" s="2" t="str">
        <f>IF('Employee List'!O248="","",TRIM('Employee List'!O248))</f>
        <v/>
      </c>
      <c r="N240" s="2" t="str">
        <f>IF('Employee List'!P248="","",LEFT(TRIM('Employee List'!P248),60))</f>
        <v/>
      </c>
      <c r="O240" t="str">
        <f>IFERROR(IF(VLOOKUP('Employee List'!Q248,Country_Table,2,FALSE)="PH",VLOOKUP(UPPER(TRIM('Employee List'!R248)&amp;TRIM('Employee List'!S248)&amp;TRIM('Employee List'!T248)),City!$K:$M,3,FALSE),IF('Employee List'!T248="","",'Employee List'!T248)),"")</f>
        <v/>
      </c>
      <c r="P240" t="str">
        <f>IFERROR(IF(VLOOKUP('Employee List'!Q248,Country_Table,2,FALSE)="PH",VLOOKUP('Employee List'!R248,Region_Table,2,FALSE),IF('Employee List'!R248="","",'Employee List'!R248)),"")</f>
        <v/>
      </c>
      <c r="Q240" t="str">
        <f>IFERROR(IF(VLOOKUP('Employee List'!Q248,Country_Table,2,FALSE)="PH",VLOOKUP('Employee List'!S248,Province_Table,2,FALSE),IF('Employee List'!S248="","",'Employee List'!S248)),"")</f>
        <v/>
      </c>
      <c r="R240" t="str">
        <f>IFERROR(VLOOKUP('Employee List'!Q248,Country_Table,2,FALSE),"")</f>
        <v/>
      </c>
      <c r="S240" s="2" t="str">
        <f>IF('Employee List'!U248="","",TRIM('Employee List'!U248))</f>
        <v/>
      </c>
      <c r="T240" s="2" t="str">
        <f>IF('Employee List'!V248="","",TRIM('Employee List'!V248))</f>
        <v/>
      </c>
      <c r="U240" s="2" t="str">
        <f>IF('Employee List'!W248="","",LEFT(TRIM('Employee List'!W248),60))</f>
        <v/>
      </c>
      <c r="V240" t="str">
        <f>IFERROR(IF(VLOOKUP('Employee List'!X248,Country_Table,2,FALSE)="PH",VLOOKUP(UPPER(TRIM('Employee List'!Y248)&amp;TRIM('Employee List'!Z248)&amp;TRIM('Employee List'!AA248)),City!$K:$M,3,FALSE),IF('Employee List'!AA248="","",'Employee List'!AA248)),"")</f>
        <v/>
      </c>
      <c r="W240" t="str">
        <f>IFERROR(IF(VLOOKUP('Employee List'!X248,Country_Table,2,FALSE)="PH",VLOOKUP('Employee List'!Y248,Region_Table,2,FALSE),IF('Employee List'!Y248="","",'Employee List'!Y248)),"")</f>
        <v/>
      </c>
      <c r="X240" t="str">
        <f>IFERROR(IF(VLOOKUP('Employee List'!X248,Country_Table,2,FALSE)="PH",VLOOKUP('Employee List'!Z248,Province_Table,2,FALSE),IF('Employee List'!Z248="","",'Employee List'!Z248)),"")</f>
        <v/>
      </c>
      <c r="Y240" t="str">
        <f>IFERROR(VLOOKUP('Employee List'!X248,Country_Table,2,FALSE),"")</f>
        <v/>
      </c>
      <c r="Z240" s="2" t="str">
        <f>IF('Employee List'!AB248="","",TRIM('Employee List'!AB248))</f>
        <v/>
      </c>
      <c r="AA240" s="2" t="str">
        <f>IF('Employee List'!AC248="","",TRIM('Employee List'!AC248))</f>
        <v/>
      </c>
      <c r="AB240" s="2" t="str">
        <f>IF('Employee List'!AD248="","",TRIM('Employee List'!AD248))</f>
        <v/>
      </c>
      <c r="AC240" s="2" t="str">
        <f>IF('Employee List'!G248="","",TRIM('Employee List'!G248))</f>
        <v/>
      </c>
      <c r="AD240" t="str">
        <f>IFERROR(VLOOKUP('Employee List'!AE248,Civil_Status_Table,2,FALSE),"")</f>
        <v/>
      </c>
      <c r="AE240" s="2" t="str">
        <f>IF('Employee List'!AF248="","",TRIM('Employee List'!AF248))</f>
        <v/>
      </c>
      <c r="AF240" s="2" t="str">
        <f>IF('Employee List'!AG248="","",TRIM('Employee List'!AG248))</f>
        <v/>
      </c>
      <c r="AG240" s="2" t="str">
        <f>IF('Employee List'!AH248="","",TRIM('Employee List'!AH248))</f>
        <v/>
      </c>
      <c r="AH240" t="str">
        <f>IF(ISBLANK('Employee List'!AI248), "",VLOOKUP('Employee List'!AI248,'other LOVs'!A:B,2,FALSE))</f>
        <v/>
      </c>
      <c r="AI240" t="str">
        <f>IF('Employee List'!AJ248="","",TRIM('Employee List'!AJ248))</f>
        <v/>
      </c>
      <c r="AJ240" t="str">
        <f>IF(ISBLANK('Employee List'!AK248)," ",TRIM('Employee List'!AK248))</f>
        <v xml:space="preserve"> </v>
      </c>
    </row>
    <row r="241" spans="1:36">
      <c r="A241" t="str">
        <f>IF('Employee List'!B249="","",TRIM('Employee List'!B249))</f>
        <v/>
      </c>
      <c r="B241" t="str">
        <f>IF('Employee List'!C249="","",TRIM('Employee List'!C249))</f>
        <v/>
      </c>
      <c r="C241" t="str">
        <f>IF('Employee List'!D249="","",TRIM('Employee List'!D249))</f>
        <v/>
      </c>
      <c r="D241" t="str">
        <f>IF(ISBLANK('Employee List'!E249), "",VLOOKUP('Employee List'!E249,'other LOVs'!A:B,2,FALSE))</f>
        <v/>
      </c>
      <c r="E241" t="str">
        <f>IF('Employee List'!F249="","",TRIM('Employee List'!F249))</f>
        <v>,</v>
      </c>
      <c r="F241" s="2" t="str">
        <f>IF('Employee List'!H249="","",'Employee List'!H249)</f>
        <v/>
      </c>
      <c r="G241" s="2" t="str">
        <f>IF('Employee List'!I249="","",TRIM('Employee List'!I249))</f>
        <v/>
      </c>
      <c r="H241" t="str">
        <f>IFERROR(VLOOKUP('Employee List'!J249,Nationality_Table,2,FALSE),"")</f>
        <v/>
      </c>
      <c r="I241" t="str">
        <f>IFERROR(VLOOKUP('Employee List'!K249,Country_Table,2,FALSE),"")</f>
        <v/>
      </c>
      <c r="J241" t="str">
        <f>IFERROR(VLOOKUP('Employee List'!L249,Gender_Table,2,FALSE),"")</f>
        <v/>
      </c>
      <c r="K241" s="2" t="str">
        <f>IF('Employee List'!M249="","",TEXT('Employee List'!M249,"00000000000"))</f>
        <v/>
      </c>
      <c r="L241" s="2" t="str">
        <f>IF('Employee List'!N249="","",TRIM('Employee List'!N249))</f>
        <v/>
      </c>
      <c r="M241" s="2" t="str">
        <f>IF('Employee List'!O249="","",TRIM('Employee List'!O249))</f>
        <v/>
      </c>
      <c r="N241" s="2" t="str">
        <f>IF('Employee List'!P249="","",LEFT(TRIM('Employee List'!P249),60))</f>
        <v/>
      </c>
      <c r="O241" t="str">
        <f>IFERROR(IF(VLOOKUP('Employee List'!Q249,Country_Table,2,FALSE)="PH",VLOOKUP(UPPER(TRIM('Employee List'!R249)&amp;TRIM('Employee List'!S249)&amp;TRIM('Employee List'!T249)),City!$K:$M,3,FALSE),IF('Employee List'!T249="","",'Employee List'!T249)),"")</f>
        <v/>
      </c>
      <c r="P241" t="str">
        <f>IFERROR(IF(VLOOKUP('Employee List'!Q249,Country_Table,2,FALSE)="PH",VLOOKUP('Employee List'!R249,Region_Table,2,FALSE),IF('Employee List'!R249="","",'Employee List'!R249)),"")</f>
        <v/>
      </c>
      <c r="Q241" t="str">
        <f>IFERROR(IF(VLOOKUP('Employee List'!Q249,Country_Table,2,FALSE)="PH",VLOOKUP('Employee List'!S249,Province_Table,2,FALSE),IF('Employee List'!S249="","",'Employee List'!S249)),"")</f>
        <v/>
      </c>
      <c r="R241" t="str">
        <f>IFERROR(VLOOKUP('Employee List'!Q249,Country_Table,2,FALSE),"")</f>
        <v/>
      </c>
      <c r="S241" s="2" t="str">
        <f>IF('Employee List'!U249="","",TRIM('Employee List'!U249))</f>
        <v/>
      </c>
      <c r="T241" s="2" t="str">
        <f>IF('Employee List'!V249="","",TRIM('Employee List'!V249))</f>
        <v/>
      </c>
      <c r="U241" s="2" t="str">
        <f>IF('Employee List'!W249="","",LEFT(TRIM('Employee List'!W249),60))</f>
        <v/>
      </c>
      <c r="V241" t="str">
        <f>IFERROR(IF(VLOOKUP('Employee List'!X249,Country_Table,2,FALSE)="PH",VLOOKUP(UPPER(TRIM('Employee List'!Y249)&amp;TRIM('Employee List'!Z249)&amp;TRIM('Employee List'!AA249)),City!$K:$M,3,FALSE),IF('Employee List'!AA249="","",'Employee List'!AA249)),"")</f>
        <v/>
      </c>
      <c r="W241" t="str">
        <f>IFERROR(IF(VLOOKUP('Employee List'!X249,Country_Table,2,FALSE)="PH",VLOOKUP('Employee List'!Y249,Region_Table,2,FALSE),IF('Employee List'!Y249="","",'Employee List'!Y249)),"")</f>
        <v/>
      </c>
      <c r="X241" t="str">
        <f>IFERROR(IF(VLOOKUP('Employee List'!X249,Country_Table,2,FALSE)="PH",VLOOKUP('Employee List'!Z249,Province_Table,2,FALSE),IF('Employee List'!Z249="","",'Employee List'!Z249)),"")</f>
        <v/>
      </c>
      <c r="Y241" t="str">
        <f>IFERROR(VLOOKUP('Employee List'!X249,Country_Table,2,FALSE),"")</f>
        <v/>
      </c>
      <c r="Z241" s="2" t="str">
        <f>IF('Employee List'!AB249="","",TRIM('Employee List'!AB249))</f>
        <v/>
      </c>
      <c r="AA241" s="2" t="str">
        <f>IF('Employee List'!AC249="","",TRIM('Employee List'!AC249))</f>
        <v/>
      </c>
      <c r="AB241" s="2" t="str">
        <f>IF('Employee List'!AD249="","",TRIM('Employee List'!AD249))</f>
        <v/>
      </c>
      <c r="AC241" s="2" t="str">
        <f>IF('Employee List'!G249="","",TRIM('Employee List'!G249))</f>
        <v/>
      </c>
      <c r="AD241" t="str">
        <f>IFERROR(VLOOKUP('Employee List'!AE249,Civil_Status_Table,2,FALSE),"")</f>
        <v/>
      </c>
      <c r="AE241" s="2" t="str">
        <f>IF('Employee List'!AF249="","",TRIM('Employee List'!AF249))</f>
        <v/>
      </c>
      <c r="AF241" s="2" t="str">
        <f>IF('Employee List'!AG249="","",TRIM('Employee List'!AG249))</f>
        <v/>
      </c>
      <c r="AG241" s="2" t="str">
        <f>IF('Employee List'!AH249="","",TRIM('Employee List'!AH249))</f>
        <v/>
      </c>
      <c r="AH241" t="str">
        <f>IF(ISBLANK('Employee List'!AI249), "",VLOOKUP('Employee List'!AI249,'other LOVs'!A:B,2,FALSE))</f>
        <v/>
      </c>
      <c r="AI241" t="str">
        <f>IF('Employee List'!AJ249="","",TRIM('Employee List'!AJ249))</f>
        <v/>
      </c>
      <c r="AJ241" t="str">
        <f>IF(ISBLANK('Employee List'!AK249)," ",TRIM('Employee List'!AK249))</f>
        <v xml:space="preserve"> </v>
      </c>
    </row>
    <row r="242" spans="1:36">
      <c r="A242" t="str">
        <f>IF('Employee List'!B250="","",TRIM('Employee List'!B250))</f>
        <v/>
      </c>
      <c r="B242" t="str">
        <f>IF('Employee List'!C250="","",TRIM('Employee List'!C250))</f>
        <v/>
      </c>
      <c r="C242" t="str">
        <f>IF('Employee List'!D250="","",TRIM('Employee List'!D250))</f>
        <v/>
      </c>
      <c r="D242" t="str">
        <f>IF(ISBLANK('Employee List'!E250), "",VLOOKUP('Employee List'!E250,'other LOVs'!A:B,2,FALSE))</f>
        <v/>
      </c>
      <c r="E242" t="str">
        <f>IF('Employee List'!F250="","",TRIM('Employee List'!F250))</f>
        <v>,</v>
      </c>
      <c r="F242" s="2" t="str">
        <f>IF('Employee List'!H250="","",'Employee List'!H250)</f>
        <v/>
      </c>
      <c r="G242" s="2" t="str">
        <f>IF('Employee List'!I250="","",TRIM('Employee List'!I250))</f>
        <v/>
      </c>
      <c r="H242" t="str">
        <f>IFERROR(VLOOKUP('Employee List'!J250,Nationality_Table,2,FALSE),"")</f>
        <v/>
      </c>
      <c r="I242" t="str">
        <f>IFERROR(VLOOKUP('Employee List'!K250,Country_Table,2,FALSE),"")</f>
        <v/>
      </c>
      <c r="J242" t="str">
        <f>IFERROR(VLOOKUP('Employee List'!L250,Gender_Table,2,FALSE),"")</f>
        <v/>
      </c>
      <c r="K242" s="2" t="str">
        <f>IF('Employee List'!M250="","",TEXT('Employee List'!M250,"00000000000"))</f>
        <v/>
      </c>
      <c r="L242" s="2" t="str">
        <f>IF('Employee List'!N250="","",TRIM('Employee List'!N250))</f>
        <v/>
      </c>
      <c r="M242" s="2" t="str">
        <f>IF('Employee List'!O250="","",TRIM('Employee List'!O250))</f>
        <v/>
      </c>
      <c r="N242" s="2" t="str">
        <f>IF('Employee List'!P250="","",LEFT(TRIM('Employee List'!P250),60))</f>
        <v/>
      </c>
      <c r="O242" t="str">
        <f>IFERROR(IF(VLOOKUP('Employee List'!Q250,Country_Table,2,FALSE)="PH",VLOOKUP(UPPER(TRIM('Employee List'!R250)&amp;TRIM('Employee List'!S250)&amp;TRIM('Employee List'!T250)),City!$K:$M,3,FALSE),IF('Employee List'!T250="","",'Employee List'!T250)),"")</f>
        <v/>
      </c>
      <c r="P242" t="str">
        <f>IFERROR(IF(VLOOKUP('Employee List'!Q250,Country_Table,2,FALSE)="PH",VLOOKUP('Employee List'!R250,Region_Table,2,FALSE),IF('Employee List'!R250="","",'Employee List'!R250)),"")</f>
        <v/>
      </c>
      <c r="Q242" t="str">
        <f>IFERROR(IF(VLOOKUP('Employee List'!Q250,Country_Table,2,FALSE)="PH",VLOOKUP('Employee List'!S250,Province_Table,2,FALSE),IF('Employee List'!S250="","",'Employee List'!S250)),"")</f>
        <v/>
      </c>
      <c r="R242" t="str">
        <f>IFERROR(VLOOKUP('Employee List'!Q250,Country_Table,2,FALSE),"")</f>
        <v/>
      </c>
      <c r="S242" s="2" t="str">
        <f>IF('Employee List'!U250="","",TRIM('Employee List'!U250))</f>
        <v/>
      </c>
      <c r="T242" s="2" t="str">
        <f>IF('Employee List'!V250="","",TRIM('Employee List'!V250))</f>
        <v/>
      </c>
      <c r="U242" s="2" t="str">
        <f>IF('Employee List'!W250="","",LEFT(TRIM('Employee List'!W250),60))</f>
        <v/>
      </c>
      <c r="V242" t="str">
        <f>IFERROR(IF(VLOOKUP('Employee List'!X250,Country_Table,2,FALSE)="PH",VLOOKUP(UPPER(TRIM('Employee List'!Y250)&amp;TRIM('Employee List'!Z250)&amp;TRIM('Employee List'!AA250)),City!$K:$M,3,FALSE),IF('Employee List'!AA250="","",'Employee List'!AA250)),"")</f>
        <v/>
      </c>
      <c r="W242" t="str">
        <f>IFERROR(IF(VLOOKUP('Employee List'!X250,Country_Table,2,FALSE)="PH",VLOOKUP('Employee List'!Y250,Region_Table,2,FALSE),IF('Employee List'!Y250="","",'Employee List'!Y250)),"")</f>
        <v/>
      </c>
      <c r="X242" t="str">
        <f>IFERROR(IF(VLOOKUP('Employee List'!X250,Country_Table,2,FALSE)="PH",VLOOKUP('Employee List'!Z250,Province_Table,2,FALSE),IF('Employee List'!Z250="","",'Employee List'!Z250)),"")</f>
        <v/>
      </c>
      <c r="Y242" t="str">
        <f>IFERROR(VLOOKUP('Employee List'!X250,Country_Table,2,FALSE),"")</f>
        <v/>
      </c>
      <c r="Z242" s="2" t="str">
        <f>IF('Employee List'!AB250="","",TRIM('Employee List'!AB250))</f>
        <v/>
      </c>
      <c r="AA242" s="2" t="str">
        <f>IF('Employee List'!AC250="","",TRIM('Employee List'!AC250))</f>
        <v/>
      </c>
      <c r="AB242" s="2" t="str">
        <f>IF('Employee List'!AD250="","",TRIM('Employee List'!AD250))</f>
        <v/>
      </c>
      <c r="AC242" s="2" t="str">
        <f>IF('Employee List'!G250="","",TRIM('Employee List'!G250))</f>
        <v/>
      </c>
      <c r="AD242" t="str">
        <f>IFERROR(VLOOKUP('Employee List'!AE250,Civil_Status_Table,2,FALSE),"")</f>
        <v/>
      </c>
      <c r="AE242" s="2" t="str">
        <f>IF('Employee List'!AF250="","",TRIM('Employee List'!AF250))</f>
        <v/>
      </c>
      <c r="AF242" s="2" t="str">
        <f>IF('Employee List'!AG250="","",TRIM('Employee List'!AG250))</f>
        <v/>
      </c>
      <c r="AG242" s="2" t="str">
        <f>IF('Employee List'!AH250="","",TRIM('Employee List'!AH250))</f>
        <v/>
      </c>
      <c r="AH242" t="str">
        <f>IF(ISBLANK('Employee List'!AI250), "",VLOOKUP('Employee List'!AI250,'other LOVs'!A:B,2,FALSE))</f>
        <v/>
      </c>
      <c r="AI242" t="str">
        <f>IF('Employee List'!AJ250="","",TRIM('Employee List'!AJ250))</f>
        <v/>
      </c>
      <c r="AJ242" t="str">
        <f>IF(ISBLANK('Employee List'!AK250)," ",TRIM('Employee List'!AK250))</f>
        <v xml:space="preserve"> </v>
      </c>
    </row>
    <row r="243" spans="1:36">
      <c r="A243" t="str">
        <f>IF('Employee List'!B251="","",TRIM('Employee List'!B251))</f>
        <v/>
      </c>
      <c r="B243" t="str">
        <f>IF('Employee List'!C251="","",TRIM('Employee List'!C251))</f>
        <v/>
      </c>
      <c r="C243" t="str">
        <f>IF('Employee List'!D251="","",TRIM('Employee List'!D251))</f>
        <v/>
      </c>
      <c r="D243" t="str">
        <f>IF(ISBLANK('Employee List'!E251), "",VLOOKUP('Employee List'!E251,'other LOVs'!A:B,2,FALSE))</f>
        <v/>
      </c>
      <c r="E243" t="str">
        <f>IF('Employee List'!F251="","",TRIM('Employee List'!F251))</f>
        <v>,</v>
      </c>
      <c r="F243" s="2" t="str">
        <f>IF('Employee List'!H251="","",'Employee List'!H251)</f>
        <v/>
      </c>
      <c r="G243" s="2" t="str">
        <f>IF('Employee List'!I251="","",TRIM('Employee List'!I251))</f>
        <v/>
      </c>
      <c r="H243" t="str">
        <f>IFERROR(VLOOKUP('Employee List'!J251,Nationality_Table,2,FALSE),"")</f>
        <v/>
      </c>
      <c r="I243" t="str">
        <f>IFERROR(VLOOKUP('Employee List'!K251,Country_Table,2,FALSE),"")</f>
        <v/>
      </c>
      <c r="J243" t="str">
        <f>IFERROR(VLOOKUP('Employee List'!L251,Gender_Table,2,FALSE),"")</f>
        <v/>
      </c>
      <c r="K243" s="2" t="str">
        <f>IF('Employee List'!M251="","",TEXT('Employee List'!M251,"00000000000"))</f>
        <v/>
      </c>
      <c r="L243" s="2" t="str">
        <f>IF('Employee List'!N251="","",TRIM('Employee List'!N251))</f>
        <v/>
      </c>
      <c r="M243" s="2" t="str">
        <f>IF('Employee List'!O251="","",TRIM('Employee List'!O251))</f>
        <v/>
      </c>
      <c r="N243" s="2" t="str">
        <f>IF('Employee List'!P251="","",LEFT(TRIM('Employee List'!P251),60))</f>
        <v/>
      </c>
      <c r="O243" t="str">
        <f>IFERROR(IF(VLOOKUP('Employee List'!Q251,Country_Table,2,FALSE)="PH",VLOOKUP(UPPER(TRIM('Employee List'!R251)&amp;TRIM('Employee List'!S251)&amp;TRIM('Employee List'!T251)),City!$K:$M,3,FALSE),IF('Employee List'!T251="","",'Employee List'!T251)),"")</f>
        <v/>
      </c>
      <c r="P243" t="str">
        <f>IFERROR(IF(VLOOKUP('Employee List'!Q251,Country_Table,2,FALSE)="PH",VLOOKUP('Employee List'!R251,Region_Table,2,FALSE),IF('Employee List'!R251="","",'Employee List'!R251)),"")</f>
        <v/>
      </c>
      <c r="Q243" t="str">
        <f>IFERROR(IF(VLOOKUP('Employee List'!Q251,Country_Table,2,FALSE)="PH",VLOOKUP('Employee List'!S251,Province_Table,2,FALSE),IF('Employee List'!S251="","",'Employee List'!S251)),"")</f>
        <v/>
      </c>
      <c r="R243" t="str">
        <f>IFERROR(VLOOKUP('Employee List'!Q251,Country_Table,2,FALSE),"")</f>
        <v/>
      </c>
      <c r="S243" s="2" t="str">
        <f>IF('Employee List'!U251="","",TRIM('Employee List'!U251))</f>
        <v/>
      </c>
      <c r="T243" s="2" t="str">
        <f>IF('Employee List'!V251="","",TRIM('Employee List'!V251))</f>
        <v/>
      </c>
      <c r="U243" s="2" t="str">
        <f>IF('Employee List'!W251="","",LEFT(TRIM('Employee List'!W251),60))</f>
        <v/>
      </c>
      <c r="V243" t="str">
        <f>IFERROR(IF(VLOOKUP('Employee List'!X251,Country_Table,2,FALSE)="PH",VLOOKUP(UPPER(TRIM('Employee List'!Y251)&amp;TRIM('Employee List'!Z251)&amp;TRIM('Employee List'!AA251)),City!$K:$M,3,FALSE),IF('Employee List'!AA251="","",'Employee List'!AA251)),"")</f>
        <v/>
      </c>
      <c r="W243" t="str">
        <f>IFERROR(IF(VLOOKUP('Employee List'!X251,Country_Table,2,FALSE)="PH",VLOOKUP('Employee List'!Y251,Region_Table,2,FALSE),IF('Employee List'!Y251="","",'Employee List'!Y251)),"")</f>
        <v/>
      </c>
      <c r="X243" t="str">
        <f>IFERROR(IF(VLOOKUP('Employee List'!X251,Country_Table,2,FALSE)="PH",VLOOKUP('Employee List'!Z251,Province_Table,2,FALSE),IF('Employee List'!Z251="","",'Employee List'!Z251)),"")</f>
        <v/>
      </c>
      <c r="Y243" t="str">
        <f>IFERROR(VLOOKUP('Employee List'!X251,Country_Table,2,FALSE),"")</f>
        <v/>
      </c>
      <c r="Z243" s="2" t="str">
        <f>IF('Employee List'!AB251="","",TRIM('Employee List'!AB251))</f>
        <v/>
      </c>
      <c r="AA243" s="2" t="str">
        <f>IF('Employee List'!AC251="","",TRIM('Employee List'!AC251))</f>
        <v/>
      </c>
      <c r="AB243" s="2" t="str">
        <f>IF('Employee List'!AD251="","",TRIM('Employee List'!AD251))</f>
        <v/>
      </c>
      <c r="AC243" s="2" t="str">
        <f>IF('Employee List'!G251="","",TRIM('Employee List'!G251))</f>
        <v/>
      </c>
      <c r="AD243" t="str">
        <f>IFERROR(VLOOKUP('Employee List'!AE251,Civil_Status_Table,2,FALSE),"")</f>
        <v/>
      </c>
      <c r="AE243" s="2" t="str">
        <f>IF('Employee List'!AF251="","",TRIM('Employee List'!AF251))</f>
        <v/>
      </c>
      <c r="AF243" s="2" t="str">
        <f>IF('Employee List'!AG251="","",TRIM('Employee List'!AG251))</f>
        <v/>
      </c>
      <c r="AG243" s="2" t="str">
        <f>IF('Employee List'!AH251="","",TRIM('Employee List'!AH251))</f>
        <v/>
      </c>
      <c r="AH243" t="str">
        <f>IF(ISBLANK('Employee List'!AI251), "",VLOOKUP('Employee List'!AI251,'other LOVs'!A:B,2,FALSE))</f>
        <v/>
      </c>
      <c r="AI243" t="str">
        <f>IF('Employee List'!AJ251="","",TRIM('Employee List'!AJ251))</f>
        <v/>
      </c>
      <c r="AJ243" t="str">
        <f>IF(ISBLANK('Employee List'!AK251)," ",TRIM('Employee List'!AK251))</f>
        <v xml:space="preserve"> </v>
      </c>
    </row>
    <row r="244" spans="1:36">
      <c r="A244" t="str">
        <f>IF('Employee List'!B252="","",TRIM('Employee List'!B252))</f>
        <v/>
      </c>
      <c r="B244" t="str">
        <f>IF('Employee List'!C252="","",TRIM('Employee List'!C252))</f>
        <v/>
      </c>
      <c r="C244" t="str">
        <f>IF('Employee List'!D252="","",TRIM('Employee List'!D252))</f>
        <v/>
      </c>
      <c r="D244" t="str">
        <f>IF(ISBLANK('Employee List'!E252), "",VLOOKUP('Employee List'!E252,'other LOVs'!A:B,2,FALSE))</f>
        <v/>
      </c>
      <c r="E244" t="str">
        <f>IF('Employee List'!F252="","",TRIM('Employee List'!F252))</f>
        <v>,</v>
      </c>
      <c r="F244" s="2" t="str">
        <f>IF('Employee List'!H252="","",'Employee List'!H252)</f>
        <v/>
      </c>
      <c r="G244" s="2" t="str">
        <f>IF('Employee List'!I252="","",TRIM('Employee List'!I252))</f>
        <v/>
      </c>
      <c r="H244" t="str">
        <f>IFERROR(VLOOKUP('Employee List'!J252,Nationality_Table,2,FALSE),"")</f>
        <v/>
      </c>
      <c r="I244" t="str">
        <f>IFERROR(VLOOKUP('Employee List'!K252,Country_Table,2,FALSE),"")</f>
        <v/>
      </c>
      <c r="J244" t="str">
        <f>IFERROR(VLOOKUP('Employee List'!L252,Gender_Table,2,FALSE),"")</f>
        <v/>
      </c>
      <c r="K244" s="2" t="str">
        <f>IF('Employee List'!M252="","",TEXT('Employee List'!M252,"00000000000"))</f>
        <v/>
      </c>
      <c r="L244" s="2" t="str">
        <f>IF('Employee List'!N252="","",TRIM('Employee List'!N252))</f>
        <v/>
      </c>
      <c r="M244" s="2" t="str">
        <f>IF('Employee List'!O252="","",TRIM('Employee List'!O252))</f>
        <v/>
      </c>
      <c r="N244" s="2" t="str">
        <f>IF('Employee List'!P252="","",LEFT(TRIM('Employee List'!P252),60))</f>
        <v/>
      </c>
      <c r="O244" t="str">
        <f>IFERROR(IF(VLOOKUP('Employee List'!Q252,Country_Table,2,FALSE)="PH",VLOOKUP(UPPER(TRIM('Employee List'!R252)&amp;TRIM('Employee List'!S252)&amp;TRIM('Employee List'!T252)),City!$K:$M,3,FALSE),IF('Employee List'!T252="","",'Employee List'!T252)),"")</f>
        <v/>
      </c>
      <c r="P244" t="str">
        <f>IFERROR(IF(VLOOKUP('Employee List'!Q252,Country_Table,2,FALSE)="PH",VLOOKUP('Employee List'!R252,Region_Table,2,FALSE),IF('Employee List'!R252="","",'Employee List'!R252)),"")</f>
        <v/>
      </c>
      <c r="Q244" t="str">
        <f>IFERROR(IF(VLOOKUP('Employee List'!Q252,Country_Table,2,FALSE)="PH",VLOOKUP('Employee List'!S252,Province_Table,2,FALSE),IF('Employee List'!S252="","",'Employee List'!S252)),"")</f>
        <v/>
      </c>
      <c r="R244" t="str">
        <f>IFERROR(VLOOKUP('Employee List'!Q252,Country_Table,2,FALSE),"")</f>
        <v/>
      </c>
      <c r="S244" s="2" t="str">
        <f>IF('Employee List'!U252="","",TRIM('Employee List'!U252))</f>
        <v/>
      </c>
      <c r="T244" s="2" t="str">
        <f>IF('Employee List'!V252="","",TRIM('Employee List'!V252))</f>
        <v/>
      </c>
      <c r="U244" s="2" t="str">
        <f>IF('Employee List'!W252="","",LEFT(TRIM('Employee List'!W252),60))</f>
        <v/>
      </c>
      <c r="V244" t="str">
        <f>IFERROR(IF(VLOOKUP('Employee List'!X252,Country_Table,2,FALSE)="PH",VLOOKUP(UPPER(TRIM('Employee List'!Y252)&amp;TRIM('Employee List'!Z252)&amp;TRIM('Employee List'!AA252)),City!$K:$M,3,FALSE),IF('Employee List'!AA252="","",'Employee List'!AA252)),"")</f>
        <v/>
      </c>
      <c r="W244" t="str">
        <f>IFERROR(IF(VLOOKUP('Employee List'!X252,Country_Table,2,FALSE)="PH",VLOOKUP('Employee List'!Y252,Region_Table,2,FALSE),IF('Employee List'!Y252="","",'Employee List'!Y252)),"")</f>
        <v/>
      </c>
      <c r="X244" t="str">
        <f>IFERROR(IF(VLOOKUP('Employee List'!X252,Country_Table,2,FALSE)="PH",VLOOKUP('Employee List'!Z252,Province_Table,2,FALSE),IF('Employee List'!Z252="","",'Employee List'!Z252)),"")</f>
        <v/>
      </c>
      <c r="Y244" t="str">
        <f>IFERROR(VLOOKUP('Employee List'!X252,Country_Table,2,FALSE),"")</f>
        <v/>
      </c>
      <c r="Z244" s="2" t="str">
        <f>IF('Employee List'!AB252="","",TRIM('Employee List'!AB252))</f>
        <v/>
      </c>
      <c r="AA244" s="2" t="str">
        <f>IF('Employee List'!AC252="","",TRIM('Employee List'!AC252))</f>
        <v/>
      </c>
      <c r="AB244" s="2" t="str">
        <f>IF('Employee List'!AD252="","",TRIM('Employee List'!AD252))</f>
        <v/>
      </c>
      <c r="AC244" s="2" t="str">
        <f>IF('Employee List'!G252="","",TRIM('Employee List'!G252))</f>
        <v/>
      </c>
      <c r="AD244" t="str">
        <f>IFERROR(VLOOKUP('Employee List'!AE252,Civil_Status_Table,2,FALSE),"")</f>
        <v/>
      </c>
      <c r="AE244" s="2" t="str">
        <f>IF('Employee List'!AF252="","",TRIM('Employee List'!AF252))</f>
        <v/>
      </c>
      <c r="AF244" s="2" t="str">
        <f>IF('Employee List'!AG252="","",TRIM('Employee List'!AG252))</f>
        <v/>
      </c>
      <c r="AG244" s="2" t="str">
        <f>IF('Employee List'!AH252="","",TRIM('Employee List'!AH252))</f>
        <v/>
      </c>
      <c r="AH244" t="str">
        <f>IF(ISBLANK('Employee List'!AI252), "",VLOOKUP('Employee List'!AI252,'other LOVs'!A:B,2,FALSE))</f>
        <v/>
      </c>
      <c r="AI244" t="str">
        <f>IF('Employee List'!AJ252="","",TRIM('Employee List'!AJ252))</f>
        <v/>
      </c>
      <c r="AJ244" t="str">
        <f>IF(ISBLANK('Employee List'!AK252)," ",TRIM('Employee List'!AK252))</f>
        <v xml:space="preserve"> </v>
      </c>
    </row>
    <row r="245" spans="1:36">
      <c r="A245" t="str">
        <f>IF('Employee List'!B253="","",TRIM('Employee List'!B253))</f>
        <v/>
      </c>
      <c r="B245" t="str">
        <f>IF('Employee List'!C253="","",TRIM('Employee List'!C253))</f>
        <v/>
      </c>
      <c r="C245" t="str">
        <f>IF('Employee List'!D253="","",TRIM('Employee List'!D253))</f>
        <v/>
      </c>
      <c r="D245" t="str">
        <f>IF(ISBLANK('Employee List'!E253), "",VLOOKUP('Employee List'!E253,'other LOVs'!A:B,2,FALSE))</f>
        <v/>
      </c>
      <c r="E245" t="str">
        <f>IF('Employee List'!F253="","",TRIM('Employee List'!F253))</f>
        <v>,</v>
      </c>
      <c r="F245" s="2" t="str">
        <f>IF('Employee List'!H253="","",'Employee List'!H253)</f>
        <v/>
      </c>
      <c r="G245" s="2" t="str">
        <f>IF('Employee List'!I253="","",TRIM('Employee List'!I253))</f>
        <v/>
      </c>
      <c r="H245" t="str">
        <f>IFERROR(VLOOKUP('Employee List'!J253,Nationality_Table,2,FALSE),"")</f>
        <v/>
      </c>
      <c r="I245" t="str">
        <f>IFERROR(VLOOKUP('Employee List'!K253,Country_Table,2,FALSE),"")</f>
        <v/>
      </c>
      <c r="J245" t="str">
        <f>IFERROR(VLOOKUP('Employee List'!L253,Gender_Table,2,FALSE),"")</f>
        <v/>
      </c>
      <c r="K245" s="2" t="str">
        <f>IF('Employee List'!M253="","",TEXT('Employee List'!M253,"00000000000"))</f>
        <v/>
      </c>
      <c r="L245" s="2" t="str">
        <f>IF('Employee List'!N253="","",TRIM('Employee List'!N253))</f>
        <v/>
      </c>
      <c r="M245" s="2" t="str">
        <f>IF('Employee List'!O253="","",TRIM('Employee List'!O253))</f>
        <v/>
      </c>
      <c r="N245" s="2" t="str">
        <f>IF('Employee List'!P253="","",LEFT(TRIM('Employee List'!P253),60))</f>
        <v/>
      </c>
      <c r="O245" t="str">
        <f>IFERROR(IF(VLOOKUP('Employee List'!Q253,Country_Table,2,FALSE)="PH",VLOOKUP(UPPER(TRIM('Employee List'!R253)&amp;TRIM('Employee List'!S253)&amp;TRIM('Employee List'!T253)),City!$K:$M,3,FALSE),IF('Employee List'!T253="","",'Employee List'!T253)),"")</f>
        <v/>
      </c>
      <c r="P245" t="str">
        <f>IFERROR(IF(VLOOKUP('Employee List'!Q253,Country_Table,2,FALSE)="PH",VLOOKUP('Employee List'!R253,Region_Table,2,FALSE),IF('Employee List'!R253="","",'Employee List'!R253)),"")</f>
        <v/>
      </c>
      <c r="Q245" t="str">
        <f>IFERROR(IF(VLOOKUP('Employee List'!Q253,Country_Table,2,FALSE)="PH",VLOOKUP('Employee List'!S253,Province_Table,2,FALSE),IF('Employee List'!S253="","",'Employee List'!S253)),"")</f>
        <v/>
      </c>
      <c r="R245" t="str">
        <f>IFERROR(VLOOKUP('Employee List'!Q253,Country_Table,2,FALSE),"")</f>
        <v/>
      </c>
      <c r="S245" s="2" t="str">
        <f>IF('Employee List'!U253="","",TRIM('Employee List'!U253))</f>
        <v/>
      </c>
      <c r="T245" s="2" t="str">
        <f>IF('Employee List'!V253="","",TRIM('Employee List'!V253))</f>
        <v/>
      </c>
      <c r="U245" s="2" t="str">
        <f>IF('Employee List'!W253="","",LEFT(TRIM('Employee List'!W253),60))</f>
        <v/>
      </c>
      <c r="V245" t="str">
        <f>IFERROR(IF(VLOOKUP('Employee List'!X253,Country_Table,2,FALSE)="PH",VLOOKUP(UPPER(TRIM('Employee List'!Y253)&amp;TRIM('Employee List'!Z253)&amp;TRIM('Employee List'!AA253)),City!$K:$M,3,FALSE),IF('Employee List'!AA253="","",'Employee List'!AA253)),"")</f>
        <v/>
      </c>
      <c r="W245" t="str">
        <f>IFERROR(IF(VLOOKUP('Employee List'!X253,Country_Table,2,FALSE)="PH",VLOOKUP('Employee List'!Y253,Region_Table,2,FALSE),IF('Employee List'!Y253="","",'Employee List'!Y253)),"")</f>
        <v/>
      </c>
      <c r="X245" t="str">
        <f>IFERROR(IF(VLOOKUP('Employee List'!X253,Country_Table,2,FALSE)="PH",VLOOKUP('Employee List'!Z253,Province_Table,2,FALSE),IF('Employee List'!Z253="","",'Employee List'!Z253)),"")</f>
        <v/>
      </c>
      <c r="Y245" t="str">
        <f>IFERROR(VLOOKUP('Employee List'!X253,Country_Table,2,FALSE),"")</f>
        <v/>
      </c>
      <c r="Z245" s="2" t="str">
        <f>IF('Employee List'!AB253="","",TRIM('Employee List'!AB253))</f>
        <v/>
      </c>
      <c r="AA245" s="2" t="str">
        <f>IF('Employee List'!AC253="","",TRIM('Employee List'!AC253))</f>
        <v/>
      </c>
      <c r="AB245" s="2" t="str">
        <f>IF('Employee List'!AD253="","",TRIM('Employee List'!AD253))</f>
        <v/>
      </c>
      <c r="AC245" s="2" t="str">
        <f>IF('Employee List'!G253="","",TRIM('Employee List'!G253))</f>
        <v/>
      </c>
      <c r="AD245" t="str">
        <f>IFERROR(VLOOKUP('Employee List'!AE253,Civil_Status_Table,2,FALSE),"")</f>
        <v/>
      </c>
      <c r="AE245" s="2" t="str">
        <f>IF('Employee List'!AF253="","",TRIM('Employee List'!AF253))</f>
        <v/>
      </c>
      <c r="AF245" s="2" t="str">
        <f>IF('Employee List'!AG253="","",TRIM('Employee List'!AG253))</f>
        <v/>
      </c>
      <c r="AG245" s="2" t="str">
        <f>IF('Employee List'!AH253="","",TRIM('Employee List'!AH253))</f>
        <v/>
      </c>
      <c r="AH245" t="str">
        <f>IF(ISBLANK('Employee List'!AI253), "",VLOOKUP('Employee List'!AI253,'other LOVs'!A:B,2,FALSE))</f>
        <v/>
      </c>
      <c r="AI245" t="str">
        <f>IF('Employee List'!AJ253="","",TRIM('Employee List'!AJ253))</f>
        <v/>
      </c>
      <c r="AJ245" t="str">
        <f>IF(ISBLANK('Employee List'!AK253)," ",TRIM('Employee List'!AK253))</f>
        <v xml:space="preserve"> </v>
      </c>
    </row>
    <row r="246" spans="1:36">
      <c r="A246" t="str">
        <f>IF('Employee List'!B254="","",TRIM('Employee List'!B254))</f>
        <v/>
      </c>
      <c r="B246" t="str">
        <f>IF('Employee List'!C254="","",TRIM('Employee List'!C254))</f>
        <v/>
      </c>
      <c r="C246" t="str">
        <f>IF('Employee List'!D254="","",TRIM('Employee List'!D254))</f>
        <v/>
      </c>
      <c r="D246" t="str">
        <f>IF(ISBLANK('Employee List'!E254), "",VLOOKUP('Employee List'!E254,'other LOVs'!A:B,2,FALSE))</f>
        <v/>
      </c>
      <c r="E246" t="str">
        <f>IF('Employee List'!F254="","",TRIM('Employee List'!F254))</f>
        <v>,</v>
      </c>
      <c r="F246" s="2" t="str">
        <f>IF('Employee List'!H254="","",'Employee List'!H254)</f>
        <v/>
      </c>
      <c r="G246" s="2" t="str">
        <f>IF('Employee List'!I254="","",TRIM('Employee List'!I254))</f>
        <v/>
      </c>
      <c r="H246" t="str">
        <f>IFERROR(VLOOKUP('Employee List'!J254,Nationality_Table,2,FALSE),"")</f>
        <v/>
      </c>
      <c r="I246" t="str">
        <f>IFERROR(VLOOKUP('Employee List'!K254,Country_Table,2,FALSE),"")</f>
        <v/>
      </c>
      <c r="J246" t="str">
        <f>IFERROR(VLOOKUP('Employee List'!L254,Gender_Table,2,FALSE),"")</f>
        <v/>
      </c>
      <c r="K246" s="2" t="str">
        <f>IF('Employee List'!M254="","",TEXT('Employee List'!M254,"00000000000"))</f>
        <v/>
      </c>
      <c r="L246" s="2" t="str">
        <f>IF('Employee List'!N254="","",TRIM('Employee List'!N254))</f>
        <v/>
      </c>
      <c r="M246" s="2" t="str">
        <f>IF('Employee List'!O254="","",TRIM('Employee List'!O254))</f>
        <v/>
      </c>
      <c r="N246" s="2" t="str">
        <f>IF('Employee List'!P254="","",LEFT(TRIM('Employee List'!P254),60))</f>
        <v/>
      </c>
      <c r="O246" t="str">
        <f>IFERROR(IF(VLOOKUP('Employee List'!Q254,Country_Table,2,FALSE)="PH",VLOOKUP(UPPER(TRIM('Employee List'!R254)&amp;TRIM('Employee List'!S254)&amp;TRIM('Employee List'!T254)),City!$K:$M,3,FALSE),IF('Employee List'!T254="","",'Employee List'!T254)),"")</f>
        <v/>
      </c>
      <c r="P246" t="str">
        <f>IFERROR(IF(VLOOKUP('Employee List'!Q254,Country_Table,2,FALSE)="PH",VLOOKUP('Employee List'!R254,Region_Table,2,FALSE),IF('Employee List'!R254="","",'Employee List'!R254)),"")</f>
        <v/>
      </c>
      <c r="Q246" t="str">
        <f>IFERROR(IF(VLOOKUP('Employee List'!Q254,Country_Table,2,FALSE)="PH",VLOOKUP('Employee List'!S254,Province_Table,2,FALSE),IF('Employee List'!S254="","",'Employee List'!S254)),"")</f>
        <v/>
      </c>
      <c r="R246" t="str">
        <f>IFERROR(VLOOKUP('Employee List'!Q254,Country_Table,2,FALSE),"")</f>
        <v/>
      </c>
      <c r="S246" s="2" t="str">
        <f>IF('Employee List'!U254="","",TRIM('Employee List'!U254))</f>
        <v/>
      </c>
      <c r="T246" s="2" t="str">
        <f>IF('Employee List'!V254="","",TRIM('Employee List'!V254))</f>
        <v/>
      </c>
      <c r="U246" s="2" t="str">
        <f>IF('Employee List'!W254="","",LEFT(TRIM('Employee List'!W254),60))</f>
        <v/>
      </c>
      <c r="V246" t="str">
        <f>IFERROR(IF(VLOOKUP('Employee List'!X254,Country_Table,2,FALSE)="PH",VLOOKUP(UPPER(TRIM('Employee List'!Y254)&amp;TRIM('Employee List'!Z254)&amp;TRIM('Employee List'!AA254)),City!$K:$M,3,FALSE),IF('Employee List'!AA254="","",'Employee List'!AA254)),"")</f>
        <v/>
      </c>
      <c r="W246" t="str">
        <f>IFERROR(IF(VLOOKUP('Employee List'!X254,Country_Table,2,FALSE)="PH",VLOOKUP('Employee List'!Y254,Region_Table,2,FALSE),IF('Employee List'!Y254="","",'Employee List'!Y254)),"")</f>
        <v/>
      </c>
      <c r="X246" t="str">
        <f>IFERROR(IF(VLOOKUP('Employee List'!X254,Country_Table,2,FALSE)="PH",VLOOKUP('Employee List'!Z254,Province_Table,2,FALSE),IF('Employee List'!Z254="","",'Employee List'!Z254)),"")</f>
        <v/>
      </c>
      <c r="Y246" t="str">
        <f>IFERROR(VLOOKUP('Employee List'!X254,Country_Table,2,FALSE),"")</f>
        <v/>
      </c>
      <c r="Z246" s="2" t="str">
        <f>IF('Employee List'!AB254="","",TRIM('Employee List'!AB254))</f>
        <v/>
      </c>
      <c r="AA246" s="2" t="str">
        <f>IF('Employee List'!AC254="","",TRIM('Employee List'!AC254))</f>
        <v/>
      </c>
      <c r="AB246" s="2" t="str">
        <f>IF('Employee List'!AD254="","",TRIM('Employee List'!AD254))</f>
        <v/>
      </c>
      <c r="AC246" s="2" t="str">
        <f>IF('Employee List'!G254="","",TRIM('Employee List'!G254))</f>
        <v/>
      </c>
      <c r="AD246" t="str">
        <f>IFERROR(VLOOKUP('Employee List'!AE254,Civil_Status_Table,2,FALSE),"")</f>
        <v/>
      </c>
      <c r="AE246" s="2" t="str">
        <f>IF('Employee List'!AF254="","",TRIM('Employee List'!AF254))</f>
        <v/>
      </c>
      <c r="AF246" s="2" t="str">
        <f>IF('Employee List'!AG254="","",TRIM('Employee List'!AG254))</f>
        <v/>
      </c>
      <c r="AG246" s="2" t="str">
        <f>IF('Employee List'!AH254="","",TRIM('Employee List'!AH254))</f>
        <v/>
      </c>
      <c r="AH246" t="str">
        <f>IF(ISBLANK('Employee List'!AI254), "",VLOOKUP('Employee List'!AI254,'other LOVs'!A:B,2,FALSE))</f>
        <v/>
      </c>
      <c r="AI246" t="str">
        <f>IF('Employee List'!AJ254="","",TRIM('Employee List'!AJ254))</f>
        <v/>
      </c>
      <c r="AJ246" t="str">
        <f>IF(ISBLANK('Employee List'!AK254)," ",TRIM('Employee List'!AK254))</f>
        <v xml:space="preserve"> </v>
      </c>
    </row>
    <row r="247" spans="1:36">
      <c r="A247" t="str">
        <f>IF('Employee List'!B255="","",TRIM('Employee List'!B255))</f>
        <v/>
      </c>
      <c r="B247" t="str">
        <f>IF('Employee List'!C255="","",TRIM('Employee List'!C255))</f>
        <v/>
      </c>
      <c r="C247" t="str">
        <f>IF('Employee List'!D255="","",TRIM('Employee List'!D255))</f>
        <v/>
      </c>
      <c r="D247" t="str">
        <f>IF(ISBLANK('Employee List'!E255), "",VLOOKUP('Employee List'!E255,'other LOVs'!A:B,2,FALSE))</f>
        <v/>
      </c>
      <c r="E247" t="str">
        <f>IF('Employee List'!F255="","",TRIM('Employee List'!F255))</f>
        <v>,</v>
      </c>
      <c r="F247" s="2" t="str">
        <f>IF('Employee List'!H255="","",'Employee List'!H255)</f>
        <v/>
      </c>
      <c r="G247" s="2" t="str">
        <f>IF('Employee List'!I255="","",TRIM('Employee List'!I255))</f>
        <v/>
      </c>
      <c r="H247" t="str">
        <f>IFERROR(VLOOKUP('Employee List'!J255,Nationality_Table,2,FALSE),"")</f>
        <v/>
      </c>
      <c r="I247" t="str">
        <f>IFERROR(VLOOKUP('Employee List'!K255,Country_Table,2,FALSE),"")</f>
        <v/>
      </c>
      <c r="J247" t="str">
        <f>IFERROR(VLOOKUP('Employee List'!L255,Gender_Table,2,FALSE),"")</f>
        <v/>
      </c>
      <c r="K247" s="2" t="str">
        <f>IF('Employee List'!M255="","",TEXT('Employee List'!M255,"00000000000"))</f>
        <v/>
      </c>
      <c r="L247" s="2" t="str">
        <f>IF('Employee List'!N255="","",TRIM('Employee List'!N255))</f>
        <v/>
      </c>
      <c r="M247" s="2" t="str">
        <f>IF('Employee List'!O255="","",TRIM('Employee List'!O255))</f>
        <v/>
      </c>
      <c r="N247" s="2" t="str">
        <f>IF('Employee List'!P255="","",LEFT(TRIM('Employee List'!P255),60))</f>
        <v/>
      </c>
      <c r="O247" t="str">
        <f>IFERROR(IF(VLOOKUP('Employee List'!Q255,Country_Table,2,FALSE)="PH",VLOOKUP(UPPER(TRIM('Employee List'!R255)&amp;TRIM('Employee List'!S255)&amp;TRIM('Employee List'!T255)),City!$K:$M,3,FALSE),IF('Employee List'!T255="","",'Employee List'!T255)),"")</f>
        <v/>
      </c>
      <c r="P247" t="str">
        <f>IFERROR(IF(VLOOKUP('Employee List'!Q255,Country_Table,2,FALSE)="PH",VLOOKUP('Employee List'!R255,Region_Table,2,FALSE),IF('Employee List'!R255="","",'Employee List'!R255)),"")</f>
        <v/>
      </c>
      <c r="Q247" t="str">
        <f>IFERROR(IF(VLOOKUP('Employee List'!Q255,Country_Table,2,FALSE)="PH",VLOOKUP('Employee List'!S255,Province_Table,2,FALSE),IF('Employee List'!S255="","",'Employee List'!S255)),"")</f>
        <v/>
      </c>
      <c r="R247" t="str">
        <f>IFERROR(VLOOKUP('Employee List'!Q255,Country_Table,2,FALSE),"")</f>
        <v/>
      </c>
      <c r="S247" s="2" t="str">
        <f>IF('Employee List'!U255="","",TRIM('Employee List'!U255))</f>
        <v/>
      </c>
      <c r="T247" s="2" t="str">
        <f>IF('Employee List'!V255="","",TRIM('Employee List'!V255))</f>
        <v/>
      </c>
      <c r="U247" s="2" t="str">
        <f>IF('Employee List'!W255="","",LEFT(TRIM('Employee List'!W255),60))</f>
        <v/>
      </c>
      <c r="V247" t="str">
        <f>IFERROR(IF(VLOOKUP('Employee List'!X255,Country_Table,2,FALSE)="PH",VLOOKUP(UPPER(TRIM('Employee List'!Y255)&amp;TRIM('Employee List'!Z255)&amp;TRIM('Employee List'!AA255)),City!$K:$M,3,FALSE),IF('Employee List'!AA255="","",'Employee List'!AA255)),"")</f>
        <v/>
      </c>
      <c r="W247" t="str">
        <f>IFERROR(IF(VLOOKUP('Employee List'!X255,Country_Table,2,FALSE)="PH",VLOOKUP('Employee List'!Y255,Region_Table,2,FALSE),IF('Employee List'!Y255="","",'Employee List'!Y255)),"")</f>
        <v/>
      </c>
      <c r="X247" t="str">
        <f>IFERROR(IF(VLOOKUP('Employee List'!X255,Country_Table,2,FALSE)="PH",VLOOKUP('Employee List'!Z255,Province_Table,2,FALSE),IF('Employee List'!Z255="","",'Employee List'!Z255)),"")</f>
        <v/>
      </c>
      <c r="Y247" t="str">
        <f>IFERROR(VLOOKUP('Employee List'!X255,Country_Table,2,FALSE),"")</f>
        <v/>
      </c>
      <c r="Z247" s="2" t="str">
        <f>IF('Employee List'!AB255="","",TRIM('Employee List'!AB255))</f>
        <v/>
      </c>
      <c r="AA247" s="2" t="str">
        <f>IF('Employee List'!AC255="","",TRIM('Employee List'!AC255))</f>
        <v/>
      </c>
      <c r="AB247" s="2" t="str">
        <f>IF('Employee List'!AD255="","",TRIM('Employee List'!AD255))</f>
        <v/>
      </c>
      <c r="AC247" s="2" t="str">
        <f>IF('Employee List'!G255="","",TRIM('Employee List'!G255))</f>
        <v/>
      </c>
      <c r="AD247" t="str">
        <f>IFERROR(VLOOKUP('Employee List'!AE255,Civil_Status_Table,2,FALSE),"")</f>
        <v/>
      </c>
      <c r="AE247" s="2" t="str">
        <f>IF('Employee List'!AF255="","",TRIM('Employee List'!AF255))</f>
        <v/>
      </c>
      <c r="AF247" s="2" t="str">
        <f>IF('Employee List'!AG255="","",TRIM('Employee List'!AG255))</f>
        <v/>
      </c>
      <c r="AG247" s="2" t="str">
        <f>IF('Employee List'!AH255="","",TRIM('Employee List'!AH255))</f>
        <v/>
      </c>
      <c r="AH247" t="str">
        <f>IF(ISBLANK('Employee List'!AI255), "",VLOOKUP('Employee List'!AI255,'other LOVs'!A:B,2,FALSE))</f>
        <v/>
      </c>
      <c r="AI247" t="str">
        <f>IF('Employee List'!AJ255="","",TRIM('Employee List'!AJ255))</f>
        <v/>
      </c>
      <c r="AJ247" t="str">
        <f>IF(ISBLANK('Employee List'!AK255)," ",TRIM('Employee List'!AK255))</f>
        <v xml:space="preserve"> </v>
      </c>
    </row>
    <row r="248" spans="1:36">
      <c r="A248" t="str">
        <f>IF('Employee List'!B256="","",TRIM('Employee List'!B256))</f>
        <v/>
      </c>
      <c r="B248" t="str">
        <f>IF('Employee List'!C256="","",TRIM('Employee List'!C256))</f>
        <v/>
      </c>
      <c r="C248" t="str">
        <f>IF('Employee List'!D256="","",TRIM('Employee List'!D256))</f>
        <v/>
      </c>
      <c r="D248" t="str">
        <f>IF(ISBLANK('Employee List'!E256), "",VLOOKUP('Employee List'!E256,'other LOVs'!A:B,2,FALSE))</f>
        <v/>
      </c>
      <c r="E248" t="str">
        <f>IF('Employee List'!F256="","",TRIM('Employee List'!F256))</f>
        <v>,</v>
      </c>
      <c r="F248" s="2" t="str">
        <f>IF('Employee List'!H256="","",'Employee List'!H256)</f>
        <v/>
      </c>
      <c r="G248" s="2" t="str">
        <f>IF('Employee List'!I256="","",TRIM('Employee List'!I256))</f>
        <v/>
      </c>
      <c r="H248" t="str">
        <f>IFERROR(VLOOKUP('Employee List'!J256,Nationality_Table,2,FALSE),"")</f>
        <v/>
      </c>
      <c r="I248" t="str">
        <f>IFERROR(VLOOKUP('Employee List'!K256,Country_Table,2,FALSE),"")</f>
        <v/>
      </c>
      <c r="J248" t="str">
        <f>IFERROR(VLOOKUP('Employee List'!L256,Gender_Table,2,FALSE),"")</f>
        <v/>
      </c>
      <c r="K248" s="2" t="str">
        <f>IF('Employee List'!M256="","",TEXT('Employee List'!M256,"00000000000"))</f>
        <v/>
      </c>
      <c r="L248" s="2" t="str">
        <f>IF('Employee List'!N256="","",TRIM('Employee List'!N256))</f>
        <v/>
      </c>
      <c r="M248" s="2" t="str">
        <f>IF('Employee List'!O256="","",TRIM('Employee List'!O256))</f>
        <v/>
      </c>
      <c r="N248" s="2" t="str">
        <f>IF('Employee List'!P256="","",LEFT(TRIM('Employee List'!P256),60))</f>
        <v/>
      </c>
      <c r="O248" t="str">
        <f>IFERROR(IF(VLOOKUP('Employee List'!Q256,Country_Table,2,FALSE)="PH",VLOOKUP(UPPER(TRIM('Employee List'!R256)&amp;TRIM('Employee List'!S256)&amp;TRIM('Employee List'!T256)),City!$K:$M,3,FALSE),IF('Employee List'!T256="","",'Employee List'!T256)),"")</f>
        <v/>
      </c>
      <c r="P248" t="str">
        <f>IFERROR(IF(VLOOKUP('Employee List'!Q256,Country_Table,2,FALSE)="PH",VLOOKUP('Employee List'!R256,Region_Table,2,FALSE),IF('Employee List'!R256="","",'Employee List'!R256)),"")</f>
        <v/>
      </c>
      <c r="Q248" t="str">
        <f>IFERROR(IF(VLOOKUP('Employee List'!Q256,Country_Table,2,FALSE)="PH",VLOOKUP('Employee List'!S256,Province_Table,2,FALSE),IF('Employee List'!S256="","",'Employee List'!S256)),"")</f>
        <v/>
      </c>
      <c r="R248" t="str">
        <f>IFERROR(VLOOKUP('Employee List'!Q256,Country_Table,2,FALSE),"")</f>
        <v/>
      </c>
      <c r="S248" s="2" t="str">
        <f>IF('Employee List'!U256="","",TRIM('Employee List'!U256))</f>
        <v/>
      </c>
      <c r="T248" s="2" t="str">
        <f>IF('Employee List'!V256="","",TRIM('Employee List'!V256))</f>
        <v/>
      </c>
      <c r="U248" s="2" t="str">
        <f>IF('Employee List'!W256="","",LEFT(TRIM('Employee List'!W256),60))</f>
        <v/>
      </c>
      <c r="V248" t="str">
        <f>IFERROR(IF(VLOOKUP('Employee List'!X256,Country_Table,2,FALSE)="PH",VLOOKUP(UPPER(TRIM('Employee List'!Y256)&amp;TRIM('Employee List'!Z256)&amp;TRIM('Employee List'!AA256)),City!$K:$M,3,FALSE),IF('Employee List'!AA256="","",'Employee List'!AA256)),"")</f>
        <v/>
      </c>
      <c r="W248" t="str">
        <f>IFERROR(IF(VLOOKUP('Employee List'!X256,Country_Table,2,FALSE)="PH",VLOOKUP('Employee List'!Y256,Region_Table,2,FALSE),IF('Employee List'!Y256="","",'Employee List'!Y256)),"")</f>
        <v/>
      </c>
      <c r="X248" t="str">
        <f>IFERROR(IF(VLOOKUP('Employee List'!X256,Country_Table,2,FALSE)="PH",VLOOKUP('Employee List'!Z256,Province_Table,2,FALSE),IF('Employee List'!Z256="","",'Employee List'!Z256)),"")</f>
        <v/>
      </c>
      <c r="Y248" t="str">
        <f>IFERROR(VLOOKUP('Employee List'!X256,Country_Table,2,FALSE),"")</f>
        <v/>
      </c>
      <c r="Z248" s="2" t="str">
        <f>IF('Employee List'!AB256="","",TRIM('Employee List'!AB256))</f>
        <v/>
      </c>
      <c r="AA248" s="2" t="str">
        <f>IF('Employee List'!AC256="","",TRIM('Employee List'!AC256))</f>
        <v/>
      </c>
      <c r="AB248" s="2" t="str">
        <f>IF('Employee List'!AD256="","",TRIM('Employee List'!AD256))</f>
        <v/>
      </c>
      <c r="AC248" s="2" t="str">
        <f>IF('Employee List'!G256="","",TRIM('Employee List'!G256))</f>
        <v/>
      </c>
      <c r="AD248" t="str">
        <f>IFERROR(VLOOKUP('Employee List'!AE256,Civil_Status_Table,2,FALSE),"")</f>
        <v/>
      </c>
      <c r="AE248" s="2" t="str">
        <f>IF('Employee List'!AF256="","",TRIM('Employee List'!AF256))</f>
        <v/>
      </c>
      <c r="AF248" s="2" t="str">
        <f>IF('Employee List'!AG256="","",TRIM('Employee List'!AG256))</f>
        <v/>
      </c>
      <c r="AG248" s="2" t="str">
        <f>IF('Employee List'!AH256="","",TRIM('Employee List'!AH256))</f>
        <v/>
      </c>
      <c r="AH248" t="str">
        <f>IF(ISBLANK('Employee List'!AI256), "",VLOOKUP('Employee List'!AI256,'other LOVs'!A:B,2,FALSE))</f>
        <v/>
      </c>
      <c r="AI248" t="str">
        <f>IF('Employee List'!AJ256="","",TRIM('Employee List'!AJ256))</f>
        <v/>
      </c>
      <c r="AJ248" t="str">
        <f>IF(ISBLANK('Employee List'!AK256)," ",TRIM('Employee List'!AK256))</f>
        <v xml:space="preserve"> </v>
      </c>
    </row>
    <row r="249" spans="1:36">
      <c r="A249" t="str">
        <f>IF('Employee List'!B257="","",TRIM('Employee List'!B257))</f>
        <v/>
      </c>
      <c r="B249" t="str">
        <f>IF('Employee List'!C257="","",TRIM('Employee List'!C257))</f>
        <v/>
      </c>
      <c r="C249" t="str">
        <f>IF('Employee List'!D257="","",TRIM('Employee List'!D257))</f>
        <v/>
      </c>
      <c r="D249" t="str">
        <f>IF(ISBLANK('Employee List'!E257), "",VLOOKUP('Employee List'!E257,'other LOVs'!A:B,2,FALSE))</f>
        <v/>
      </c>
      <c r="E249" t="str">
        <f>IF('Employee List'!F257="","",TRIM('Employee List'!F257))</f>
        <v>,</v>
      </c>
      <c r="F249" s="2" t="str">
        <f>IF('Employee List'!H257="","",'Employee List'!H257)</f>
        <v/>
      </c>
      <c r="G249" s="2" t="str">
        <f>IF('Employee List'!I257="","",TRIM('Employee List'!I257))</f>
        <v/>
      </c>
      <c r="H249" t="str">
        <f>IFERROR(VLOOKUP('Employee List'!J257,Nationality_Table,2,FALSE),"")</f>
        <v/>
      </c>
      <c r="I249" t="str">
        <f>IFERROR(VLOOKUP('Employee List'!K257,Country_Table,2,FALSE),"")</f>
        <v/>
      </c>
      <c r="J249" t="str">
        <f>IFERROR(VLOOKUP('Employee List'!L257,Gender_Table,2,FALSE),"")</f>
        <v/>
      </c>
      <c r="K249" s="2" t="str">
        <f>IF('Employee List'!M257="","",TEXT('Employee List'!M257,"00000000000"))</f>
        <v/>
      </c>
      <c r="L249" s="2" t="str">
        <f>IF('Employee List'!N257="","",TRIM('Employee List'!N257))</f>
        <v/>
      </c>
      <c r="M249" s="2" t="str">
        <f>IF('Employee List'!O257="","",TRIM('Employee List'!O257))</f>
        <v/>
      </c>
      <c r="N249" s="2" t="str">
        <f>IF('Employee List'!P257="","",LEFT(TRIM('Employee List'!P257),60))</f>
        <v/>
      </c>
      <c r="O249" t="str">
        <f>IFERROR(IF(VLOOKUP('Employee List'!Q257,Country_Table,2,FALSE)="PH",VLOOKUP(UPPER(TRIM('Employee List'!R257)&amp;TRIM('Employee List'!S257)&amp;TRIM('Employee List'!T257)),City!$K:$M,3,FALSE),IF('Employee List'!T257="","",'Employee List'!T257)),"")</f>
        <v/>
      </c>
      <c r="P249" t="str">
        <f>IFERROR(IF(VLOOKUP('Employee List'!Q257,Country_Table,2,FALSE)="PH",VLOOKUP('Employee List'!R257,Region_Table,2,FALSE),IF('Employee List'!R257="","",'Employee List'!R257)),"")</f>
        <v/>
      </c>
      <c r="Q249" t="str">
        <f>IFERROR(IF(VLOOKUP('Employee List'!Q257,Country_Table,2,FALSE)="PH",VLOOKUP('Employee List'!S257,Province_Table,2,FALSE),IF('Employee List'!S257="","",'Employee List'!S257)),"")</f>
        <v/>
      </c>
      <c r="R249" t="str">
        <f>IFERROR(VLOOKUP('Employee List'!Q257,Country_Table,2,FALSE),"")</f>
        <v/>
      </c>
      <c r="S249" s="2" t="str">
        <f>IF('Employee List'!U257="","",TRIM('Employee List'!U257))</f>
        <v/>
      </c>
      <c r="T249" s="2" t="str">
        <f>IF('Employee List'!V257="","",TRIM('Employee List'!V257))</f>
        <v/>
      </c>
      <c r="U249" s="2" t="str">
        <f>IF('Employee List'!W257="","",LEFT(TRIM('Employee List'!W257),60))</f>
        <v/>
      </c>
      <c r="V249" t="str">
        <f>IFERROR(IF(VLOOKUP('Employee List'!X257,Country_Table,2,FALSE)="PH",VLOOKUP(UPPER(TRIM('Employee List'!Y257)&amp;TRIM('Employee List'!Z257)&amp;TRIM('Employee List'!AA257)),City!$K:$M,3,FALSE),IF('Employee List'!AA257="","",'Employee List'!AA257)),"")</f>
        <v/>
      </c>
      <c r="W249" t="str">
        <f>IFERROR(IF(VLOOKUP('Employee List'!X257,Country_Table,2,FALSE)="PH",VLOOKUP('Employee List'!Y257,Region_Table,2,FALSE),IF('Employee List'!Y257="","",'Employee List'!Y257)),"")</f>
        <v/>
      </c>
      <c r="X249" t="str">
        <f>IFERROR(IF(VLOOKUP('Employee List'!X257,Country_Table,2,FALSE)="PH",VLOOKUP('Employee List'!Z257,Province_Table,2,FALSE),IF('Employee List'!Z257="","",'Employee List'!Z257)),"")</f>
        <v/>
      </c>
      <c r="Y249" t="str">
        <f>IFERROR(VLOOKUP('Employee List'!X257,Country_Table,2,FALSE),"")</f>
        <v/>
      </c>
      <c r="Z249" s="2" t="str">
        <f>IF('Employee List'!AB257="","",TRIM('Employee List'!AB257))</f>
        <v/>
      </c>
      <c r="AA249" s="2" t="str">
        <f>IF('Employee List'!AC257="","",TRIM('Employee List'!AC257))</f>
        <v/>
      </c>
      <c r="AB249" s="2" t="str">
        <f>IF('Employee List'!AD257="","",TRIM('Employee List'!AD257))</f>
        <v/>
      </c>
      <c r="AC249" s="2" t="str">
        <f>IF('Employee List'!G257="","",TRIM('Employee List'!G257))</f>
        <v/>
      </c>
      <c r="AD249" t="str">
        <f>IFERROR(VLOOKUP('Employee List'!AE257,Civil_Status_Table,2,FALSE),"")</f>
        <v/>
      </c>
      <c r="AE249" s="2" t="str">
        <f>IF('Employee List'!AF257="","",TRIM('Employee List'!AF257))</f>
        <v/>
      </c>
      <c r="AF249" s="2" t="str">
        <f>IF('Employee List'!AG257="","",TRIM('Employee List'!AG257))</f>
        <v/>
      </c>
      <c r="AG249" s="2" t="str">
        <f>IF('Employee List'!AH257="","",TRIM('Employee List'!AH257))</f>
        <v/>
      </c>
      <c r="AH249" t="str">
        <f>IF(ISBLANK('Employee List'!AI257), "",VLOOKUP('Employee List'!AI257,'other LOVs'!A:B,2,FALSE))</f>
        <v/>
      </c>
      <c r="AI249" t="str">
        <f>IF('Employee List'!AJ257="","",TRIM('Employee List'!AJ257))</f>
        <v/>
      </c>
      <c r="AJ249" t="str">
        <f>IF(ISBLANK('Employee List'!AK257)," ",TRIM('Employee List'!AK257))</f>
        <v xml:space="preserve"> </v>
      </c>
    </row>
    <row r="250" spans="1:36">
      <c r="A250" t="str">
        <f>IF('Employee List'!B258="","",TRIM('Employee List'!B258))</f>
        <v/>
      </c>
      <c r="B250" t="str">
        <f>IF('Employee List'!C258="","",TRIM('Employee List'!C258))</f>
        <v/>
      </c>
      <c r="C250" t="str">
        <f>IF('Employee List'!D258="","",TRIM('Employee List'!D258))</f>
        <v/>
      </c>
      <c r="D250" t="str">
        <f>IF(ISBLANK('Employee List'!E258), "",VLOOKUP('Employee List'!E258,'other LOVs'!A:B,2,FALSE))</f>
        <v/>
      </c>
      <c r="E250" t="str">
        <f>IF('Employee List'!F258="","",TRIM('Employee List'!F258))</f>
        <v>,</v>
      </c>
      <c r="F250" s="2" t="str">
        <f>IF('Employee List'!H258="","",'Employee List'!H258)</f>
        <v/>
      </c>
      <c r="G250" s="2" t="str">
        <f>IF('Employee List'!I258="","",TRIM('Employee List'!I258))</f>
        <v/>
      </c>
      <c r="H250" t="str">
        <f>IFERROR(VLOOKUP('Employee List'!J258,Nationality_Table,2,FALSE),"")</f>
        <v/>
      </c>
      <c r="I250" t="str">
        <f>IFERROR(VLOOKUP('Employee List'!K258,Country_Table,2,FALSE),"")</f>
        <v/>
      </c>
      <c r="J250" t="str">
        <f>IFERROR(VLOOKUP('Employee List'!L258,Gender_Table,2,FALSE),"")</f>
        <v/>
      </c>
      <c r="K250" s="2" t="str">
        <f>IF('Employee List'!M258="","",TEXT('Employee List'!M258,"00000000000"))</f>
        <v/>
      </c>
      <c r="L250" s="2" t="str">
        <f>IF('Employee List'!N258="","",TRIM('Employee List'!N258))</f>
        <v/>
      </c>
      <c r="M250" s="2" t="str">
        <f>IF('Employee List'!O258="","",TRIM('Employee List'!O258))</f>
        <v/>
      </c>
      <c r="N250" s="2" t="str">
        <f>IF('Employee List'!P258="","",LEFT(TRIM('Employee List'!P258),60))</f>
        <v/>
      </c>
      <c r="O250" t="str">
        <f>IFERROR(IF(VLOOKUP('Employee List'!Q258,Country_Table,2,FALSE)="PH",VLOOKUP(UPPER(TRIM('Employee List'!R258)&amp;TRIM('Employee List'!S258)&amp;TRIM('Employee List'!T258)),City!$K:$M,3,FALSE),IF('Employee List'!T258="","",'Employee List'!T258)),"")</f>
        <v/>
      </c>
      <c r="P250" t="str">
        <f>IFERROR(IF(VLOOKUP('Employee List'!Q258,Country_Table,2,FALSE)="PH",VLOOKUP('Employee List'!R258,Region_Table,2,FALSE),IF('Employee List'!R258="","",'Employee List'!R258)),"")</f>
        <v/>
      </c>
      <c r="Q250" t="str">
        <f>IFERROR(IF(VLOOKUP('Employee List'!Q258,Country_Table,2,FALSE)="PH",VLOOKUP('Employee List'!S258,Province_Table,2,FALSE),IF('Employee List'!S258="","",'Employee List'!S258)),"")</f>
        <v/>
      </c>
      <c r="R250" t="str">
        <f>IFERROR(VLOOKUP('Employee List'!Q258,Country_Table,2,FALSE),"")</f>
        <v/>
      </c>
      <c r="S250" s="2" t="str">
        <f>IF('Employee List'!U258="","",TRIM('Employee List'!U258))</f>
        <v/>
      </c>
      <c r="T250" s="2" t="str">
        <f>IF('Employee List'!V258="","",TRIM('Employee List'!V258))</f>
        <v/>
      </c>
      <c r="U250" s="2" t="str">
        <f>IF('Employee List'!W258="","",LEFT(TRIM('Employee List'!W258),60))</f>
        <v/>
      </c>
      <c r="V250" t="str">
        <f>IFERROR(IF(VLOOKUP('Employee List'!X258,Country_Table,2,FALSE)="PH",VLOOKUP(UPPER(TRIM('Employee List'!Y258)&amp;TRIM('Employee List'!Z258)&amp;TRIM('Employee List'!AA258)),City!$K:$M,3,FALSE),IF('Employee List'!AA258="","",'Employee List'!AA258)),"")</f>
        <v/>
      </c>
      <c r="W250" t="str">
        <f>IFERROR(IF(VLOOKUP('Employee List'!X258,Country_Table,2,FALSE)="PH",VLOOKUP('Employee List'!Y258,Region_Table,2,FALSE),IF('Employee List'!Y258="","",'Employee List'!Y258)),"")</f>
        <v/>
      </c>
      <c r="X250" t="str">
        <f>IFERROR(IF(VLOOKUP('Employee List'!X258,Country_Table,2,FALSE)="PH",VLOOKUP('Employee List'!Z258,Province_Table,2,FALSE),IF('Employee List'!Z258="","",'Employee List'!Z258)),"")</f>
        <v/>
      </c>
      <c r="Y250" t="str">
        <f>IFERROR(VLOOKUP('Employee List'!X258,Country_Table,2,FALSE),"")</f>
        <v/>
      </c>
      <c r="Z250" s="2" t="str">
        <f>IF('Employee List'!AB258="","",TRIM('Employee List'!AB258))</f>
        <v/>
      </c>
      <c r="AA250" s="2" t="str">
        <f>IF('Employee List'!AC258="","",TRIM('Employee List'!AC258))</f>
        <v/>
      </c>
      <c r="AB250" s="2" t="str">
        <f>IF('Employee List'!AD258="","",TRIM('Employee List'!AD258))</f>
        <v/>
      </c>
      <c r="AC250" s="2" t="str">
        <f>IF('Employee List'!G258="","",TRIM('Employee List'!G258))</f>
        <v/>
      </c>
      <c r="AD250" t="str">
        <f>IFERROR(VLOOKUP('Employee List'!AE258,Civil_Status_Table,2,FALSE),"")</f>
        <v/>
      </c>
      <c r="AE250" s="2" t="str">
        <f>IF('Employee List'!AF258="","",TRIM('Employee List'!AF258))</f>
        <v/>
      </c>
      <c r="AF250" s="2" t="str">
        <f>IF('Employee List'!AG258="","",TRIM('Employee List'!AG258))</f>
        <v/>
      </c>
      <c r="AG250" s="2" t="str">
        <f>IF('Employee List'!AH258="","",TRIM('Employee List'!AH258))</f>
        <v/>
      </c>
      <c r="AH250" t="str">
        <f>IF(ISBLANK('Employee List'!AI258), "",VLOOKUP('Employee List'!AI258,'other LOVs'!A:B,2,FALSE))</f>
        <v/>
      </c>
      <c r="AI250" t="str">
        <f>IF('Employee List'!AJ258="","",TRIM('Employee List'!AJ258))</f>
        <v/>
      </c>
      <c r="AJ250" t="str">
        <f>IF(ISBLANK('Employee List'!AK258)," ",TRIM('Employee List'!AK258))</f>
        <v xml:space="preserve"> </v>
      </c>
    </row>
    <row r="251" spans="1:36">
      <c r="A251" t="str">
        <f>IF('Employee List'!B259="","",TRIM('Employee List'!B259))</f>
        <v/>
      </c>
      <c r="B251" t="str">
        <f>IF('Employee List'!C259="","",TRIM('Employee List'!C259))</f>
        <v/>
      </c>
      <c r="C251" t="str">
        <f>IF('Employee List'!D259="","",TRIM('Employee List'!D259))</f>
        <v/>
      </c>
      <c r="D251" t="str">
        <f>IF(ISBLANK('Employee List'!E259), "",VLOOKUP('Employee List'!E259,'other LOVs'!A:B,2,FALSE))</f>
        <v/>
      </c>
      <c r="E251" t="str">
        <f>IF('Employee List'!F259="","",TRIM('Employee List'!F259))</f>
        <v>,</v>
      </c>
      <c r="F251" s="2" t="str">
        <f>IF('Employee List'!H259="","",'Employee List'!H259)</f>
        <v/>
      </c>
      <c r="G251" s="2" t="str">
        <f>IF('Employee List'!I259="","",TRIM('Employee List'!I259))</f>
        <v/>
      </c>
      <c r="H251" t="str">
        <f>IFERROR(VLOOKUP('Employee List'!J259,Nationality_Table,2,FALSE),"")</f>
        <v/>
      </c>
      <c r="I251" t="str">
        <f>IFERROR(VLOOKUP('Employee List'!K259,Country_Table,2,FALSE),"")</f>
        <v/>
      </c>
      <c r="J251" t="str">
        <f>IFERROR(VLOOKUP('Employee List'!L259,Gender_Table,2,FALSE),"")</f>
        <v/>
      </c>
      <c r="K251" s="2" t="str">
        <f>IF('Employee List'!M259="","",TEXT('Employee List'!M259,"00000000000"))</f>
        <v/>
      </c>
      <c r="L251" s="2" t="str">
        <f>IF('Employee List'!N259="","",TRIM('Employee List'!N259))</f>
        <v/>
      </c>
      <c r="M251" s="2" t="str">
        <f>IF('Employee List'!O259="","",TRIM('Employee List'!O259))</f>
        <v/>
      </c>
      <c r="N251" s="2" t="str">
        <f>IF('Employee List'!P259="","",LEFT(TRIM('Employee List'!P259),60))</f>
        <v/>
      </c>
      <c r="O251" t="str">
        <f>IFERROR(IF(VLOOKUP('Employee List'!Q259,Country_Table,2,FALSE)="PH",VLOOKUP(UPPER(TRIM('Employee List'!R259)&amp;TRIM('Employee List'!S259)&amp;TRIM('Employee List'!T259)),City!$K:$M,3,FALSE),IF('Employee List'!T259="","",'Employee List'!T259)),"")</f>
        <v/>
      </c>
      <c r="P251" t="str">
        <f>IFERROR(IF(VLOOKUP('Employee List'!Q259,Country_Table,2,FALSE)="PH",VLOOKUP('Employee List'!R259,Region_Table,2,FALSE),IF('Employee List'!R259="","",'Employee List'!R259)),"")</f>
        <v/>
      </c>
      <c r="Q251" t="str">
        <f>IFERROR(IF(VLOOKUP('Employee List'!Q259,Country_Table,2,FALSE)="PH",VLOOKUP('Employee List'!S259,Province_Table,2,FALSE),IF('Employee List'!S259="","",'Employee List'!S259)),"")</f>
        <v/>
      </c>
      <c r="R251" t="str">
        <f>IFERROR(VLOOKUP('Employee List'!Q259,Country_Table,2,FALSE),"")</f>
        <v/>
      </c>
      <c r="S251" s="2" t="str">
        <f>IF('Employee List'!U259="","",TRIM('Employee List'!U259))</f>
        <v/>
      </c>
      <c r="T251" s="2" t="str">
        <f>IF('Employee List'!V259="","",TRIM('Employee List'!V259))</f>
        <v/>
      </c>
      <c r="U251" s="2" t="str">
        <f>IF('Employee List'!W259="","",LEFT(TRIM('Employee List'!W259),60))</f>
        <v/>
      </c>
      <c r="V251" t="str">
        <f>IFERROR(IF(VLOOKUP('Employee List'!X259,Country_Table,2,FALSE)="PH",VLOOKUP(UPPER(TRIM('Employee List'!Y259)&amp;TRIM('Employee List'!Z259)&amp;TRIM('Employee List'!AA259)),City!$K:$M,3,FALSE),IF('Employee List'!AA259="","",'Employee List'!AA259)),"")</f>
        <v/>
      </c>
      <c r="W251" t="str">
        <f>IFERROR(IF(VLOOKUP('Employee List'!X259,Country_Table,2,FALSE)="PH",VLOOKUP('Employee List'!Y259,Region_Table,2,FALSE),IF('Employee List'!Y259="","",'Employee List'!Y259)),"")</f>
        <v/>
      </c>
      <c r="X251" t="str">
        <f>IFERROR(IF(VLOOKUP('Employee List'!X259,Country_Table,2,FALSE)="PH",VLOOKUP('Employee List'!Z259,Province_Table,2,FALSE),IF('Employee List'!Z259="","",'Employee List'!Z259)),"")</f>
        <v/>
      </c>
      <c r="Y251" t="str">
        <f>IFERROR(VLOOKUP('Employee List'!X259,Country_Table,2,FALSE),"")</f>
        <v/>
      </c>
      <c r="Z251" s="2" t="str">
        <f>IF('Employee List'!AB259="","",TRIM('Employee List'!AB259))</f>
        <v/>
      </c>
      <c r="AA251" s="2" t="str">
        <f>IF('Employee List'!AC259="","",TRIM('Employee List'!AC259))</f>
        <v/>
      </c>
      <c r="AB251" s="2" t="str">
        <f>IF('Employee List'!AD259="","",TRIM('Employee List'!AD259))</f>
        <v/>
      </c>
      <c r="AC251" s="2" t="str">
        <f>IF('Employee List'!G259="","",TRIM('Employee List'!G259))</f>
        <v/>
      </c>
      <c r="AD251" t="str">
        <f>IFERROR(VLOOKUP('Employee List'!AE259,Civil_Status_Table,2,FALSE),"")</f>
        <v/>
      </c>
      <c r="AE251" s="2" t="str">
        <f>IF('Employee List'!AF259="","",TRIM('Employee List'!AF259))</f>
        <v/>
      </c>
      <c r="AF251" s="2" t="str">
        <f>IF('Employee List'!AG259="","",TRIM('Employee List'!AG259))</f>
        <v/>
      </c>
      <c r="AG251" s="2" t="str">
        <f>IF('Employee List'!AH259="","",TRIM('Employee List'!AH259))</f>
        <v/>
      </c>
      <c r="AH251" t="str">
        <f>IF(ISBLANK('Employee List'!AI259), "",VLOOKUP('Employee List'!AI259,'other LOVs'!A:B,2,FALSE))</f>
        <v/>
      </c>
      <c r="AI251" t="str">
        <f>IF('Employee List'!AJ259="","",TRIM('Employee List'!AJ259))</f>
        <v/>
      </c>
      <c r="AJ251" t="str">
        <f>IF(ISBLANK('Employee List'!AK259)," ",TRIM('Employee List'!AK259))</f>
        <v xml:space="preserve"> </v>
      </c>
    </row>
    <row r="252" spans="1:36">
      <c r="A252" t="str">
        <f>IF('Employee List'!B260="","",TRIM('Employee List'!B260))</f>
        <v/>
      </c>
      <c r="B252" t="str">
        <f>IF('Employee List'!C260="","",TRIM('Employee List'!C260))</f>
        <v/>
      </c>
      <c r="C252" t="str">
        <f>IF('Employee List'!D260="","",TRIM('Employee List'!D260))</f>
        <v/>
      </c>
      <c r="D252" t="str">
        <f>IF(ISBLANK('Employee List'!E260), "",VLOOKUP('Employee List'!E260,'other LOVs'!A:B,2,FALSE))</f>
        <v/>
      </c>
      <c r="E252" t="str">
        <f>IF('Employee List'!F260="","",TRIM('Employee List'!F260))</f>
        <v>,</v>
      </c>
      <c r="F252" s="2" t="str">
        <f>IF('Employee List'!H260="","",'Employee List'!H260)</f>
        <v/>
      </c>
      <c r="G252" s="2" t="str">
        <f>IF('Employee List'!I260="","",TRIM('Employee List'!I260))</f>
        <v/>
      </c>
      <c r="H252" t="str">
        <f>IFERROR(VLOOKUP('Employee List'!J260,Nationality_Table,2,FALSE),"")</f>
        <v/>
      </c>
      <c r="I252" t="str">
        <f>IFERROR(VLOOKUP('Employee List'!K260,Country_Table,2,FALSE),"")</f>
        <v/>
      </c>
      <c r="J252" t="str">
        <f>IFERROR(VLOOKUP('Employee List'!L260,Gender_Table,2,FALSE),"")</f>
        <v/>
      </c>
      <c r="K252" s="2" t="str">
        <f>IF('Employee List'!M260="","",TEXT('Employee List'!M260,"00000000000"))</f>
        <v/>
      </c>
      <c r="L252" s="2" t="str">
        <f>IF('Employee List'!N260="","",TRIM('Employee List'!N260))</f>
        <v/>
      </c>
      <c r="M252" s="2" t="str">
        <f>IF('Employee List'!O260="","",TRIM('Employee List'!O260))</f>
        <v/>
      </c>
      <c r="N252" s="2" t="str">
        <f>IF('Employee List'!P260="","",LEFT(TRIM('Employee List'!P260),60))</f>
        <v/>
      </c>
      <c r="O252" t="str">
        <f>IFERROR(IF(VLOOKUP('Employee List'!Q260,Country_Table,2,FALSE)="PH",VLOOKUP(UPPER(TRIM('Employee List'!R260)&amp;TRIM('Employee List'!S260)&amp;TRIM('Employee List'!T260)),City!$K:$M,3,FALSE),IF('Employee List'!T260="","",'Employee List'!T260)),"")</f>
        <v/>
      </c>
      <c r="P252" t="str">
        <f>IFERROR(IF(VLOOKUP('Employee List'!Q260,Country_Table,2,FALSE)="PH",VLOOKUP('Employee List'!R260,Region_Table,2,FALSE),IF('Employee List'!R260="","",'Employee List'!R260)),"")</f>
        <v/>
      </c>
      <c r="Q252" t="str">
        <f>IFERROR(IF(VLOOKUP('Employee List'!Q260,Country_Table,2,FALSE)="PH",VLOOKUP('Employee List'!S260,Province_Table,2,FALSE),IF('Employee List'!S260="","",'Employee List'!S260)),"")</f>
        <v/>
      </c>
      <c r="R252" t="str">
        <f>IFERROR(VLOOKUP('Employee List'!Q260,Country_Table,2,FALSE),"")</f>
        <v/>
      </c>
      <c r="S252" s="2" t="str">
        <f>IF('Employee List'!U260="","",TRIM('Employee List'!U260))</f>
        <v/>
      </c>
      <c r="T252" s="2" t="str">
        <f>IF('Employee List'!V260="","",TRIM('Employee List'!V260))</f>
        <v/>
      </c>
      <c r="U252" s="2" t="str">
        <f>IF('Employee List'!W260="","",LEFT(TRIM('Employee List'!W260),60))</f>
        <v/>
      </c>
      <c r="V252" t="str">
        <f>IFERROR(IF(VLOOKUP('Employee List'!X260,Country_Table,2,FALSE)="PH",VLOOKUP(UPPER(TRIM('Employee List'!Y260)&amp;TRIM('Employee List'!Z260)&amp;TRIM('Employee List'!AA260)),City!$K:$M,3,FALSE),IF('Employee List'!AA260="","",'Employee List'!AA260)),"")</f>
        <v/>
      </c>
      <c r="W252" t="str">
        <f>IFERROR(IF(VLOOKUP('Employee List'!X260,Country_Table,2,FALSE)="PH",VLOOKUP('Employee List'!Y260,Region_Table,2,FALSE),IF('Employee List'!Y260="","",'Employee List'!Y260)),"")</f>
        <v/>
      </c>
      <c r="X252" t="str">
        <f>IFERROR(IF(VLOOKUP('Employee List'!X260,Country_Table,2,FALSE)="PH",VLOOKUP('Employee List'!Z260,Province_Table,2,FALSE),IF('Employee List'!Z260="","",'Employee List'!Z260)),"")</f>
        <v/>
      </c>
      <c r="Y252" t="str">
        <f>IFERROR(VLOOKUP('Employee List'!X260,Country_Table,2,FALSE),"")</f>
        <v/>
      </c>
      <c r="Z252" s="2" t="str">
        <f>IF('Employee List'!AB260="","",TRIM('Employee List'!AB260))</f>
        <v/>
      </c>
      <c r="AA252" s="2" t="str">
        <f>IF('Employee List'!AC260="","",TRIM('Employee List'!AC260))</f>
        <v/>
      </c>
      <c r="AB252" s="2" t="str">
        <f>IF('Employee List'!AD260="","",TRIM('Employee List'!AD260))</f>
        <v/>
      </c>
      <c r="AC252" s="2" t="str">
        <f>IF('Employee List'!G260="","",TRIM('Employee List'!G260))</f>
        <v/>
      </c>
      <c r="AD252" t="str">
        <f>IFERROR(VLOOKUP('Employee List'!AE260,Civil_Status_Table,2,FALSE),"")</f>
        <v/>
      </c>
      <c r="AE252" s="2" t="str">
        <f>IF('Employee List'!AF260="","",TRIM('Employee List'!AF260))</f>
        <v/>
      </c>
      <c r="AF252" s="2" t="str">
        <f>IF('Employee List'!AG260="","",TRIM('Employee List'!AG260))</f>
        <v/>
      </c>
      <c r="AG252" s="2" t="str">
        <f>IF('Employee List'!AH260="","",TRIM('Employee List'!AH260))</f>
        <v/>
      </c>
      <c r="AH252" t="str">
        <f>IF(ISBLANK('Employee List'!AI260), "",VLOOKUP('Employee List'!AI260,'other LOVs'!A:B,2,FALSE))</f>
        <v/>
      </c>
      <c r="AI252" t="str">
        <f>IF('Employee List'!AJ260="","",TRIM('Employee List'!AJ260))</f>
        <v/>
      </c>
      <c r="AJ252" t="str">
        <f>IF(ISBLANK('Employee List'!AK260)," ",TRIM('Employee List'!AK260))</f>
        <v xml:space="preserve"> </v>
      </c>
    </row>
    <row r="253" spans="1:36">
      <c r="A253" t="str">
        <f>IF('Employee List'!B261="","",TRIM('Employee List'!B261))</f>
        <v/>
      </c>
      <c r="B253" t="str">
        <f>IF('Employee List'!C261="","",TRIM('Employee List'!C261))</f>
        <v/>
      </c>
      <c r="C253" t="str">
        <f>IF('Employee List'!D261="","",TRIM('Employee List'!D261))</f>
        <v/>
      </c>
      <c r="D253" t="str">
        <f>IF(ISBLANK('Employee List'!E261), "",VLOOKUP('Employee List'!E261,'other LOVs'!A:B,2,FALSE))</f>
        <v/>
      </c>
      <c r="E253" t="str">
        <f>IF('Employee List'!F261="","",TRIM('Employee List'!F261))</f>
        <v>,</v>
      </c>
      <c r="F253" s="2" t="str">
        <f>IF('Employee List'!H261="","",'Employee List'!H261)</f>
        <v/>
      </c>
      <c r="G253" s="2" t="str">
        <f>IF('Employee List'!I261="","",TRIM('Employee List'!I261))</f>
        <v/>
      </c>
      <c r="H253" t="str">
        <f>IFERROR(VLOOKUP('Employee List'!J261,Nationality_Table,2,FALSE),"")</f>
        <v/>
      </c>
      <c r="I253" t="str">
        <f>IFERROR(VLOOKUP('Employee List'!K261,Country_Table,2,FALSE),"")</f>
        <v/>
      </c>
      <c r="J253" t="str">
        <f>IFERROR(VLOOKUP('Employee List'!L261,Gender_Table,2,FALSE),"")</f>
        <v/>
      </c>
      <c r="K253" s="2" t="str">
        <f>IF('Employee List'!M261="","",TEXT('Employee List'!M261,"00000000000"))</f>
        <v/>
      </c>
      <c r="L253" s="2" t="str">
        <f>IF('Employee List'!N261="","",TRIM('Employee List'!N261))</f>
        <v/>
      </c>
      <c r="M253" s="2" t="str">
        <f>IF('Employee List'!O261="","",TRIM('Employee List'!O261))</f>
        <v/>
      </c>
      <c r="N253" s="2" t="str">
        <f>IF('Employee List'!P261="","",LEFT(TRIM('Employee List'!P261),60))</f>
        <v/>
      </c>
      <c r="O253" t="str">
        <f>IFERROR(IF(VLOOKUP('Employee List'!Q261,Country_Table,2,FALSE)="PH",VLOOKUP(UPPER(TRIM('Employee List'!R261)&amp;TRIM('Employee List'!S261)&amp;TRIM('Employee List'!T261)),City!$K:$M,3,FALSE),IF('Employee List'!T261="","",'Employee List'!T261)),"")</f>
        <v/>
      </c>
      <c r="P253" t="str">
        <f>IFERROR(IF(VLOOKUP('Employee List'!Q261,Country_Table,2,FALSE)="PH",VLOOKUP('Employee List'!R261,Region_Table,2,FALSE),IF('Employee List'!R261="","",'Employee List'!R261)),"")</f>
        <v/>
      </c>
      <c r="Q253" t="str">
        <f>IFERROR(IF(VLOOKUP('Employee List'!Q261,Country_Table,2,FALSE)="PH",VLOOKUP('Employee List'!S261,Province_Table,2,FALSE),IF('Employee List'!S261="","",'Employee List'!S261)),"")</f>
        <v/>
      </c>
      <c r="R253" t="str">
        <f>IFERROR(VLOOKUP('Employee List'!Q261,Country_Table,2,FALSE),"")</f>
        <v/>
      </c>
      <c r="S253" s="2" t="str">
        <f>IF('Employee List'!U261="","",TRIM('Employee List'!U261))</f>
        <v/>
      </c>
      <c r="T253" s="2" t="str">
        <f>IF('Employee List'!V261="","",TRIM('Employee List'!V261))</f>
        <v/>
      </c>
      <c r="U253" s="2" t="str">
        <f>IF('Employee List'!W261="","",LEFT(TRIM('Employee List'!W261),60))</f>
        <v/>
      </c>
      <c r="V253" t="str">
        <f>IFERROR(IF(VLOOKUP('Employee List'!X261,Country_Table,2,FALSE)="PH",VLOOKUP(UPPER(TRIM('Employee List'!Y261)&amp;TRIM('Employee List'!Z261)&amp;TRIM('Employee List'!AA261)),City!$K:$M,3,FALSE),IF('Employee List'!AA261="","",'Employee List'!AA261)),"")</f>
        <v/>
      </c>
      <c r="W253" t="str">
        <f>IFERROR(IF(VLOOKUP('Employee List'!X261,Country_Table,2,FALSE)="PH",VLOOKUP('Employee List'!Y261,Region_Table,2,FALSE),IF('Employee List'!Y261="","",'Employee List'!Y261)),"")</f>
        <v/>
      </c>
      <c r="X253" t="str">
        <f>IFERROR(IF(VLOOKUP('Employee List'!X261,Country_Table,2,FALSE)="PH",VLOOKUP('Employee List'!Z261,Province_Table,2,FALSE),IF('Employee List'!Z261="","",'Employee List'!Z261)),"")</f>
        <v/>
      </c>
      <c r="Y253" t="str">
        <f>IFERROR(VLOOKUP('Employee List'!X261,Country_Table,2,FALSE),"")</f>
        <v/>
      </c>
      <c r="Z253" s="2" t="str">
        <f>IF('Employee List'!AB261="","",TRIM('Employee List'!AB261))</f>
        <v/>
      </c>
      <c r="AA253" s="2" t="str">
        <f>IF('Employee List'!AC261="","",TRIM('Employee List'!AC261))</f>
        <v/>
      </c>
      <c r="AB253" s="2" t="str">
        <f>IF('Employee List'!AD261="","",TRIM('Employee List'!AD261))</f>
        <v/>
      </c>
      <c r="AC253" s="2" t="str">
        <f>IF('Employee List'!G261="","",TRIM('Employee List'!G261))</f>
        <v/>
      </c>
      <c r="AD253" t="str">
        <f>IFERROR(VLOOKUP('Employee List'!AE261,Civil_Status_Table,2,FALSE),"")</f>
        <v/>
      </c>
      <c r="AE253" s="2" t="str">
        <f>IF('Employee List'!AF261="","",TRIM('Employee List'!AF261))</f>
        <v/>
      </c>
      <c r="AF253" s="2" t="str">
        <f>IF('Employee List'!AG261="","",TRIM('Employee List'!AG261))</f>
        <v/>
      </c>
      <c r="AG253" s="2" t="str">
        <f>IF('Employee List'!AH261="","",TRIM('Employee List'!AH261))</f>
        <v/>
      </c>
      <c r="AH253" t="str">
        <f>IF(ISBLANK('Employee List'!AI261), "",VLOOKUP('Employee List'!AI261,'other LOVs'!A:B,2,FALSE))</f>
        <v/>
      </c>
      <c r="AI253" t="str">
        <f>IF('Employee List'!AJ261="","",TRIM('Employee List'!AJ261))</f>
        <v/>
      </c>
      <c r="AJ253" t="str">
        <f>IF(ISBLANK('Employee List'!AK261)," ",TRIM('Employee List'!AK261))</f>
        <v xml:space="preserve"> </v>
      </c>
    </row>
    <row r="254" spans="1:36">
      <c r="A254" t="str">
        <f>IF('Employee List'!B262="","",TRIM('Employee List'!B262))</f>
        <v/>
      </c>
      <c r="B254" t="str">
        <f>IF('Employee List'!C262="","",TRIM('Employee List'!C262))</f>
        <v/>
      </c>
      <c r="C254" t="str">
        <f>IF('Employee List'!D262="","",TRIM('Employee List'!D262))</f>
        <v/>
      </c>
      <c r="D254" t="str">
        <f>IF(ISBLANK('Employee List'!E262), "",VLOOKUP('Employee List'!E262,'other LOVs'!A:B,2,FALSE))</f>
        <v/>
      </c>
      <c r="E254" t="str">
        <f>IF('Employee List'!F262="","",TRIM('Employee List'!F262))</f>
        <v>,</v>
      </c>
      <c r="F254" s="2" t="str">
        <f>IF('Employee List'!H262="","",'Employee List'!H262)</f>
        <v/>
      </c>
      <c r="G254" s="2" t="str">
        <f>IF('Employee List'!I262="","",TRIM('Employee List'!I262))</f>
        <v/>
      </c>
      <c r="H254" t="str">
        <f>IFERROR(VLOOKUP('Employee List'!J262,Nationality_Table,2,FALSE),"")</f>
        <v/>
      </c>
      <c r="I254" t="str">
        <f>IFERROR(VLOOKUP('Employee List'!K262,Country_Table,2,FALSE),"")</f>
        <v/>
      </c>
      <c r="J254" t="str">
        <f>IFERROR(VLOOKUP('Employee List'!L262,Gender_Table,2,FALSE),"")</f>
        <v/>
      </c>
      <c r="K254" s="2" t="str">
        <f>IF('Employee List'!M262="","",TEXT('Employee List'!M262,"00000000000"))</f>
        <v/>
      </c>
      <c r="L254" s="2" t="str">
        <f>IF('Employee List'!N262="","",TRIM('Employee List'!N262))</f>
        <v/>
      </c>
      <c r="M254" s="2" t="str">
        <f>IF('Employee List'!O262="","",TRIM('Employee List'!O262))</f>
        <v/>
      </c>
      <c r="N254" s="2" t="str">
        <f>IF('Employee List'!P262="","",LEFT(TRIM('Employee List'!P262),60))</f>
        <v/>
      </c>
      <c r="O254" t="str">
        <f>IFERROR(IF(VLOOKUP('Employee List'!Q262,Country_Table,2,FALSE)="PH",VLOOKUP(UPPER(TRIM('Employee List'!R262)&amp;TRIM('Employee List'!S262)&amp;TRIM('Employee List'!T262)),City!$K:$M,3,FALSE),IF('Employee List'!T262="","",'Employee List'!T262)),"")</f>
        <v/>
      </c>
      <c r="P254" t="str">
        <f>IFERROR(IF(VLOOKUP('Employee List'!Q262,Country_Table,2,FALSE)="PH",VLOOKUP('Employee List'!R262,Region_Table,2,FALSE),IF('Employee List'!R262="","",'Employee List'!R262)),"")</f>
        <v/>
      </c>
      <c r="Q254" t="str">
        <f>IFERROR(IF(VLOOKUP('Employee List'!Q262,Country_Table,2,FALSE)="PH",VLOOKUP('Employee List'!S262,Province_Table,2,FALSE),IF('Employee List'!S262="","",'Employee List'!S262)),"")</f>
        <v/>
      </c>
      <c r="R254" t="str">
        <f>IFERROR(VLOOKUP('Employee List'!Q262,Country_Table,2,FALSE),"")</f>
        <v/>
      </c>
      <c r="S254" s="2" t="str">
        <f>IF('Employee List'!U262="","",TRIM('Employee List'!U262))</f>
        <v/>
      </c>
      <c r="T254" s="2" t="str">
        <f>IF('Employee List'!V262="","",TRIM('Employee List'!V262))</f>
        <v/>
      </c>
      <c r="U254" s="2" t="str">
        <f>IF('Employee List'!W262="","",LEFT(TRIM('Employee List'!W262),60))</f>
        <v/>
      </c>
      <c r="V254" t="str">
        <f>IFERROR(IF(VLOOKUP('Employee List'!X262,Country_Table,2,FALSE)="PH",VLOOKUP(UPPER(TRIM('Employee List'!Y262)&amp;TRIM('Employee List'!Z262)&amp;TRIM('Employee List'!AA262)),City!$K:$M,3,FALSE),IF('Employee List'!AA262="","",'Employee List'!AA262)),"")</f>
        <v/>
      </c>
      <c r="W254" t="str">
        <f>IFERROR(IF(VLOOKUP('Employee List'!X262,Country_Table,2,FALSE)="PH",VLOOKUP('Employee List'!Y262,Region_Table,2,FALSE),IF('Employee List'!Y262="","",'Employee List'!Y262)),"")</f>
        <v/>
      </c>
      <c r="X254" t="str">
        <f>IFERROR(IF(VLOOKUP('Employee List'!X262,Country_Table,2,FALSE)="PH",VLOOKUP('Employee List'!Z262,Province_Table,2,FALSE),IF('Employee List'!Z262="","",'Employee List'!Z262)),"")</f>
        <v/>
      </c>
      <c r="Y254" t="str">
        <f>IFERROR(VLOOKUP('Employee List'!X262,Country_Table,2,FALSE),"")</f>
        <v/>
      </c>
      <c r="Z254" s="2" t="str">
        <f>IF('Employee List'!AB262="","",TRIM('Employee List'!AB262))</f>
        <v/>
      </c>
      <c r="AA254" s="2" t="str">
        <f>IF('Employee List'!AC262="","",TRIM('Employee List'!AC262))</f>
        <v/>
      </c>
      <c r="AB254" s="2" t="str">
        <f>IF('Employee List'!AD262="","",TRIM('Employee List'!AD262))</f>
        <v/>
      </c>
      <c r="AC254" s="2" t="str">
        <f>IF('Employee List'!G262="","",TRIM('Employee List'!G262))</f>
        <v/>
      </c>
      <c r="AD254" t="str">
        <f>IFERROR(VLOOKUP('Employee List'!AE262,Civil_Status_Table,2,FALSE),"")</f>
        <v/>
      </c>
      <c r="AE254" s="2" t="str">
        <f>IF('Employee List'!AF262="","",TRIM('Employee List'!AF262))</f>
        <v/>
      </c>
      <c r="AF254" s="2" t="str">
        <f>IF('Employee List'!AG262="","",TRIM('Employee List'!AG262))</f>
        <v/>
      </c>
      <c r="AG254" s="2" t="str">
        <f>IF('Employee List'!AH262="","",TRIM('Employee List'!AH262))</f>
        <v/>
      </c>
      <c r="AH254" t="str">
        <f>IF(ISBLANK('Employee List'!AI262), "",VLOOKUP('Employee List'!AI262,'other LOVs'!A:B,2,FALSE))</f>
        <v/>
      </c>
      <c r="AI254" t="str">
        <f>IF('Employee List'!AJ262="","",TRIM('Employee List'!AJ262))</f>
        <v/>
      </c>
      <c r="AJ254" t="str">
        <f>IF(ISBLANK('Employee List'!AK262)," ",TRIM('Employee List'!AK262))</f>
        <v xml:space="preserve"> </v>
      </c>
    </row>
    <row r="255" spans="1:36">
      <c r="A255" t="str">
        <f>IF('Employee List'!B263="","",TRIM('Employee List'!B263))</f>
        <v/>
      </c>
      <c r="B255" t="str">
        <f>IF('Employee List'!C263="","",TRIM('Employee List'!C263))</f>
        <v/>
      </c>
      <c r="C255" t="str">
        <f>IF('Employee List'!D263="","",TRIM('Employee List'!D263))</f>
        <v/>
      </c>
      <c r="D255" t="str">
        <f>IF(ISBLANK('Employee List'!E263), "",VLOOKUP('Employee List'!E263,'other LOVs'!A:B,2,FALSE))</f>
        <v/>
      </c>
      <c r="E255" t="str">
        <f>IF('Employee List'!F263="","",TRIM('Employee List'!F263))</f>
        <v>,</v>
      </c>
      <c r="F255" s="2" t="str">
        <f>IF('Employee List'!H263="","",'Employee List'!H263)</f>
        <v/>
      </c>
      <c r="G255" s="2" t="str">
        <f>IF('Employee List'!I263="","",TRIM('Employee List'!I263))</f>
        <v/>
      </c>
      <c r="H255" t="str">
        <f>IFERROR(VLOOKUP('Employee List'!J263,Nationality_Table,2,FALSE),"")</f>
        <v/>
      </c>
      <c r="I255" t="str">
        <f>IFERROR(VLOOKUP('Employee List'!K263,Country_Table,2,FALSE),"")</f>
        <v/>
      </c>
      <c r="J255" t="str">
        <f>IFERROR(VLOOKUP('Employee List'!L263,Gender_Table,2,FALSE),"")</f>
        <v/>
      </c>
      <c r="K255" s="2" t="str">
        <f>IF('Employee List'!M263="","",TEXT('Employee List'!M263,"00000000000"))</f>
        <v/>
      </c>
      <c r="L255" s="2" t="str">
        <f>IF('Employee List'!N263="","",TRIM('Employee List'!N263))</f>
        <v/>
      </c>
      <c r="M255" s="2" t="str">
        <f>IF('Employee List'!O263="","",TRIM('Employee List'!O263))</f>
        <v/>
      </c>
      <c r="N255" s="2" t="str">
        <f>IF('Employee List'!P263="","",LEFT(TRIM('Employee List'!P263),60))</f>
        <v/>
      </c>
      <c r="O255" t="str">
        <f>IFERROR(IF(VLOOKUP('Employee List'!Q263,Country_Table,2,FALSE)="PH",VLOOKUP(UPPER(TRIM('Employee List'!R263)&amp;TRIM('Employee List'!S263)&amp;TRIM('Employee List'!T263)),City!$K:$M,3,FALSE),IF('Employee List'!T263="","",'Employee List'!T263)),"")</f>
        <v/>
      </c>
      <c r="P255" t="str">
        <f>IFERROR(IF(VLOOKUP('Employee List'!Q263,Country_Table,2,FALSE)="PH",VLOOKUP('Employee List'!R263,Region_Table,2,FALSE),IF('Employee List'!R263="","",'Employee List'!R263)),"")</f>
        <v/>
      </c>
      <c r="Q255" t="str">
        <f>IFERROR(IF(VLOOKUP('Employee List'!Q263,Country_Table,2,FALSE)="PH",VLOOKUP('Employee List'!S263,Province_Table,2,FALSE),IF('Employee List'!S263="","",'Employee List'!S263)),"")</f>
        <v/>
      </c>
      <c r="R255" t="str">
        <f>IFERROR(VLOOKUP('Employee List'!Q263,Country_Table,2,FALSE),"")</f>
        <v/>
      </c>
      <c r="S255" s="2" t="str">
        <f>IF('Employee List'!U263="","",TRIM('Employee List'!U263))</f>
        <v/>
      </c>
      <c r="T255" s="2" t="str">
        <f>IF('Employee List'!V263="","",TRIM('Employee List'!V263))</f>
        <v/>
      </c>
      <c r="U255" s="2" t="str">
        <f>IF('Employee List'!W263="","",LEFT(TRIM('Employee List'!W263),60))</f>
        <v/>
      </c>
      <c r="V255" t="str">
        <f>IFERROR(IF(VLOOKUP('Employee List'!X263,Country_Table,2,FALSE)="PH",VLOOKUP(UPPER(TRIM('Employee List'!Y263)&amp;TRIM('Employee List'!Z263)&amp;TRIM('Employee List'!AA263)),City!$K:$M,3,FALSE),IF('Employee List'!AA263="","",'Employee List'!AA263)),"")</f>
        <v/>
      </c>
      <c r="W255" t="str">
        <f>IFERROR(IF(VLOOKUP('Employee List'!X263,Country_Table,2,FALSE)="PH",VLOOKUP('Employee List'!Y263,Region_Table,2,FALSE),IF('Employee List'!Y263="","",'Employee List'!Y263)),"")</f>
        <v/>
      </c>
      <c r="X255" t="str">
        <f>IFERROR(IF(VLOOKUP('Employee List'!X263,Country_Table,2,FALSE)="PH",VLOOKUP('Employee List'!Z263,Province_Table,2,FALSE),IF('Employee List'!Z263="","",'Employee List'!Z263)),"")</f>
        <v/>
      </c>
      <c r="Y255" t="str">
        <f>IFERROR(VLOOKUP('Employee List'!X263,Country_Table,2,FALSE),"")</f>
        <v/>
      </c>
      <c r="Z255" s="2" t="str">
        <f>IF('Employee List'!AB263="","",TRIM('Employee List'!AB263))</f>
        <v/>
      </c>
      <c r="AA255" s="2" t="str">
        <f>IF('Employee List'!AC263="","",TRIM('Employee List'!AC263))</f>
        <v/>
      </c>
      <c r="AB255" s="2" t="str">
        <f>IF('Employee List'!AD263="","",TRIM('Employee List'!AD263))</f>
        <v/>
      </c>
      <c r="AC255" s="2" t="str">
        <f>IF('Employee List'!G263="","",TRIM('Employee List'!G263))</f>
        <v/>
      </c>
      <c r="AD255" t="str">
        <f>IFERROR(VLOOKUP('Employee List'!AE263,Civil_Status_Table,2,FALSE),"")</f>
        <v/>
      </c>
      <c r="AE255" s="2" t="str">
        <f>IF('Employee List'!AF263="","",TRIM('Employee List'!AF263))</f>
        <v/>
      </c>
      <c r="AF255" s="2" t="str">
        <f>IF('Employee List'!AG263="","",TRIM('Employee List'!AG263))</f>
        <v/>
      </c>
      <c r="AG255" s="2" t="str">
        <f>IF('Employee List'!AH263="","",TRIM('Employee List'!AH263))</f>
        <v/>
      </c>
      <c r="AH255" t="str">
        <f>IF(ISBLANK('Employee List'!AI263), "",VLOOKUP('Employee List'!AI263,'other LOVs'!A:B,2,FALSE))</f>
        <v/>
      </c>
      <c r="AI255" t="str">
        <f>IF('Employee List'!AJ263="","",TRIM('Employee List'!AJ263))</f>
        <v/>
      </c>
      <c r="AJ255" t="str">
        <f>IF(ISBLANK('Employee List'!AK263)," ",TRIM('Employee List'!AK263))</f>
        <v xml:space="preserve"> </v>
      </c>
    </row>
    <row r="256" spans="1:36">
      <c r="A256" t="str">
        <f>IF('Employee List'!B264="","",TRIM('Employee List'!B264))</f>
        <v/>
      </c>
      <c r="B256" t="str">
        <f>IF('Employee List'!C264="","",TRIM('Employee List'!C264))</f>
        <v/>
      </c>
      <c r="C256" t="str">
        <f>IF('Employee List'!D264="","",TRIM('Employee List'!D264))</f>
        <v/>
      </c>
      <c r="D256" t="str">
        <f>IF(ISBLANK('Employee List'!E264), "",VLOOKUP('Employee List'!E264,'other LOVs'!A:B,2,FALSE))</f>
        <v/>
      </c>
      <c r="E256" t="str">
        <f>IF('Employee List'!F264="","",TRIM('Employee List'!F264))</f>
        <v>,</v>
      </c>
      <c r="F256" s="2" t="str">
        <f>IF('Employee List'!H264="","",'Employee List'!H264)</f>
        <v/>
      </c>
      <c r="G256" s="2" t="str">
        <f>IF('Employee List'!I264="","",TRIM('Employee List'!I264))</f>
        <v/>
      </c>
      <c r="H256" t="str">
        <f>IFERROR(VLOOKUP('Employee List'!J264,Nationality_Table,2,FALSE),"")</f>
        <v/>
      </c>
      <c r="I256" t="str">
        <f>IFERROR(VLOOKUP('Employee List'!K264,Country_Table,2,FALSE),"")</f>
        <v/>
      </c>
      <c r="J256" t="str">
        <f>IFERROR(VLOOKUP('Employee List'!L264,Gender_Table,2,FALSE),"")</f>
        <v/>
      </c>
      <c r="K256" s="2" t="str">
        <f>IF('Employee List'!M264="","",TEXT('Employee List'!M264,"00000000000"))</f>
        <v/>
      </c>
      <c r="L256" s="2" t="str">
        <f>IF('Employee List'!N264="","",TRIM('Employee List'!N264))</f>
        <v/>
      </c>
      <c r="M256" s="2" t="str">
        <f>IF('Employee List'!O264="","",TRIM('Employee List'!O264))</f>
        <v/>
      </c>
      <c r="N256" s="2" t="str">
        <f>IF('Employee List'!P264="","",LEFT(TRIM('Employee List'!P264),60))</f>
        <v/>
      </c>
      <c r="O256" t="str">
        <f>IFERROR(IF(VLOOKUP('Employee List'!Q264,Country_Table,2,FALSE)="PH",VLOOKUP(UPPER(TRIM('Employee List'!R264)&amp;TRIM('Employee List'!S264)&amp;TRIM('Employee List'!T264)),City!$K:$M,3,FALSE),IF('Employee List'!T264="","",'Employee List'!T264)),"")</f>
        <v/>
      </c>
      <c r="P256" t="str">
        <f>IFERROR(IF(VLOOKUP('Employee List'!Q264,Country_Table,2,FALSE)="PH",VLOOKUP('Employee List'!R264,Region_Table,2,FALSE),IF('Employee List'!R264="","",'Employee List'!R264)),"")</f>
        <v/>
      </c>
      <c r="Q256" t="str">
        <f>IFERROR(IF(VLOOKUP('Employee List'!Q264,Country_Table,2,FALSE)="PH",VLOOKUP('Employee List'!S264,Province_Table,2,FALSE),IF('Employee List'!S264="","",'Employee List'!S264)),"")</f>
        <v/>
      </c>
      <c r="R256" t="str">
        <f>IFERROR(VLOOKUP('Employee List'!Q264,Country_Table,2,FALSE),"")</f>
        <v/>
      </c>
      <c r="S256" s="2" t="str">
        <f>IF('Employee List'!U264="","",TRIM('Employee List'!U264))</f>
        <v/>
      </c>
      <c r="T256" s="2" t="str">
        <f>IF('Employee List'!V264="","",TRIM('Employee List'!V264))</f>
        <v/>
      </c>
      <c r="U256" s="2" t="str">
        <f>IF('Employee List'!W264="","",LEFT(TRIM('Employee List'!W264),60))</f>
        <v/>
      </c>
      <c r="V256" t="str">
        <f>IFERROR(IF(VLOOKUP('Employee List'!X264,Country_Table,2,FALSE)="PH",VLOOKUP(UPPER(TRIM('Employee List'!Y264)&amp;TRIM('Employee List'!Z264)&amp;TRIM('Employee List'!AA264)),City!$K:$M,3,FALSE),IF('Employee List'!AA264="","",'Employee List'!AA264)),"")</f>
        <v/>
      </c>
      <c r="W256" t="str">
        <f>IFERROR(IF(VLOOKUP('Employee List'!X264,Country_Table,2,FALSE)="PH",VLOOKUP('Employee List'!Y264,Region_Table,2,FALSE),IF('Employee List'!Y264="","",'Employee List'!Y264)),"")</f>
        <v/>
      </c>
      <c r="X256" t="str">
        <f>IFERROR(IF(VLOOKUP('Employee List'!X264,Country_Table,2,FALSE)="PH",VLOOKUP('Employee List'!Z264,Province_Table,2,FALSE),IF('Employee List'!Z264="","",'Employee List'!Z264)),"")</f>
        <v/>
      </c>
      <c r="Y256" t="str">
        <f>IFERROR(VLOOKUP('Employee List'!X264,Country_Table,2,FALSE),"")</f>
        <v/>
      </c>
      <c r="Z256" s="2" t="str">
        <f>IF('Employee List'!AB264="","",TRIM('Employee List'!AB264))</f>
        <v/>
      </c>
      <c r="AA256" s="2" t="str">
        <f>IF('Employee List'!AC264="","",TRIM('Employee List'!AC264))</f>
        <v/>
      </c>
      <c r="AB256" s="2" t="str">
        <f>IF('Employee List'!AD264="","",TRIM('Employee List'!AD264))</f>
        <v/>
      </c>
      <c r="AC256" s="2" t="str">
        <f>IF('Employee List'!G264="","",TRIM('Employee List'!G264))</f>
        <v/>
      </c>
      <c r="AD256" t="str">
        <f>IFERROR(VLOOKUP('Employee List'!AE264,Civil_Status_Table,2,FALSE),"")</f>
        <v/>
      </c>
      <c r="AE256" s="2" t="str">
        <f>IF('Employee List'!AF264="","",TRIM('Employee List'!AF264))</f>
        <v/>
      </c>
      <c r="AF256" s="2" t="str">
        <f>IF('Employee List'!AG264="","",TRIM('Employee List'!AG264))</f>
        <v/>
      </c>
      <c r="AG256" s="2" t="str">
        <f>IF('Employee List'!AH264="","",TRIM('Employee List'!AH264))</f>
        <v/>
      </c>
      <c r="AH256" t="str">
        <f>IF(ISBLANK('Employee List'!AI264), "",VLOOKUP('Employee List'!AI264,'other LOVs'!A:B,2,FALSE))</f>
        <v/>
      </c>
      <c r="AI256" t="str">
        <f>IF('Employee List'!AJ264="","",TRIM('Employee List'!AJ264))</f>
        <v/>
      </c>
      <c r="AJ256" t="str">
        <f>IF(ISBLANK('Employee List'!AK264)," ",TRIM('Employee List'!AK264))</f>
        <v xml:space="preserve"> </v>
      </c>
    </row>
    <row r="257" spans="1:36">
      <c r="A257" t="str">
        <f>IF('Employee List'!B265="","",TRIM('Employee List'!B265))</f>
        <v/>
      </c>
      <c r="B257" t="str">
        <f>IF('Employee List'!C265="","",TRIM('Employee List'!C265))</f>
        <v/>
      </c>
      <c r="C257" t="str">
        <f>IF('Employee List'!D265="","",TRIM('Employee List'!D265))</f>
        <v/>
      </c>
      <c r="D257" t="str">
        <f>IF(ISBLANK('Employee List'!E265), "",VLOOKUP('Employee List'!E265,'other LOVs'!A:B,2,FALSE))</f>
        <v/>
      </c>
      <c r="E257" t="str">
        <f>IF('Employee List'!F265="","",TRIM('Employee List'!F265))</f>
        <v>,</v>
      </c>
      <c r="F257" s="2" t="str">
        <f>IF('Employee List'!H265="","",'Employee List'!H265)</f>
        <v/>
      </c>
      <c r="G257" s="2" t="str">
        <f>IF('Employee List'!I265="","",TRIM('Employee List'!I265))</f>
        <v/>
      </c>
      <c r="H257" t="str">
        <f>IFERROR(VLOOKUP('Employee List'!J265,Nationality_Table,2,FALSE),"")</f>
        <v/>
      </c>
      <c r="I257" t="str">
        <f>IFERROR(VLOOKUP('Employee List'!K265,Country_Table,2,FALSE),"")</f>
        <v/>
      </c>
      <c r="J257" t="str">
        <f>IFERROR(VLOOKUP('Employee List'!L265,Gender_Table,2,FALSE),"")</f>
        <v/>
      </c>
      <c r="K257" s="2" t="str">
        <f>IF('Employee List'!M265="","",TEXT('Employee List'!M265,"00000000000"))</f>
        <v/>
      </c>
      <c r="L257" s="2" t="str">
        <f>IF('Employee List'!N265="","",TRIM('Employee List'!N265))</f>
        <v/>
      </c>
      <c r="M257" s="2" t="str">
        <f>IF('Employee List'!O265="","",TRIM('Employee List'!O265))</f>
        <v/>
      </c>
      <c r="N257" s="2" t="str">
        <f>IF('Employee List'!P265="","",LEFT(TRIM('Employee List'!P265),60))</f>
        <v/>
      </c>
      <c r="O257" t="str">
        <f>IFERROR(IF(VLOOKUP('Employee List'!Q265,Country_Table,2,FALSE)="PH",VLOOKUP(UPPER(TRIM('Employee List'!R265)&amp;TRIM('Employee List'!S265)&amp;TRIM('Employee List'!T265)),City!$K:$M,3,FALSE),IF('Employee List'!T265="","",'Employee List'!T265)),"")</f>
        <v/>
      </c>
      <c r="P257" t="str">
        <f>IFERROR(IF(VLOOKUP('Employee List'!Q265,Country_Table,2,FALSE)="PH",VLOOKUP('Employee List'!R265,Region_Table,2,FALSE),IF('Employee List'!R265="","",'Employee List'!R265)),"")</f>
        <v/>
      </c>
      <c r="Q257" t="str">
        <f>IFERROR(IF(VLOOKUP('Employee List'!Q265,Country_Table,2,FALSE)="PH",VLOOKUP('Employee List'!S265,Province_Table,2,FALSE),IF('Employee List'!S265="","",'Employee List'!S265)),"")</f>
        <v/>
      </c>
      <c r="R257" t="str">
        <f>IFERROR(VLOOKUP('Employee List'!Q265,Country_Table,2,FALSE),"")</f>
        <v/>
      </c>
      <c r="S257" s="2" t="str">
        <f>IF('Employee List'!U265="","",TRIM('Employee List'!U265))</f>
        <v/>
      </c>
      <c r="T257" s="2" t="str">
        <f>IF('Employee List'!V265="","",TRIM('Employee List'!V265))</f>
        <v/>
      </c>
      <c r="U257" s="2" t="str">
        <f>IF('Employee List'!W265="","",LEFT(TRIM('Employee List'!W265),60))</f>
        <v/>
      </c>
      <c r="V257" t="str">
        <f>IFERROR(IF(VLOOKUP('Employee List'!X265,Country_Table,2,FALSE)="PH",VLOOKUP(UPPER(TRIM('Employee List'!Y265)&amp;TRIM('Employee List'!Z265)&amp;TRIM('Employee List'!AA265)),City!$K:$M,3,FALSE),IF('Employee List'!AA265="","",'Employee List'!AA265)),"")</f>
        <v/>
      </c>
      <c r="W257" t="str">
        <f>IFERROR(IF(VLOOKUP('Employee List'!X265,Country_Table,2,FALSE)="PH",VLOOKUP('Employee List'!Y265,Region_Table,2,FALSE),IF('Employee List'!Y265="","",'Employee List'!Y265)),"")</f>
        <v/>
      </c>
      <c r="X257" t="str">
        <f>IFERROR(IF(VLOOKUP('Employee List'!X265,Country_Table,2,FALSE)="PH",VLOOKUP('Employee List'!Z265,Province_Table,2,FALSE),IF('Employee List'!Z265="","",'Employee List'!Z265)),"")</f>
        <v/>
      </c>
      <c r="Y257" t="str">
        <f>IFERROR(VLOOKUP('Employee List'!X265,Country_Table,2,FALSE),"")</f>
        <v/>
      </c>
      <c r="Z257" s="2" t="str">
        <f>IF('Employee List'!AB265="","",TRIM('Employee List'!AB265))</f>
        <v/>
      </c>
      <c r="AA257" s="2" t="str">
        <f>IF('Employee List'!AC265="","",TRIM('Employee List'!AC265))</f>
        <v/>
      </c>
      <c r="AB257" s="2" t="str">
        <f>IF('Employee List'!AD265="","",TRIM('Employee List'!AD265))</f>
        <v/>
      </c>
      <c r="AC257" s="2" t="str">
        <f>IF('Employee List'!G265="","",TRIM('Employee List'!G265))</f>
        <v/>
      </c>
      <c r="AD257" t="str">
        <f>IFERROR(VLOOKUP('Employee List'!AE265,Civil_Status_Table,2,FALSE),"")</f>
        <v/>
      </c>
      <c r="AE257" s="2" t="str">
        <f>IF('Employee List'!AF265="","",TRIM('Employee List'!AF265))</f>
        <v/>
      </c>
      <c r="AF257" s="2" t="str">
        <f>IF('Employee List'!AG265="","",TRIM('Employee List'!AG265))</f>
        <v/>
      </c>
      <c r="AG257" s="2" t="str">
        <f>IF('Employee List'!AH265="","",TRIM('Employee List'!AH265))</f>
        <v/>
      </c>
      <c r="AH257" t="str">
        <f>IF(ISBLANK('Employee List'!AI265), "",VLOOKUP('Employee List'!AI265,'other LOVs'!A:B,2,FALSE))</f>
        <v/>
      </c>
      <c r="AI257" t="str">
        <f>IF('Employee List'!AJ265="","",TRIM('Employee List'!AJ265))</f>
        <v/>
      </c>
      <c r="AJ257" t="str">
        <f>IF(ISBLANK('Employee List'!AK265)," ",TRIM('Employee List'!AK265))</f>
        <v xml:space="preserve"> </v>
      </c>
    </row>
    <row r="258" spans="1:36">
      <c r="A258" t="str">
        <f>IF('Employee List'!B266="","",TRIM('Employee List'!B266))</f>
        <v/>
      </c>
      <c r="B258" t="str">
        <f>IF('Employee List'!C266="","",TRIM('Employee List'!C266))</f>
        <v/>
      </c>
      <c r="C258" t="str">
        <f>IF('Employee List'!D266="","",TRIM('Employee List'!D266))</f>
        <v/>
      </c>
      <c r="D258" t="str">
        <f>IF(ISBLANK('Employee List'!E266), "",VLOOKUP('Employee List'!E266,'other LOVs'!A:B,2,FALSE))</f>
        <v/>
      </c>
      <c r="E258" t="str">
        <f>IF('Employee List'!F266="","",TRIM('Employee List'!F266))</f>
        <v>,</v>
      </c>
      <c r="F258" s="2" t="str">
        <f>IF('Employee List'!H266="","",'Employee List'!H266)</f>
        <v/>
      </c>
      <c r="G258" s="2" t="str">
        <f>IF('Employee List'!I266="","",TRIM('Employee List'!I266))</f>
        <v/>
      </c>
      <c r="H258" t="str">
        <f>IFERROR(VLOOKUP('Employee List'!J266,Nationality_Table,2,FALSE),"")</f>
        <v/>
      </c>
      <c r="I258" t="str">
        <f>IFERROR(VLOOKUP('Employee List'!K266,Country_Table,2,FALSE),"")</f>
        <v/>
      </c>
      <c r="J258" t="str">
        <f>IFERROR(VLOOKUP('Employee List'!L266,Gender_Table,2,FALSE),"")</f>
        <v/>
      </c>
      <c r="K258" s="2" t="str">
        <f>IF('Employee List'!M266="","",TEXT('Employee List'!M266,"00000000000"))</f>
        <v/>
      </c>
      <c r="L258" s="2" t="str">
        <f>IF('Employee List'!N266="","",TRIM('Employee List'!N266))</f>
        <v/>
      </c>
      <c r="M258" s="2" t="str">
        <f>IF('Employee List'!O266="","",TRIM('Employee List'!O266))</f>
        <v/>
      </c>
      <c r="N258" s="2" t="str">
        <f>IF('Employee List'!P266="","",LEFT(TRIM('Employee List'!P266),60))</f>
        <v/>
      </c>
      <c r="O258" t="str">
        <f>IFERROR(IF(VLOOKUP('Employee List'!Q266,Country_Table,2,FALSE)="PH",VLOOKUP(UPPER(TRIM('Employee List'!R266)&amp;TRIM('Employee List'!S266)&amp;TRIM('Employee List'!T266)),City!$K:$M,3,FALSE),IF('Employee List'!T266="","",'Employee List'!T266)),"")</f>
        <v/>
      </c>
      <c r="P258" t="str">
        <f>IFERROR(IF(VLOOKUP('Employee List'!Q266,Country_Table,2,FALSE)="PH",VLOOKUP('Employee List'!R266,Region_Table,2,FALSE),IF('Employee List'!R266="","",'Employee List'!R266)),"")</f>
        <v/>
      </c>
      <c r="Q258" t="str">
        <f>IFERROR(IF(VLOOKUP('Employee List'!Q266,Country_Table,2,FALSE)="PH",VLOOKUP('Employee List'!S266,Province_Table,2,FALSE),IF('Employee List'!S266="","",'Employee List'!S266)),"")</f>
        <v/>
      </c>
      <c r="R258" t="str">
        <f>IFERROR(VLOOKUP('Employee List'!Q266,Country_Table,2,FALSE),"")</f>
        <v/>
      </c>
      <c r="S258" s="2" t="str">
        <f>IF('Employee List'!U266="","",TRIM('Employee List'!U266))</f>
        <v/>
      </c>
      <c r="T258" s="2" t="str">
        <f>IF('Employee List'!V266="","",TRIM('Employee List'!V266))</f>
        <v/>
      </c>
      <c r="U258" s="2" t="str">
        <f>IF('Employee List'!W266="","",LEFT(TRIM('Employee List'!W266),60))</f>
        <v/>
      </c>
      <c r="V258" t="str">
        <f>IFERROR(IF(VLOOKUP('Employee List'!X266,Country_Table,2,FALSE)="PH",VLOOKUP(UPPER(TRIM('Employee List'!Y266)&amp;TRIM('Employee List'!Z266)&amp;TRIM('Employee List'!AA266)),City!$K:$M,3,FALSE),IF('Employee List'!AA266="","",'Employee List'!AA266)),"")</f>
        <v/>
      </c>
      <c r="W258" t="str">
        <f>IFERROR(IF(VLOOKUP('Employee List'!X266,Country_Table,2,FALSE)="PH",VLOOKUP('Employee List'!Y266,Region_Table,2,FALSE),IF('Employee List'!Y266="","",'Employee List'!Y266)),"")</f>
        <v/>
      </c>
      <c r="X258" t="str">
        <f>IFERROR(IF(VLOOKUP('Employee List'!X266,Country_Table,2,FALSE)="PH",VLOOKUP('Employee List'!Z266,Province_Table,2,FALSE),IF('Employee List'!Z266="","",'Employee List'!Z266)),"")</f>
        <v/>
      </c>
      <c r="Y258" t="str">
        <f>IFERROR(VLOOKUP('Employee List'!X266,Country_Table,2,FALSE),"")</f>
        <v/>
      </c>
      <c r="Z258" s="2" t="str">
        <f>IF('Employee List'!AB266="","",TRIM('Employee List'!AB266))</f>
        <v/>
      </c>
      <c r="AA258" s="2" t="str">
        <f>IF('Employee List'!AC266="","",TRIM('Employee List'!AC266))</f>
        <v/>
      </c>
      <c r="AB258" s="2" t="str">
        <f>IF('Employee List'!AD266="","",TRIM('Employee List'!AD266))</f>
        <v/>
      </c>
      <c r="AC258" s="2" t="str">
        <f>IF('Employee List'!G266="","",TRIM('Employee List'!G266))</f>
        <v/>
      </c>
      <c r="AD258" t="str">
        <f>IFERROR(VLOOKUP('Employee List'!AE266,Civil_Status_Table,2,FALSE),"")</f>
        <v/>
      </c>
      <c r="AE258" s="2" t="str">
        <f>IF('Employee List'!AF266="","",TRIM('Employee List'!AF266))</f>
        <v/>
      </c>
      <c r="AF258" s="2" t="str">
        <f>IF('Employee List'!AG266="","",TRIM('Employee List'!AG266))</f>
        <v/>
      </c>
      <c r="AG258" s="2" t="str">
        <f>IF('Employee List'!AH266="","",TRIM('Employee List'!AH266))</f>
        <v/>
      </c>
      <c r="AH258" t="str">
        <f>IF(ISBLANK('Employee List'!AI266), "",VLOOKUP('Employee List'!AI266,'other LOVs'!A:B,2,FALSE))</f>
        <v/>
      </c>
      <c r="AI258" t="str">
        <f>IF('Employee List'!AJ266="","",TRIM('Employee List'!AJ266))</f>
        <v/>
      </c>
      <c r="AJ258" t="str">
        <f>IF(ISBLANK('Employee List'!AK266)," ",TRIM('Employee List'!AK266))</f>
        <v xml:space="preserve"> </v>
      </c>
    </row>
    <row r="259" spans="1:36">
      <c r="A259" t="str">
        <f>IF('Employee List'!B267="","",TRIM('Employee List'!B267))</f>
        <v/>
      </c>
      <c r="B259" t="str">
        <f>IF('Employee List'!C267="","",TRIM('Employee List'!C267))</f>
        <v/>
      </c>
      <c r="C259" t="str">
        <f>IF('Employee List'!D267="","",TRIM('Employee List'!D267))</f>
        <v/>
      </c>
      <c r="D259" t="str">
        <f>IF(ISBLANK('Employee List'!E267), "",VLOOKUP('Employee List'!E267,'other LOVs'!A:B,2,FALSE))</f>
        <v/>
      </c>
      <c r="E259" t="str">
        <f>IF('Employee List'!F267="","",TRIM('Employee List'!F267))</f>
        <v>,</v>
      </c>
      <c r="F259" s="2" t="str">
        <f>IF('Employee List'!H267="","",'Employee List'!H267)</f>
        <v/>
      </c>
      <c r="G259" s="2" t="str">
        <f>IF('Employee List'!I267="","",TRIM('Employee List'!I267))</f>
        <v/>
      </c>
      <c r="H259" t="str">
        <f>IFERROR(VLOOKUP('Employee List'!J267,Nationality_Table,2,FALSE),"")</f>
        <v/>
      </c>
      <c r="I259" t="str">
        <f>IFERROR(VLOOKUP('Employee List'!K267,Country_Table,2,FALSE),"")</f>
        <v/>
      </c>
      <c r="J259" t="str">
        <f>IFERROR(VLOOKUP('Employee List'!L267,Gender_Table,2,FALSE),"")</f>
        <v/>
      </c>
      <c r="K259" s="2" t="str">
        <f>IF('Employee List'!M267="","",TEXT('Employee List'!M267,"00000000000"))</f>
        <v/>
      </c>
      <c r="L259" s="2" t="str">
        <f>IF('Employee List'!N267="","",TRIM('Employee List'!N267))</f>
        <v/>
      </c>
      <c r="M259" s="2" t="str">
        <f>IF('Employee List'!O267="","",TRIM('Employee List'!O267))</f>
        <v/>
      </c>
      <c r="N259" s="2" t="str">
        <f>IF('Employee List'!P267="","",LEFT(TRIM('Employee List'!P267),60))</f>
        <v/>
      </c>
      <c r="O259" t="str">
        <f>IFERROR(IF(VLOOKUP('Employee List'!Q267,Country_Table,2,FALSE)="PH",VLOOKUP(UPPER(TRIM('Employee List'!R267)&amp;TRIM('Employee List'!S267)&amp;TRIM('Employee List'!T267)),City!$K:$M,3,FALSE),IF('Employee List'!T267="","",'Employee List'!T267)),"")</f>
        <v/>
      </c>
      <c r="P259" t="str">
        <f>IFERROR(IF(VLOOKUP('Employee List'!Q267,Country_Table,2,FALSE)="PH",VLOOKUP('Employee List'!R267,Region_Table,2,FALSE),IF('Employee List'!R267="","",'Employee List'!R267)),"")</f>
        <v/>
      </c>
      <c r="Q259" t="str">
        <f>IFERROR(IF(VLOOKUP('Employee List'!Q267,Country_Table,2,FALSE)="PH",VLOOKUP('Employee List'!S267,Province_Table,2,FALSE),IF('Employee List'!S267="","",'Employee List'!S267)),"")</f>
        <v/>
      </c>
      <c r="R259" t="str">
        <f>IFERROR(VLOOKUP('Employee List'!Q267,Country_Table,2,FALSE),"")</f>
        <v/>
      </c>
      <c r="S259" s="2" t="str">
        <f>IF('Employee List'!U267="","",TRIM('Employee List'!U267))</f>
        <v/>
      </c>
      <c r="T259" s="2" t="str">
        <f>IF('Employee List'!V267="","",TRIM('Employee List'!V267))</f>
        <v/>
      </c>
      <c r="U259" s="2" t="str">
        <f>IF('Employee List'!W267="","",LEFT(TRIM('Employee List'!W267),60))</f>
        <v/>
      </c>
      <c r="V259" t="str">
        <f>IFERROR(IF(VLOOKUP('Employee List'!X267,Country_Table,2,FALSE)="PH",VLOOKUP(UPPER(TRIM('Employee List'!Y267)&amp;TRIM('Employee List'!Z267)&amp;TRIM('Employee List'!AA267)),City!$K:$M,3,FALSE),IF('Employee List'!AA267="","",'Employee List'!AA267)),"")</f>
        <v/>
      </c>
      <c r="W259" t="str">
        <f>IFERROR(IF(VLOOKUP('Employee List'!X267,Country_Table,2,FALSE)="PH",VLOOKUP('Employee List'!Y267,Region_Table,2,FALSE),IF('Employee List'!Y267="","",'Employee List'!Y267)),"")</f>
        <v/>
      </c>
      <c r="X259" t="str">
        <f>IFERROR(IF(VLOOKUP('Employee List'!X267,Country_Table,2,FALSE)="PH",VLOOKUP('Employee List'!Z267,Province_Table,2,FALSE),IF('Employee List'!Z267="","",'Employee List'!Z267)),"")</f>
        <v/>
      </c>
      <c r="Y259" t="str">
        <f>IFERROR(VLOOKUP('Employee List'!X267,Country_Table,2,FALSE),"")</f>
        <v/>
      </c>
      <c r="Z259" s="2" t="str">
        <f>IF('Employee List'!AB267="","",TRIM('Employee List'!AB267))</f>
        <v/>
      </c>
      <c r="AA259" s="2" t="str">
        <f>IF('Employee List'!AC267="","",TRIM('Employee List'!AC267))</f>
        <v/>
      </c>
      <c r="AB259" s="2" t="str">
        <f>IF('Employee List'!AD267="","",TRIM('Employee List'!AD267))</f>
        <v/>
      </c>
      <c r="AC259" s="2" t="str">
        <f>IF('Employee List'!G267="","",TRIM('Employee List'!G267))</f>
        <v/>
      </c>
      <c r="AD259" t="str">
        <f>IFERROR(VLOOKUP('Employee List'!AE267,Civil_Status_Table,2,FALSE),"")</f>
        <v/>
      </c>
      <c r="AE259" s="2" t="str">
        <f>IF('Employee List'!AF267="","",TRIM('Employee List'!AF267))</f>
        <v/>
      </c>
      <c r="AF259" s="2" t="str">
        <f>IF('Employee List'!AG267="","",TRIM('Employee List'!AG267))</f>
        <v/>
      </c>
      <c r="AG259" s="2" t="str">
        <f>IF('Employee List'!AH267="","",TRIM('Employee List'!AH267))</f>
        <v/>
      </c>
      <c r="AH259" t="str">
        <f>IF(ISBLANK('Employee List'!AI267), "",VLOOKUP('Employee List'!AI267,'other LOVs'!A:B,2,FALSE))</f>
        <v/>
      </c>
      <c r="AI259" t="str">
        <f>IF('Employee List'!AJ267="","",TRIM('Employee List'!AJ267))</f>
        <v/>
      </c>
      <c r="AJ259" t="str">
        <f>IF(ISBLANK('Employee List'!AK267)," ",TRIM('Employee List'!AK267))</f>
        <v xml:space="preserve"> </v>
      </c>
    </row>
    <row r="260" spans="1:36">
      <c r="A260" t="str">
        <f>IF('Employee List'!B268="","",TRIM('Employee List'!B268))</f>
        <v/>
      </c>
      <c r="B260" t="str">
        <f>IF('Employee List'!C268="","",TRIM('Employee List'!C268))</f>
        <v/>
      </c>
      <c r="C260" t="str">
        <f>IF('Employee List'!D268="","",TRIM('Employee List'!D268))</f>
        <v/>
      </c>
      <c r="D260" t="str">
        <f>IF(ISBLANK('Employee List'!E268), "",VLOOKUP('Employee List'!E268,'other LOVs'!A:B,2,FALSE))</f>
        <v/>
      </c>
      <c r="E260" t="str">
        <f>IF('Employee List'!F268="","",TRIM('Employee List'!F268))</f>
        <v>,</v>
      </c>
      <c r="F260" s="2" t="str">
        <f>IF('Employee List'!H268="","",'Employee List'!H268)</f>
        <v/>
      </c>
      <c r="G260" s="2" t="str">
        <f>IF('Employee List'!I268="","",TRIM('Employee List'!I268))</f>
        <v/>
      </c>
      <c r="H260" t="str">
        <f>IFERROR(VLOOKUP('Employee List'!J268,Nationality_Table,2,FALSE),"")</f>
        <v/>
      </c>
      <c r="I260" t="str">
        <f>IFERROR(VLOOKUP('Employee List'!K268,Country_Table,2,FALSE),"")</f>
        <v/>
      </c>
      <c r="J260" t="str">
        <f>IFERROR(VLOOKUP('Employee List'!L268,Gender_Table,2,FALSE),"")</f>
        <v/>
      </c>
      <c r="K260" s="2" t="str">
        <f>IF('Employee List'!M268="","",TEXT('Employee List'!M268,"00000000000"))</f>
        <v/>
      </c>
      <c r="L260" s="2" t="str">
        <f>IF('Employee List'!N268="","",TRIM('Employee List'!N268))</f>
        <v/>
      </c>
      <c r="M260" s="2" t="str">
        <f>IF('Employee List'!O268="","",TRIM('Employee List'!O268))</f>
        <v/>
      </c>
      <c r="N260" s="2" t="str">
        <f>IF('Employee List'!P268="","",LEFT(TRIM('Employee List'!P268),60))</f>
        <v/>
      </c>
      <c r="O260" t="str">
        <f>IFERROR(IF(VLOOKUP('Employee List'!Q268,Country_Table,2,FALSE)="PH",VLOOKUP(UPPER(TRIM('Employee List'!R268)&amp;TRIM('Employee List'!S268)&amp;TRIM('Employee List'!T268)),City!$K:$M,3,FALSE),IF('Employee List'!T268="","",'Employee List'!T268)),"")</f>
        <v/>
      </c>
      <c r="P260" t="str">
        <f>IFERROR(IF(VLOOKUP('Employee List'!Q268,Country_Table,2,FALSE)="PH",VLOOKUP('Employee List'!R268,Region_Table,2,FALSE),IF('Employee List'!R268="","",'Employee List'!R268)),"")</f>
        <v/>
      </c>
      <c r="Q260" t="str">
        <f>IFERROR(IF(VLOOKUP('Employee List'!Q268,Country_Table,2,FALSE)="PH",VLOOKUP('Employee List'!S268,Province_Table,2,FALSE),IF('Employee List'!S268="","",'Employee List'!S268)),"")</f>
        <v/>
      </c>
      <c r="R260" t="str">
        <f>IFERROR(VLOOKUP('Employee List'!Q268,Country_Table,2,FALSE),"")</f>
        <v/>
      </c>
      <c r="S260" s="2" t="str">
        <f>IF('Employee List'!U268="","",TRIM('Employee List'!U268))</f>
        <v/>
      </c>
      <c r="T260" s="2" t="str">
        <f>IF('Employee List'!V268="","",TRIM('Employee List'!V268))</f>
        <v/>
      </c>
      <c r="U260" s="2" t="str">
        <f>IF('Employee List'!W268="","",LEFT(TRIM('Employee List'!W268),60))</f>
        <v/>
      </c>
      <c r="V260" t="str">
        <f>IFERROR(IF(VLOOKUP('Employee List'!X268,Country_Table,2,FALSE)="PH",VLOOKUP(UPPER(TRIM('Employee List'!Y268)&amp;TRIM('Employee List'!Z268)&amp;TRIM('Employee List'!AA268)),City!$K:$M,3,FALSE),IF('Employee List'!AA268="","",'Employee List'!AA268)),"")</f>
        <v/>
      </c>
      <c r="W260" t="str">
        <f>IFERROR(IF(VLOOKUP('Employee List'!X268,Country_Table,2,FALSE)="PH",VLOOKUP('Employee List'!Y268,Region_Table,2,FALSE),IF('Employee List'!Y268="","",'Employee List'!Y268)),"")</f>
        <v/>
      </c>
      <c r="X260" t="str">
        <f>IFERROR(IF(VLOOKUP('Employee List'!X268,Country_Table,2,FALSE)="PH",VLOOKUP('Employee List'!Z268,Province_Table,2,FALSE),IF('Employee List'!Z268="","",'Employee List'!Z268)),"")</f>
        <v/>
      </c>
      <c r="Y260" t="str">
        <f>IFERROR(VLOOKUP('Employee List'!X268,Country_Table,2,FALSE),"")</f>
        <v/>
      </c>
      <c r="Z260" s="2" t="str">
        <f>IF('Employee List'!AB268="","",TRIM('Employee List'!AB268))</f>
        <v/>
      </c>
      <c r="AA260" s="2" t="str">
        <f>IF('Employee List'!AC268="","",TRIM('Employee List'!AC268))</f>
        <v/>
      </c>
      <c r="AB260" s="2" t="str">
        <f>IF('Employee List'!AD268="","",TRIM('Employee List'!AD268))</f>
        <v/>
      </c>
      <c r="AC260" s="2" t="str">
        <f>IF('Employee List'!G268="","",TRIM('Employee List'!G268))</f>
        <v/>
      </c>
      <c r="AD260" t="str">
        <f>IFERROR(VLOOKUP('Employee List'!AE268,Civil_Status_Table,2,FALSE),"")</f>
        <v/>
      </c>
      <c r="AE260" s="2" t="str">
        <f>IF('Employee List'!AF268="","",TRIM('Employee List'!AF268))</f>
        <v/>
      </c>
      <c r="AF260" s="2" t="str">
        <f>IF('Employee List'!AG268="","",TRIM('Employee List'!AG268))</f>
        <v/>
      </c>
      <c r="AG260" s="2" t="str">
        <f>IF('Employee List'!AH268="","",TRIM('Employee List'!AH268))</f>
        <v/>
      </c>
      <c r="AH260" t="str">
        <f>IF(ISBLANK('Employee List'!AI268), "",VLOOKUP('Employee List'!AI268,'other LOVs'!A:B,2,FALSE))</f>
        <v/>
      </c>
      <c r="AI260" t="str">
        <f>IF('Employee List'!AJ268="","",TRIM('Employee List'!AJ268))</f>
        <v/>
      </c>
      <c r="AJ260" t="str">
        <f>IF(ISBLANK('Employee List'!AK268)," ",TRIM('Employee List'!AK268))</f>
        <v xml:space="preserve"> </v>
      </c>
    </row>
    <row r="261" spans="1:36">
      <c r="A261" t="str">
        <f>IF('Employee List'!B269="","",TRIM('Employee List'!B269))</f>
        <v/>
      </c>
      <c r="B261" t="str">
        <f>IF('Employee List'!C269="","",TRIM('Employee List'!C269))</f>
        <v/>
      </c>
      <c r="C261" t="str">
        <f>IF('Employee List'!D269="","",TRIM('Employee List'!D269))</f>
        <v/>
      </c>
      <c r="D261" t="str">
        <f>IF(ISBLANK('Employee List'!E269), "",VLOOKUP('Employee List'!E269,'other LOVs'!A:B,2,FALSE))</f>
        <v/>
      </c>
      <c r="E261" t="str">
        <f>IF('Employee List'!F269="","",TRIM('Employee List'!F269))</f>
        <v>,</v>
      </c>
      <c r="F261" s="2" t="str">
        <f>IF('Employee List'!H269="","",'Employee List'!H269)</f>
        <v/>
      </c>
      <c r="G261" s="2" t="str">
        <f>IF('Employee List'!I269="","",TRIM('Employee List'!I269))</f>
        <v/>
      </c>
      <c r="H261" t="str">
        <f>IFERROR(VLOOKUP('Employee List'!J269,Nationality_Table,2,FALSE),"")</f>
        <v/>
      </c>
      <c r="I261" t="str">
        <f>IFERROR(VLOOKUP('Employee List'!K269,Country_Table,2,FALSE),"")</f>
        <v/>
      </c>
      <c r="J261" t="str">
        <f>IFERROR(VLOOKUP('Employee List'!L269,Gender_Table,2,FALSE),"")</f>
        <v/>
      </c>
      <c r="K261" s="2" t="str">
        <f>IF('Employee List'!M269="","",TEXT('Employee List'!M269,"00000000000"))</f>
        <v/>
      </c>
      <c r="L261" s="2" t="str">
        <f>IF('Employee List'!N269="","",TRIM('Employee List'!N269))</f>
        <v/>
      </c>
      <c r="M261" s="2" t="str">
        <f>IF('Employee List'!O269="","",TRIM('Employee List'!O269))</f>
        <v/>
      </c>
      <c r="N261" s="2" t="str">
        <f>IF('Employee List'!P269="","",LEFT(TRIM('Employee List'!P269),60))</f>
        <v/>
      </c>
      <c r="O261" t="str">
        <f>IFERROR(IF(VLOOKUP('Employee List'!Q269,Country_Table,2,FALSE)="PH",VLOOKUP(UPPER(TRIM('Employee List'!R269)&amp;TRIM('Employee List'!S269)&amp;TRIM('Employee List'!T269)),City!$K:$M,3,FALSE),IF('Employee List'!T269="","",'Employee List'!T269)),"")</f>
        <v/>
      </c>
      <c r="P261" t="str">
        <f>IFERROR(IF(VLOOKUP('Employee List'!Q269,Country_Table,2,FALSE)="PH",VLOOKUP('Employee List'!R269,Region_Table,2,FALSE),IF('Employee List'!R269="","",'Employee List'!R269)),"")</f>
        <v/>
      </c>
      <c r="Q261" t="str">
        <f>IFERROR(IF(VLOOKUP('Employee List'!Q269,Country_Table,2,FALSE)="PH",VLOOKUP('Employee List'!S269,Province_Table,2,FALSE),IF('Employee List'!S269="","",'Employee List'!S269)),"")</f>
        <v/>
      </c>
      <c r="R261" t="str">
        <f>IFERROR(VLOOKUP('Employee List'!Q269,Country_Table,2,FALSE),"")</f>
        <v/>
      </c>
      <c r="S261" s="2" t="str">
        <f>IF('Employee List'!U269="","",TRIM('Employee List'!U269))</f>
        <v/>
      </c>
      <c r="T261" s="2" t="str">
        <f>IF('Employee List'!V269="","",TRIM('Employee List'!V269))</f>
        <v/>
      </c>
      <c r="U261" s="2" t="str">
        <f>IF('Employee List'!W269="","",LEFT(TRIM('Employee List'!W269),60))</f>
        <v/>
      </c>
      <c r="V261" t="str">
        <f>IFERROR(IF(VLOOKUP('Employee List'!X269,Country_Table,2,FALSE)="PH",VLOOKUP(UPPER(TRIM('Employee List'!Y269)&amp;TRIM('Employee List'!Z269)&amp;TRIM('Employee List'!AA269)),City!$K:$M,3,FALSE),IF('Employee List'!AA269="","",'Employee List'!AA269)),"")</f>
        <v/>
      </c>
      <c r="W261" t="str">
        <f>IFERROR(IF(VLOOKUP('Employee List'!X269,Country_Table,2,FALSE)="PH",VLOOKUP('Employee List'!Y269,Region_Table,2,FALSE),IF('Employee List'!Y269="","",'Employee List'!Y269)),"")</f>
        <v/>
      </c>
      <c r="X261" t="str">
        <f>IFERROR(IF(VLOOKUP('Employee List'!X269,Country_Table,2,FALSE)="PH",VLOOKUP('Employee List'!Z269,Province_Table,2,FALSE),IF('Employee List'!Z269="","",'Employee List'!Z269)),"")</f>
        <v/>
      </c>
      <c r="Y261" t="str">
        <f>IFERROR(VLOOKUP('Employee List'!X269,Country_Table,2,FALSE),"")</f>
        <v/>
      </c>
      <c r="Z261" s="2" t="str">
        <f>IF('Employee List'!AB269="","",TRIM('Employee List'!AB269))</f>
        <v/>
      </c>
      <c r="AA261" s="2" t="str">
        <f>IF('Employee List'!AC269="","",TRIM('Employee List'!AC269))</f>
        <v/>
      </c>
      <c r="AB261" s="2" t="str">
        <f>IF('Employee List'!AD269="","",TRIM('Employee List'!AD269))</f>
        <v/>
      </c>
      <c r="AC261" s="2" t="str">
        <f>IF('Employee List'!G269="","",TRIM('Employee List'!G269))</f>
        <v/>
      </c>
      <c r="AD261" t="str">
        <f>IFERROR(VLOOKUP('Employee List'!AE269,Civil_Status_Table,2,FALSE),"")</f>
        <v/>
      </c>
      <c r="AE261" s="2" t="str">
        <f>IF('Employee List'!AF269="","",TRIM('Employee List'!AF269))</f>
        <v/>
      </c>
      <c r="AF261" s="2" t="str">
        <f>IF('Employee List'!AG269="","",TRIM('Employee List'!AG269))</f>
        <v/>
      </c>
      <c r="AG261" s="2" t="str">
        <f>IF('Employee List'!AH269="","",TRIM('Employee List'!AH269))</f>
        <v/>
      </c>
      <c r="AH261" t="str">
        <f>IF(ISBLANK('Employee List'!AI269), "",VLOOKUP('Employee List'!AI269,'other LOVs'!A:B,2,FALSE))</f>
        <v/>
      </c>
      <c r="AI261" t="str">
        <f>IF('Employee List'!AJ269="","",TRIM('Employee List'!AJ269))</f>
        <v/>
      </c>
      <c r="AJ261" t="str">
        <f>IF(ISBLANK('Employee List'!AK269)," ",TRIM('Employee List'!AK269))</f>
        <v xml:space="preserve"> </v>
      </c>
    </row>
    <row r="262" spans="1:36">
      <c r="A262" t="str">
        <f>IF('Employee List'!B270="","",TRIM('Employee List'!B270))</f>
        <v/>
      </c>
      <c r="B262" t="str">
        <f>IF('Employee List'!C270="","",TRIM('Employee List'!C270))</f>
        <v/>
      </c>
      <c r="C262" t="str">
        <f>IF('Employee List'!D270="","",TRIM('Employee List'!D270))</f>
        <v/>
      </c>
      <c r="D262" t="str">
        <f>IF(ISBLANK('Employee List'!E270), "",VLOOKUP('Employee List'!E270,'other LOVs'!A:B,2,FALSE))</f>
        <v/>
      </c>
      <c r="E262" t="str">
        <f>IF('Employee List'!F270="","",TRIM('Employee List'!F270))</f>
        <v>,</v>
      </c>
      <c r="F262" s="2" t="str">
        <f>IF('Employee List'!H270="","",'Employee List'!H270)</f>
        <v/>
      </c>
      <c r="G262" s="2" t="str">
        <f>IF('Employee List'!I270="","",TRIM('Employee List'!I270))</f>
        <v/>
      </c>
      <c r="H262" t="str">
        <f>IFERROR(VLOOKUP('Employee List'!J270,Nationality_Table,2,FALSE),"")</f>
        <v/>
      </c>
      <c r="I262" t="str">
        <f>IFERROR(VLOOKUP('Employee List'!K270,Country_Table,2,FALSE),"")</f>
        <v/>
      </c>
      <c r="J262" t="str">
        <f>IFERROR(VLOOKUP('Employee List'!L270,Gender_Table,2,FALSE),"")</f>
        <v/>
      </c>
      <c r="K262" s="2" t="str">
        <f>IF('Employee List'!M270="","",TEXT('Employee List'!M270,"00000000000"))</f>
        <v/>
      </c>
      <c r="L262" s="2" t="str">
        <f>IF('Employee List'!N270="","",TRIM('Employee List'!N270))</f>
        <v/>
      </c>
      <c r="M262" s="2" t="str">
        <f>IF('Employee List'!O270="","",TRIM('Employee List'!O270))</f>
        <v/>
      </c>
      <c r="N262" s="2" t="str">
        <f>IF('Employee List'!P270="","",LEFT(TRIM('Employee List'!P270),60))</f>
        <v/>
      </c>
      <c r="O262" t="str">
        <f>IFERROR(IF(VLOOKUP('Employee List'!Q270,Country_Table,2,FALSE)="PH",VLOOKUP(UPPER(TRIM('Employee List'!R270)&amp;TRIM('Employee List'!S270)&amp;TRIM('Employee List'!T270)),City!$K:$M,3,FALSE),IF('Employee List'!T270="","",'Employee List'!T270)),"")</f>
        <v/>
      </c>
      <c r="P262" t="str">
        <f>IFERROR(IF(VLOOKUP('Employee List'!Q270,Country_Table,2,FALSE)="PH",VLOOKUP('Employee List'!R270,Region_Table,2,FALSE),IF('Employee List'!R270="","",'Employee List'!R270)),"")</f>
        <v/>
      </c>
      <c r="Q262" t="str">
        <f>IFERROR(IF(VLOOKUP('Employee List'!Q270,Country_Table,2,FALSE)="PH",VLOOKUP('Employee List'!S270,Province_Table,2,FALSE),IF('Employee List'!S270="","",'Employee List'!S270)),"")</f>
        <v/>
      </c>
      <c r="R262" t="str">
        <f>IFERROR(VLOOKUP('Employee List'!Q270,Country_Table,2,FALSE),"")</f>
        <v/>
      </c>
      <c r="S262" s="2" t="str">
        <f>IF('Employee List'!U270="","",TRIM('Employee List'!U270))</f>
        <v/>
      </c>
      <c r="T262" s="2" t="str">
        <f>IF('Employee List'!V270="","",TRIM('Employee List'!V270))</f>
        <v/>
      </c>
      <c r="U262" s="2" t="str">
        <f>IF('Employee List'!W270="","",LEFT(TRIM('Employee List'!W270),60))</f>
        <v/>
      </c>
      <c r="V262" t="str">
        <f>IFERROR(IF(VLOOKUP('Employee List'!X270,Country_Table,2,FALSE)="PH",VLOOKUP(UPPER(TRIM('Employee List'!Y270)&amp;TRIM('Employee List'!Z270)&amp;TRIM('Employee List'!AA270)),City!$K:$M,3,FALSE),IF('Employee List'!AA270="","",'Employee List'!AA270)),"")</f>
        <v/>
      </c>
      <c r="W262" t="str">
        <f>IFERROR(IF(VLOOKUP('Employee List'!X270,Country_Table,2,FALSE)="PH",VLOOKUP('Employee List'!Y270,Region_Table,2,FALSE),IF('Employee List'!Y270="","",'Employee List'!Y270)),"")</f>
        <v/>
      </c>
      <c r="X262" t="str">
        <f>IFERROR(IF(VLOOKUP('Employee List'!X270,Country_Table,2,FALSE)="PH",VLOOKUP('Employee List'!Z270,Province_Table,2,FALSE),IF('Employee List'!Z270="","",'Employee List'!Z270)),"")</f>
        <v/>
      </c>
      <c r="Y262" t="str">
        <f>IFERROR(VLOOKUP('Employee List'!X270,Country_Table,2,FALSE),"")</f>
        <v/>
      </c>
      <c r="Z262" s="2" t="str">
        <f>IF('Employee List'!AB270="","",TRIM('Employee List'!AB270))</f>
        <v/>
      </c>
      <c r="AA262" s="2" t="str">
        <f>IF('Employee List'!AC270="","",TRIM('Employee List'!AC270))</f>
        <v/>
      </c>
      <c r="AB262" s="2" t="str">
        <f>IF('Employee List'!AD270="","",TRIM('Employee List'!AD270))</f>
        <v/>
      </c>
      <c r="AC262" s="2" t="str">
        <f>IF('Employee List'!G270="","",TRIM('Employee List'!G270))</f>
        <v/>
      </c>
      <c r="AD262" t="str">
        <f>IFERROR(VLOOKUP('Employee List'!AE270,Civil_Status_Table,2,FALSE),"")</f>
        <v/>
      </c>
      <c r="AE262" s="2" t="str">
        <f>IF('Employee List'!AF270="","",TRIM('Employee List'!AF270))</f>
        <v/>
      </c>
      <c r="AF262" s="2" t="str">
        <f>IF('Employee List'!AG270="","",TRIM('Employee List'!AG270))</f>
        <v/>
      </c>
      <c r="AG262" s="2" t="str">
        <f>IF('Employee List'!AH270="","",TRIM('Employee List'!AH270))</f>
        <v/>
      </c>
      <c r="AH262" t="str">
        <f>IF(ISBLANK('Employee List'!AI270), "",VLOOKUP('Employee List'!AI270,'other LOVs'!A:B,2,FALSE))</f>
        <v/>
      </c>
      <c r="AI262" t="str">
        <f>IF('Employee List'!AJ270="","",TRIM('Employee List'!AJ270))</f>
        <v/>
      </c>
      <c r="AJ262" t="str">
        <f>IF(ISBLANK('Employee List'!AK270)," ",TRIM('Employee List'!AK270))</f>
        <v xml:space="preserve"> </v>
      </c>
    </row>
    <row r="263" spans="1:36">
      <c r="A263" t="str">
        <f>IF('Employee List'!B271="","",TRIM('Employee List'!B271))</f>
        <v/>
      </c>
      <c r="B263" t="str">
        <f>IF('Employee List'!C271="","",TRIM('Employee List'!C271))</f>
        <v/>
      </c>
      <c r="C263" t="str">
        <f>IF('Employee List'!D271="","",TRIM('Employee List'!D271))</f>
        <v/>
      </c>
      <c r="D263" t="str">
        <f>IF(ISBLANK('Employee List'!E271), "",VLOOKUP('Employee List'!E271,'other LOVs'!A:B,2,FALSE))</f>
        <v/>
      </c>
      <c r="E263" t="str">
        <f>IF('Employee List'!F271="","",TRIM('Employee List'!F271))</f>
        <v>,</v>
      </c>
      <c r="F263" s="2" t="str">
        <f>IF('Employee List'!H271="","",'Employee List'!H271)</f>
        <v/>
      </c>
      <c r="G263" s="2" t="str">
        <f>IF('Employee List'!I271="","",TRIM('Employee List'!I271))</f>
        <v/>
      </c>
      <c r="H263" t="str">
        <f>IFERROR(VLOOKUP('Employee List'!J271,Nationality_Table,2,FALSE),"")</f>
        <v/>
      </c>
      <c r="I263" t="str">
        <f>IFERROR(VLOOKUP('Employee List'!K271,Country_Table,2,FALSE),"")</f>
        <v/>
      </c>
      <c r="J263" t="str">
        <f>IFERROR(VLOOKUP('Employee List'!L271,Gender_Table,2,FALSE),"")</f>
        <v/>
      </c>
      <c r="K263" s="2" t="str">
        <f>IF('Employee List'!M271="","",TEXT('Employee List'!M271,"00000000000"))</f>
        <v/>
      </c>
      <c r="L263" s="2" t="str">
        <f>IF('Employee List'!N271="","",TRIM('Employee List'!N271))</f>
        <v/>
      </c>
      <c r="M263" s="2" t="str">
        <f>IF('Employee List'!O271="","",TRIM('Employee List'!O271))</f>
        <v/>
      </c>
      <c r="N263" s="2" t="str">
        <f>IF('Employee List'!P271="","",LEFT(TRIM('Employee List'!P271),60))</f>
        <v/>
      </c>
      <c r="O263" t="str">
        <f>IFERROR(IF(VLOOKUP('Employee List'!Q271,Country_Table,2,FALSE)="PH",VLOOKUP(UPPER(TRIM('Employee List'!R271)&amp;TRIM('Employee List'!S271)&amp;TRIM('Employee List'!T271)),City!$K:$M,3,FALSE),IF('Employee List'!T271="","",'Employee List'!T271)),"")</f>
        <v/>
      </c>
      <c r="P263" t="str">
        <f>IFERROR(IF(VLOOKUP('Employee List'!Q271,Country_Table,2,FALSE)="PH",VLOOKUP('Employee List'!R271,Region_Table,2,FALSE),IF('Employee List'!R271="","",'Employee List'!R271)),"")</f>
        <v/>
      </c>
      <c r="Q263" t="str">
        <f>IFERROR(IF(VLOOKUP('Employee List'!Q271,Country_Table,2,FALSE)="PH",VLOOKUP('Employee List'!S271,Province_Table,2,FALSE),IF('Employee List'!S271="","",'Employee List'!S271)),"")</f>
        <v/>
      </c>
      <c r="R263" t="str">
        <f>IFERROR(VLOOKUP('Employee List'!Q271,Country_Table,2,FALSE),"")</f>
        <v/>
      </c>
      <c r="S263" s="2" t="str">
        <f>IF('Employee List'!U271="","",TRIM('Employee List'!U271))</f>
        <v/>
      </c>
      <c r="T263" s="2" t="str">
        <f>IF('Employee List'!V271="","",TRIM('Employee List'!V271))</f>
        <v/>
      </c>
      <c r="U263" s="2" t="str">
        <f>IF('Employee List'!W271="","",LEFT(TRIM('Employee List'!W271),60))</f>
        <v/>
      </c>
      <c r="V263" t="str">
        <f>IFERROR(IF(VLOOKUP('Employee List'!X271,Country_Table,2,FALSE)="PH",VLOOKUP(UPPER(TRIM('Employee List'!Y271)&amp;TRIM('Employee List'!Z271)&amp;TRIM('Employee List'!AA271)),City!$K:$M,3,FALSE),IF('Employee List'!AA271="","",'Employee List'!AA271)),"")</f>
        <v/>
      </c>
      <c r="W263" t="str">
        <f>IFERROR(IF(VLOOKUP('Employee List'!X271,Country_Table,2,FALSE)="PH",VLOOKUP('Employee List'!Y271,Region_Table,2,FALSE),IF('Employee List'!Y271="","",'Employee List'!Y271)),"")</f>
        <v/>
      </c>
      <c r="X263" t="str">
        <f>IFERROR(IF(VLOOKUP('Employee List'!X271,Country_Table,2,FALSE)="PH",VLOOKUP('Employee List'!Z271,Province_Table,2,FALSE),IF('Employee List'!Z271="","",'Employee List'!Z271)),"")</f>
        <v/>
      </c>
      <c r="Y263" t="str">
        <f>IFERROR(VLOOKUP('Employee List'!X271,Country_Table,2,FALSE),"")</f>
        <v/>
      </c>
      <c r="Z263" s="2" t="str">
        <f>IF('Employee List'!AB271="","",TRIM('Employee List'!AB271))</f>
        <v/>
      </c>
      <c r="AA263" s="2" t="str">
        <f>IF('Employee List'!AC271="","",TRIM('Employee List'!AC271))</f>
        <v/>
      </c>
      <c r="AB263" s="2" t="str">
        <f>IF('Employee List'!AD271="","",TRIM('Employee List'!AD271))</f>
        <v/>
      </c>
      <c r="AC263" s="2" t="str">
        <f>IF('Employee List'!G271="","",TRIM('Employee List'!G271))</f>
        <v/>
      </c>
      <c r="AD263" t="str">
        <f>IFERROR(VLOOKUP('Employee List'!AE271,Civil_Status_Table,2,FALSE),"")</f>
        <v/>
      </c>
      <c r="AE263" s="2" t="str">
        <f>IF('Employee List'!AF271="","",TRIM('Employee List'!AF271))</f>
        <v/>
      </c>
      <c r="AF263" s="2" t="str">
        <f>IF('Employee List'!AG271="","",TRIM('Employee List'!AG271))</f>
        <v/>
      </c>
      <c r="AG263" s="2" t="str">
        <f>IF('Employee List'!AH271="","",TRIM('Employee List'!AH271))</f>
        <v/>
      </c>
      <c r="AH263" t="str">
        <f>IF(ISBLANK('Employee List'!AI271), "",VLOOKUP('Employee List'!AI271,'other LOVs'!A:B,2,FALSE))</f>
        <v/>
      </c>
      <c r="AI263" t="str">
        <f>IF('Employee List'!AJ271="","",TRIM('Employee List'!AJ271))</f>
        <v/>
      </c>
      <c r="AJ263" t="str">
        <f>IF(ISBLANK('Employee List'!AK271)," ",TRIM('Employee List'!AK271))</f>
        <v xml:space="preserve"> </v>
      </c>
    </row>
    <row r="264" spans="1:36">
      <c r="A264" t="str">
        <f>IF('Employee List'!B272="","",TRIM('Employee List'!B272))</f>
        <v/>
      </c>
      <c r="B264" t="str">
        <f>IF('Employee List'!C272="","",TRIM('Employee List'!C272))</f>
        <v/>
      </c>
      <c r="C264" t="str">
        <f>IF('Employee List'!D272="","",TRIM('Employee List'!D272))</f>
        <v/>
      </c>
      <c r="D264" t="str">
        <f>IF(ISBLANK('Employee List'!E272), "",VLOOKUP('Employee List'!E272,'other LOVs'!A:B,2,FALSE))</f>
        <v/>
      </c>
      <c r="E264" t="str">
        <f>IF('Employee List'!F272="","",TRIM('Employee List'!F272))</f>
        <v>,</v>
      </c>
      <c r="F264" s="2" t="str">
        <f>IF('Employee List'!H272="","",'Employee List'!H272)</f>
        <v/>
      </c>
      <c r="G264" s="2" t="str">
        <f>IF('Employee List'!I272="","",TRIM('Employee List'!I272))</f>
        <v/>
      </c>
      <c r="H264" t="str">
        <f>IFERROR(VLOOKUP('Employee List'!J272,Nationality_Table,2,FALSE),"")</f>
        <v/>
      </c>
      <c r="I264" t="str">
        <f>IFERROR(VLOOKUP('Employee List'!K272,Country_Table,2,FALSE),"")</f>
        <v/>
      </c>
      <c r="J264" t="str">
        <f>IFERROR(VLOOKUP('Employee List'!L272,Gender_Table,2,FALSE),"")</f>
        <v/>
      </c>
      <c r="K264" s="2" t="str">
        <f>IF('Employee List'!M272="","",TEXT('Employee List'!M272,"00000000000"))</f>
        <v/>
      </c>
      <c r="L264" s="2" t="str">
        <f>IF('Employee List'!N272="","",TRIM('Employee List'!N272))</f>
        <v/>
      </c>
      <c r="M264" s="2" t="str">
        <f>IF('Employee List'!O272="","",TRIM('Employee List'!O272))</f>
        <v/>
      </c>
      <c r="N264" s="2" t="str">
        <f>IF('Employee List'!P272="","",LEFT(TRIM('Employee List'!P272),60))</f>
        <v/>
      </c>
      <c r="O264" t="str">
        <f>IFERROR(IF(VLOOKUP('Employee List'!Q272,Country_Table,2,FALSE)="PH",VLOOKUP(UPPER(TRIM('Employee List'!R272)&amp;TRIM('Employee List'!S272)&amp;TRIM('Employee List'!T272)),City!$K:$M,3,FALSE),IF('Employee List'!T272="","",'Employee List'!T272)),"")</f>
        <v/>
      </c>
      <c r="P264" t="str">
        <f>IFERROR(IF(VLOOKUP('Employee List'!Q272,Country_Table,2,FALSE)="PH",VLOOKUP('Employee List'!R272,Region_Table,2,FALSE),IF('Employee List'!R272="","",'Employee List'!R272)),"")</f>
        <v/>
      </c>
      <c r="Q264" t="str">
        <f>IFERROR(IF(VLOOKUP('Employee List'!Q272,Country_Table,2,FALSE)="PH",VLOOKUP('Employee List'!S272,Province_Table,2,FALSE),IF('Employee List'!S272="","",'Employee List'!S272)),"")</f>
        <v/>
      </c>
      <c r="R264" t="str">
        <f>IFERROR(VLOOKUP('Employee List'!Q272,Country_Table,2,FALSE),"")</f>
        <v/>
      </c>
      <c r="S264" s="2" t="str">
        <f>IF('Employee List'!U272="","",TRIM('Employee List'!U272))</f>
        <v/>
      </c>
      <c r="T264" s="2" t="str">
        <f>IF('Employee List'!V272="","",TRIM('Employee List'!V272))</f>
        <v/>
      </c>
      <c r="U264" s="2" t="str">
        <f>IF('Employee List'!W272="","",LEFT(TRIM('Employee List'!W272),60))</f>
        <v/>
      </c>
      <c r="V264" t="str">
        <f>IFERROR(IF(VLOOKUP('Employee List'!X272,Country_Table,2,FALSE)="PH",VLOOKUP(UPPER(TRIM('Employee List'!Y272)&amp;TRIM('Employee List'!Z272)&amp;TRIM('Employee List'!AA272)),City!$K:$M,3,FALSE),IF('Employee List'!AA272="","",'Employee List'!AA272)),"")</f>
        <v/>
      </c>
      <c r="W264" t="str">
        <f>IFERROR(IF(VLOOKUP('Employee List'!X272,Country_Table,2,FALSE)="PH",VLOOKUP('Employee List'!Y272,Region_Table,2,FALSE),IF('Employee List'!Y272="","",'Employee List'!Y272)),"")</f>
        <v/>
      </c>
      <c r="X264" t="str">
        <f>IFERROR(IF(VLOOKUP('Employee List'!X272,Country_Table,2,FALSE)="PH",VLOOKUP('Employee List'!Z272,Province_Table,2,FALSE),IF('Employee List'!Z272="","",'Employee List'!Z272)),"")</f>
        <v/>
      </c>
      <c r="Y264" t="str">
        <f>IFERROR(VLOOKUP('Employee List'!X272,Country_Table,2,FALSE),"")</f>
        <v/>
      </c>
      <c r="Z264" s="2" t="str">
        <f>IF('Employee List'!AB272="","",TRIM('Employee List'!AB272))</f>
        <v/>
      </c>
      <c r="AA264" s="2" t="str">
        <f>IF('Employee List'!AC272="","",TRIM('Employee List'!AC272))</f>
        <v/>
      </c>
      <c r="AB264" s="2" t="str">
        <f>IF('Employee List'!AD272="","",TRIM('Employee List'!AD272))</f>
        <v/>
      </c>
      <c r="AC264" s="2" t="str">
        <f>IF('Employee List'!G272="","",TRIM('Employee List'!G272))</f>
        <v/>
      </c>
      <c r="AD264" t="str">
        <f>IFERROR(VLOOKUP('Employee List'!AE272,Civil_Status_Table,2,FALSE),"")</f>
        <v/>
      </c>
      <c r="AE264" s="2" t="str">
        <f>IF('Employee List'!AF272="","",TRIM('Employee List'!AF272))</f>
        <v/>
      </c>
      <c r="AF264" s="2" t="str">
        <f>IF('Employee List'!AG272="","",TRIM('Employee List'!AG272))</f>
        <v/>
      </c>
      <c r="AG264" s="2" t="str">
        <f>IF('Employee List'!AH272="","",TRIM('Employee List'!AH272))</f>
        <v/>
      </c>
      <c r="AH264" t="str">
        <f>IF(ISBLANK('Employee List'!AI272), "",VLOOKUP('Employee List'!AI272,'other LOVs'!A:B,2,FALSE))</f>
        <v/>
      </c>
      <c r="AI264" t="str">
        <f>IF('Employee List'!AJ272="","",TRIM('Employee List'!AJ272))</f>
        <v/>
      </c>
      <c r="AJ264" t="str">
        <f>IF(ISBLANK('Employee List'!AK272)," ",TRIM('Employee List'!AK272))</f>
        <v xml:space="preserve"> </v>
      </c>
    </row>
    <row r="265" spans="1:36">
      <c r="A265" t="str">
        <f>IF('Employee List'!B273="","",TRIM('Employee List'!B273))</f>
        <v/>
      </c>
      <c r="B265" t="str">
        <f>IF('Employee List'!C273="","",TRIM('Employee List'!C273))</f>
        <v/>
      </c>
      <c r="C265" t="str">
        <f>IF('Employee List'!D273="","",TRIM('Employee List'!D273))</f>
        <v/>
      </c>
      <c r="D265" t="str">
        <f>IF(ISBLANK('Employee List'!E273), "",VLOOKUP('Employee List'!E273,'other LOVs'!A:B,2,FALSE))</f>
        <v/>
      </c>
      <c r="E265" t="str">
        <f>IF('Employee List'!F273="","",TRIM('Employee List'!F273))</f>
        <v>,</v>
      </c>
      <c r="F265" s="2" t="str">
        <f>IF('Employee List'!H273="","",'Employee List'!H273)</f>
        <v/>
      </c>
      <c r="G265" s="2" t="str">
        <f>IF('Employee List'!I273="","",TRIM('Employee List'!I273))</f>
        <v/>
      </c>
      <c r="H265" t="str">
        <f>IFERROR(VLOOKUP('Employee List'!J273,Nationality_Table,2,FALSE),"")</f>
        <v/>
      </c>
      <c r="I265" t="str">
        <f>IFERROR(VLOOKUP('Employee List'!K273,Country_Table,2,FALSE),"")</f>
        <v/>
      </c>
      <c r="J265" t="str">
        <f>IFERROR(VLOOKUP('Employee List'!L273,Gender_Table,2,FALSE),"")</f>
        <v/>
      </c>
      <c r="K265" s="2" t="str">
        <f>IF('Employee List'!M273="","",TEXT('Employee List'!M273,"00000000000"))</f>
        <v/>
      </c>
      <c r="L265" s="2" t="str">
        <f>IF('Employee List'!N273="","",TRIM('Employee List'!N273))</f>
        <v/>
      </c>
      <c r="M265" s="2" t="str">
        <f>IF('Employee List'!O273="","",TRIM('Employee List'!O273))</f>
        <v/>
      </c>
      <c r="N265" s="2" t="str">
        <f>IF('Employee List'!P273="","",LEFT(TRIM('Employee List'!P273),60))</f>
        <v/>
      </c>
      <c r="O265" t="str">
        <f>IFERROR(IF(VLOOKUP('Employee List'!Q273,Country_Table,2,FALSE)="PH",VLOOKUP(UPPER(TRIM('Employee List'!R273)&amp;TRIM('Employee List'!S273)&amp;TRIM('Employee List'!T273)),City!$K:$M,3,FALSE),IF('Employee List'!T273="","",'Employee List'!T273)),"")</f>
        <v/>
      </c>
      <c r="P265" t="str">
        <f>IFERROR(IF(VLOOKUP('Employee List'!Q273,Country_Table,2,FALSE)="PH",VLOOKUP('Employee List'!R273,Region_Table,2,FALSE),IF('Employee List'!R273="","",'Employee List'!R273)),"")</f>
        <v/>
      </c>
      <c r="Q265" t="str">
        <f>IFERROR(IF(VLOOKUP('Employee List'!Q273,Country_Table,2,FALSE)="PH",VLOOKUP('Employee List'!S273,Province_Table,2,FALSE),IF('Employee List'!S273="","",'Employee List'!S273)),"")</f>
        <v/>
      </c>
      <c r="R265" t="str">
        <f>IFERROR(VLOOKUP('Employee List'!Q273,Country_Table,2,FALSE),"")</f>
        <v/>
      </c>
      <c r="S265" s="2" t="str">
        <f>IF('Employee List'!U273="","",TRIM('Employee List'!U273))</f>
        <v/>
      </c>
      <c r="T265" s="2" t="str">
        <f>IF('Employee List'!V273="","",TRIM('Employee List'!V273))</f>
        <v/>
      </c>
      <c r="U265" s="2" t="str">
        <f>IF('Employee List'!W273="","",LEFT(TRIM('Employee List'!W273),60))</f>
        <v/>
      </c>
      <c r="V265" t="str">
        <f>IFERROR(IF(VLOOKUP('Employee List'!X273,Country_Table,2,FALSE)="PH",VLOOKUP(UPPER(TRIM('Employee List'!Y273)&amp;TRIM('Employee List'!Z273)&amp;TRIM('Employee List'!AA273)),City!$K:$M,3,FALSE),IF('Employee List'!AA273="","",'Employee List'!AA273)),"")</f>
        <v/>
      </c>
      <c r="W265" t="str">
        <f>IFERROR(IF(VLOOKUP('Employee List'!X273,Country_Table,2,FALSE)="PH",VLOOKUP('Employee List'!Y273,Region_Table,2,FALSE),IF('Employee List'!Y273="","",'Employee List'!Y273)),"")</f>
        <v/>
      </c>
      <c r="X265" t="str">
        <f>IFERROR(IF(VLOOKUP('Employee List'!X273,Country_Table,2,FALSE)="PH",VLOOKUP('Employee List'!Z273,Province_Table,2,FALSE),IF('Employee List'!Z273="","",'Employee List'!Z273)),"")</f>
        <v/>
      </c>
      <c r="Y265" t="str">
        <f>IFERROR(VLOOKUP('Employee List'!X273,Country_Table,2,FALSE),"")</f>
        <v/>
      </c>
      <c r="Z265" s="2" t="str">
        <f>IF('Employee List'!AB273="","",TRIM('Employee List'!AB273))</f>
        <v/>
      </c>
      <c r="AA265" s="2" t="str">
        <f>IF('Employee List'!AC273="","",TRIM('Employee List'!AC273))</f>
        <v/>
      </c>
      <c r="AB265" s="2" t="str">
        <f>IF('Employee List'!AD273="","",TRIM('Employee List'!AD273))</f>
        <v/>
      </c>
      <c r="AC265" s="2" t="str">
        <f>IF('Employee List'!G273="","",TRIM('Employee List'!G273))</f>
        <v/>
      </c>
      <c r="AD265" t="str">
        <f>IFERROR(VLOOKUP('Employee List'!AE273,Civil_Status_Table,2,FALSE),"")</f>
        <v/>
      </c>
      <c r="AE265" s="2" t="str">
        <f>IF('Employee List'!AF273="","",TRIM('Employee List'!AF273))</f>
        <v/>
      </c>
      <c r="AF265" s="2" t="str">
        <f>IF('Employee List'!AG273="","",TRIM('Employee List'!AG273))</f>
        <v/>
      </c>
      <c r="AG265" s="2" t="str">
        <f>IF('Employee List'!AH273="","",TRIM('Employee List'!AH273))</f>
        <v/>
      </c>
      <c r="AH265" t="str">
        <f>IF(ISBLANK('Employee List'!AI273), "",VLOOKUP('Employee List'!AI273,'other LOVs'!A:B,2,FALSE))</f>
        <v/>
      </c>
      <c r="AI265" t="str">
        <f>IF('Employee List'!AJ273="","",TRIM('Employee List'!AJ273))</f>
        <v/>
      </c>
      <c r="AJ265" t="str">
        <f>IF(ISBLANK('Employee List'!AK273)," ",TRIM('Employee List'!AK273))</f>
        <v xml:space="preserve"> </v>
      </c>
    </row>
    <row r="266" spans="1:36">
      <c r="A266" t="str">
        <f>IF('Employee List'!B274="","",TRIM('Employee List'!B274))</f>
        <v/>
      </c>
      <c r="B266" t="str">
        <f>IF('Employee List'!C274="","",TRIM('Employee List'!C274))</f>
        <v/>
      </c>
      <c r="C266" t="str">
        <f>IF('Employee List'!D274="","",TRIM('Employee List'!D274))</f>
        <v/>
      </c>
      <c r="D266" t="str">
        <f>IF(ISBLANK('Employee List'!E274), "",VLOOKUP('Employee List'!E274,'other LOVs'!A:B,2,FALSE))</f>
        <v/>
      </c>
      <c r="E266" t="str">
        <f>IF('Employee List'!F274="","",TRIM('Employee List'!F274))</f>
        <v>,</v>
      </c>
      <c r="F266" s="2" t="str">
        <f>IF('Employee List'!H274="","",'Employee List'!H274)</f>
        <v/>
      </c>
      <c r="G266" s="2" t="str">
        <f>IF('Employee List'!I274="","",TRIM('Employee List'!I274))</f>
        <v/>
      </c>
      <c r="H266" t="str">
        <f>IFERROR(VLOOKUP('Employee List'!J274,Nationality_Table,2,FALSE),"")</f>
        <v/>
      </c>
      <c r="I266" t="str">
        <f>IFERROR(VLOOKUP('Employee List'!K274,Country_Table,2,FALSE),"")</f>
        <v/>
      </c>
      <c r="J266" t="str">
        <f>IFERROR(VLOOKUP('Employee List'!L274,Gender_Table,2,FALSE),"")</f>
        <v/>
      </c>
      <c r="K266" s="2" t="str">
        <f>IF('Employee List'!M274="","",TEXT('Employee List'!M274,"00000000000"))</f>
        <v/>
      </c>
      <c r="L266" s="2" t="str">
        <f>IF('Employee List'!N274="","",TRIM('Employee List'!N274))</f>
        <v/>
      </c>
      <c r="M266" s="2" t="str">
        <f>IF('Employee List'!O274="","",TRIM('Employee List'!O274))</f>
        <v/>
      </c>
      <c r="N266" s="2" t="str">
        <f>IF('Employee List'!P274="","",LEFT(TRIM('Employee List'!P274),60))</f>
        <v/>
      </c>
      <c r="O266" t="str">
        <f>IFERROR(IF(VLOOKUP('Employee List'!Q274,Country_Table,2,FALSE)="PH",VLOOKUP(UPPER(TRIM('Employee List'!R274)&amp;TRIM('Employee List'!S274)&amp;TRIM('Employee List'!T274)),City!$K:$M,3,FALSE),IF('Employee List'!T274="","",'Employee List'!T274)),"")</f>
        <v/>
      </c>
      <c r="P266" t="str">
        <f>IFERROR(IF(VLOOKUP('Employee List'!Q274,Country_Table,2,FALSE)="PH",VLOOKUP('Employee List'!R274,Region_Table,2,FALSE),IF('Employee List'!R274="","",'Employee List'!R274)),"")</f>
        <v/>
      </c>
      <c r="Q266" t="str">
        <f>IFERROR(IF(VLOOKUP('Employee List'!Q274,Country_Table,2,FALSE)="PH",VLOOKUP('Employee List'!S274,Province_Table,2,FALSE),IF('Employee List'!S274="","",'Employee List'!S274)),"")</f>
        <v/>
      </c>
      <c r="R266" t="str">
        <f>IFERROR(VLOOKUP('Employee List'!Q274,Country_Table,2,FALSE),"")</f>
        <v/>
      </c>
      <c r="S266" s="2" t="str">
        <f>IF('Employee List'!U274="","",TRIM('Employee List'!U274))</f>
        <v/>
      </c>
      <c r="T266" s="2" t="str">
        <f>IF('Employee List'!V274="","",TRIM('Employee List'!V274))</f>
        <v/>
      </c>
      <c r="U266" s="2" t="str">
        <f>IF('Employee List'!W274="","",LEFT(TRIM('Employee List'!W274),60))</f>
        <v/>
      </c>
      <c r="V266" t="str">
        <f>IFERROR(IF(VLOOKUP('Employee List'!X274,Country_Table,2,FALSE)="PH",VLOOKUP(UPPER(TRIM('Employee List'!Y274)&amp;TRIM('Employee List'!Z274)&amp;TRIM('Employee List'!AA274)),City!$K:$M,3,FALSE),IF('Employee List'!AA274="","",'Employee List'!AA274)),"")</f>
        <v/>
      </c>
      <c r="W266" t="str">
        <f>IFERROR(IF(VLOOKUP('Employee List'!X274,Country_Table,2,FALSE)="PH",VLOOKUP('Employee List'!Y274,Region_Table,2,FALSE),IF('Employee List'!Y274="","",'Employee List'!Y274)),"")</f>
        <v/>
      </c>
      <c r="X266" t="str">
        <f>IFERROR(IF(VLOOKUP('Employee List'!X274,Country_Table,2,FALSE)="PH",VLOOKUP('Employee List'!Z274,Province_Table,2,FALSE),IF('Employee List'!Z274="","",'Employee List'!Z274)),"")</f>
        <v/>
      </c>
      <c r="Y266" t="str">
        <f>IFERROR(VLOOKUP('Employee List'!X274,Country_Table,2,FALSE),"")</f>
        <v/>
      </c>
      <c r="Z266" s="2" t="str">
        <f>IF('Employee List'!AB274="","",TRIM('Employee List'!AB274))</f>
        <v/>
      </c>
      <c r="AA266" s="2" t="str">
        <f>IF('Employee List'!AC274="","",TRIM('Employee List'!AC274))</f>
        <v/>
      </c>
      <c r="AB266" s="2" t="str">
        <f>IF('Employee List'!AD274="","",TRIM('Employee List'!AD274))</f>
        <v/>
      </c>
      <c r="AC266" s="2" t="str">
        <f>IF('Employee List'!G274="","",TRIM('Employee List'!G274))</f>
        <v/>
      </c>
      <c r="AD266" t="str">
        <f>IFERROR(VLOOKUP('Employee List'!AE274,Civil_Status_Table,2,FALSE),"")</f>
        <v/>
      </c>
      <c r="AE266" s="2" t="str">
        <f>IF('Employee List'!AF274="","",TRIM('Employee List'!AF274))</f>
        <v/>
      </c>
      <c r="AF266" s="2" t="str">
        <f>IF('Employee List'!AG274="","",TRIM('Employee List'!AG274))</f>
        <v/>
      </c>
      <c r="AG266" s="2" t="str">
        <f>IF('Employee List'!AH274="","",TRIM('Employee List'!AH274))</f>
        <v/>
      </c>
      <c r="AH266" t="str">
        <f>IF(ISBLANK('Employee List'!AI274), "",VLOOKUP('Employee List'!AI274,'other LOVs'!A:B,2,FALSE))</f>
        <v/>
      </c>
      <c r="AI266" t="str">
        <f>IF('Employee List'!AJ274="","",TRIM('Employee List'!AJ274))</f>
        <v/>
      </c>
      <c r="AJ266" t="str">
        <f>IF(ISBLANK('Employee List'!AK274)," ",TRIM('Employee List'!AK274))</f>
        <v xml:space="preserve"> </v>
      </c>
    </row>
    <row r="267" spans="1:36">
      <c r="A267" t="str">
        <f>IF('Employee List'!B275="","",TRIM('Employee List'!B275))</f>
        <v/>
      </c>
      <c r="B267" t="str">
        <f>IF('Employee List'!C275="","",TRIM('Employee List'!C275))</f>
        <v/>
      </c>
      <c r="C267" t="str">
        <f>IF('Employee List'!D275="","",TRIM('Employee List'!D275))</f>
        <v/>
      </c>
      <c r="D267" t="str">
        <f>IF(ISBLANK('Employee List'!E275), "",VLOOKUP('Employee List'!E275,'other LOVs'!A:B,2,FALSE))</f>
        <v/>
      </c>
      <c r="E267" t="str">
        <f>IF('Employee List'!F275="","",TRIM('Employee List'!F275))</f>
        <v>,</v>
      </c>
      <c r="F267" s="2" t="str">
        <f>IF('Employee List'!H275="","",'Employee List'!H275)</f>
        <v/>
      </c>
      <c r="G267" s="2" t="str">
        <f>IF('Employee List'!I275="","",TRIM('Employee List'!I275))</f>
        <v/>
      </c>
      <c r="H267" t="str">
        <f>IFERROR(VLOOKUP('Employee List'!J275,Nationality_Table,2,FALSE),"")</f>
        <v/>
      </c>
      <c r="I267" t="str">
        <f>IFERROR(VLOOKUP('Employee List'!K275,Country_Table,2,FALSE),"")</f>
        <v/>
      </c>
      <c r="J267" t="str">
        <f>IFERROR(VLOOKUP('Employee List'!L275,Gender_Table,2,FALSE),"")</f>
        <v/>
      </c>
      <c r="K267" s="2" t="str">
        <f>IF('Employee List'!M275="","",TEXT('Employee List'!M275,"00000000000"))</f>
        <v/>
      </c>
      <c r="L267" s="2" t="str">
        <f>IF('Employee List'!N275="","",TRIM('Employee List'!N275))</f>
        <v/>
      </c>
      <c r="M267" s="2" t="str">
        <f>IF('Employee List'!O275="","",TRIM('Employee List'!O275))</f>
        <v/>
      </c>
      <c r="N267" s="2" t="str">
        <f>IF('Employee List'!P275="","",LEFT(TRIM('Employee List'!P275),60))</f>
        <v/>
      </c>
      <c r="O267" t="str">
        <f>IFERROR(IF(VLOOKUP('Employee List'!Q275,Country_Table,2,FALSE)="PH",VLOOKUP(UPPER(TRIM('Employee List'!R275)&amp;TRIM('Employee List'!S275)&amp;TRIM('Employee List'!T275)),City!$K:$M,3,FALSE),IF('Employee List'!T275="","",'Employee List'!T275)),"")</f>
        <v/>
      </c>
      <c r="P267" t="str">
        <f>IFERROR(IF(VLOOKUP('Employee List'!Q275,Country_Table,2,FALSE)="PH",VLOOKUP('Employee List'!R275,Region_Table,2,FALSE),IF('Employee List'!R275="","",'Employee List'!R275)),"")</f>
        <v/>
      </c>
      <c r="Q267" t="str">
        <f>IFERROR(IF(VLOOKUP('Employee List'!Q275,Country_Table,2,FALSE)="PH",VLOOKUP('Employee List'!S275,Province_Table,2,FALSE),IF('Employee List'!S275="","",'Employee List'!S275)),"")</f>
        <v/>
      </c>
      <c r="R267" t="str">
        <f>IFERROR(VLOOKUP('Employee List'!Q275,Country_Table,2,FALSE),"")</f>
        <v/>
      </c>
      <c r="S267" s="2" t="str">
        <f>IF('Employee List'!U275="","",TRIM('Employee List'!U275))</f>
        <v/>
      </c>
      <c r="T267" s="2" t="str">
        <f>IF('Employee List'!V275="","",TRIM('Employee List'!V275))</f>
        <v/>
      </c>
      <c r="U267" s="2" t="str">
        <f>IF('Employee List'!W275="","",LEFT(TRIM('Employee List'!W275),60))</f>
        <v/>
      </c>
      <c r="V267" t="str">
        <f>IFERROR(IF(VLOOKUP('Employee List'!X275,Country_Table,2,FALSE)="PH",VLOOKUP(UPPER(TRIM('Employee List'!Y275)&amp;TRIM('Employee List'!Z275)&amp;TRIM('Employee List'!AA275)),City!$K:$M,3,FALSE),IF('Employee List'!AA275="","",'Employee List'!AA275)),"")</f>
        <v/>
      </c>
      <c r="W267" t="str">
        <f>IFERROR(IF(VLOOKUP('Employee List'!X275,Country_Table,2,FALSE)="PH",VLOOKUP('Employee List'!Y275,Region_Table,2,FALSE),IF('Employee List'!Y275="","",'Employee List'!Y275)),"")</f>
        <v/>
      </c>
      <c r="X267" t="str">
        <f>IFERROR(IF(VLOOKUP('Employee List'!X275,Country_Table,2,FALSE)="PH",VLOOKUP('Employee List'!Z275,Province_Table,2,FALSE),IF('Employee List'!Z275="","",'Employee List'!Z275)),"")</f>
        <v/>
      </c>
      <c r="Y267" t="str">
        <f>IFERROR(VLOOKUP('Employee List'!X275,Country_Table,2,FALSE),"")</f>
        <v/>
      </c>
      <c r="Z267" s="2" t="str">
        <f>IF('Employee List'!AB275="","",TRIM('Employee List'!AB275))</f>
        <v/>
      </c>
      <c r="AA267" s="2" t="str">
        <f>IF('Employee List'!AC275="","",TRIM('Employee List'!AC275))</f>
        <v/>
      </c>
      <c r="AB267" s="2" t="str">
        <f>IF('Employee List'!AD275="","",TRIM('Employee List'!AD275))</f>
        <v/>
      </c>
      <c r="AC267" s="2" t="str">
        <f>IF('Employee List'!G275="","",TRIM('Employee List'!G275))</f>
        <v/>
      </c>
      <c r="AD267" t="str">
        <f>IFERROR(VLOOKUP('Employee List'!AE275,Civil_Status_Table,2,FALSE),"")</f>
        <v/>
      </c>
      <c r="AE267" s="2" t="str">
        <f>IF('Employee List'!AF275="","",TRIM('Employee List'!AF275))</f>
        <v/>
      </c>
      <c r="AF267" s="2" t="str">
        <f>IF('Employee List'!AG275="","",TRIM('Employee List'!AG275))</f>
        <v/>
      </c>
      <c r="AG267" s="2" t="str">
        <f>IF('Employee List'!AH275="","",TRIM('Employee List'!AH275))</f>
        <v/>
      </c>
      <c r="AH267" t="str">
        <f>IF(ISBLANK('Employee List'!AI275), "",VLOOKUP('Employee List'!AI275,'other LOVs'!A:B,2,FALSE))</f>
        <v/>
      </c>
      <c r="AI267" t="str">
        <f>IF('Employee List'!AJ275="","",TRIM('Employee List'!AJ275))</f>
        <v/>
      </c>
      <c r="AJ267" t="str">
        <f>IF(ISBLANK('Employee List'!AK275)," ",TRIM('Employee List'!AK275))</f>
        <v xml:space="preserve"> </v>
      </c>
    </row>
    <row r="268" spans="1:36">
      <c r="A268" t="str">
        <f>IF('Employee List'!B276="","",TRIM('Employee List'!B276))</f>
        <v/>
      </c>
      <c r="B268" t="str">
        <f>IF('Employee List'!C276="","",TRIM('Employee List'!C276))</f>
        <v/>
      </c>
      <c r="C268" t="str">
        <f>IF('Employee List'!D276="","",TRIM('Employee List'!D276))</f>
        <v/>
      </c>
      <c r="D268" t="str">
        <f>IF(ISBLANK('Employee List'!E276), "",VLOOKUP('Employee List'!E276,'other LOVs'!A:B,2,FALSE))</f>
        <v/>
      </c>
      <c r="E268" t="str">
        <f>IF('Employee List'!F276="","",TRIM('Employee List'!F276))</f>
        <v>,</v>
      </c>
      <c r="F268" s="2" t="str">
        <f>IF('Employee List'!H276="","",'Employee List'!H276)</f>
        <v/>
      </c>
      <c r="G268" s="2" t="str">
        <f>IF('Employee List'!I276="","",TRIM('Employee List'!I276))</f>
        <v/>
      </c>
      <c r="H268" t="str">
        <f>IFERROR(VLOOKUP('Employee List'!J276,Nationality_Table,2,FALSE),"")</f>
        <v/>
      </c>
      <c r="I268" t="str">
        <f>IFERROR(VLOOKUP('Employee List'!K276,Country_Table,2,FALSE),"")</f>
        <v/>
      </c>
      <c r="J268" t="str">
        <f>IFERROR(VLOOKUP('Employee List'!L276,Gender_Table,2,FALSE),"")</f>
        <v/>
      </c>
      <c r="K268" s="2" t="str">
        <f>IF('Employee List'!M276="","",TEXT('Employee List'!M276,"00000000000"))</f>
        <v/>
      </c>
      <c r="L268" s="2" t="str">
        <f>IF('Employee List'!N276="","",TRIM('Employee List'!N276))</f>
        <v/>
      </c>
      <c r="M268" s="2" t="str">
        <f>IF('Employee List'!O276="","",TRIM('Employee List'!O276))</f>
        <v/>
      </c>
      <c r="N268" s="2" t="str">
        <f>IF('Employee List'!P276="","",LEFT(TRIM('Employee List'!P276),60))</f>
        <v/>
      </c>
      <c r="O268" t="str">
        <f>IFERROR(IF(VLOOKUP('Employee List'!Q276,Country_Table,2,FALSE)="PH",VLOOKUP(UPPER(TRIM('Employee List'!R276)&amp;TRIM('Employee List'!S276)&amp;TRIM('Employee List'!T276)),City!$K:$M,3,FALSE),IF('Employee List'!T276="","",'Employee List'!T276)),"")</f>
        <v/>
      </c>
      <c r="P268" t="str">
        <f>IFERROR(IF(VLOOKUP('Employee List'!Q276,Country_Table,2,FALSE)="PH",VLOOKUP('Employee List'!R276,Region_Table,2,FALSE),IF('Employee List'!R276="","",'Employee List'!R276)),"")</f>
        <v/>
      </c>
      <c r="Q268" t="str">
        <f>IFERROR(IF(VLOOKUP('Employee List'!Q276,Country_Table,2,FALSE)="PH",VLOOKUP('Employee List'!S276,Province_Table,2,FALSE),IF('Employee List'!S276="","",'Employee List'!S276)),"")</f>
        <v/>
      </c>
      <c r="R268" t="str">
        <f>IFERROR(VLOOKUP('Employee List'!Q276,Country_Table,2,FALSE),"")</f>
        <v/>
      </c>
      <c r="S268" s="2" t="str">
        <f>IF('Employee List'!U276="","",TRIM('Employee List'!U276))</f>
        <v/>
      </c>
      <c r="T268" s="2" t="str">
        <f>IF('Employee List'!V276="","",TRIM('Employee List'!V276))</f>
        <v/>
      </c>
      <c r="U268" s="2" t="str">
        <f>IF('Employee List'!W276="","",LEFT(TRIM('Employee List'!W276),60))</f>
        <v/>
      </c>
      <c r="V268" t="str">
        <f>IFERROR(IF(VLOOKUP('Employee List'!X276,Country_Table,2,FALSE)="PH",VLOOKUP(UPPER(TRIM('Employee List'!Y276)&amp;TRIM('Employee List'!Z276)&amp;TRIM('Employee List'!AA276)),City!$K:$M,3,FALSE),IF('Employee List'!AA276="","",'Employee List'!AA276)),"")</f>
        <v/>
      </c>
      <c r="W268" t="str">
        <f>IFERROR(IF(VLOOKUP('Employee List'!X276,Country_Table,2,FALSE)="PH",VLOOKUP('Employee List'!Y276,Region_Table,2,FALSE),IF('Employee List'!Y276="","",'Employee List'!Y276)),"")</f>
        <v/>
      </c>
      <c r="X268" t="str">
        <f>IFERROR(IF(VLOOKUP('Employee List'!X276,Country_Table,2,FALSE)="PH",VLOOKUP('Employee List'!Z276,Province_Table,2,FALSE),IF('Employee List'!Z276="","",'Employee List'!Z276)),"")</f>
        <v/>
      </c>
      <c r="Y268" t="str">
        <f>IFERROR(VLOOKUP('Employee List'!X276,Country_Table,2,FALSE),"")</f>
        <v/>
      </c>
      <c r="Z268" s="2" t="str">
        <f>IF('Employee List'!AB276="","",TRIM('Employee List'!AB276))</f>
        <v/>
      </c>
      <c r="AA268" s="2" t="str">
        <f>IF('Employee List'!AC276="","",TRIM('Employee List'!AC276))</f>
        <v/>
      </c>
      <c r="AB268" s="2" t="str">
        <f>IF('Employee List'!AD276="","",TRIM('Employee List'!AD276))</f>
        <v/>
      </c>
      <c r="AC268" s="2" t="str">
        <f>IF('Employee List'!G276="","",TRIM('Employee List'!G276))</f>
        <v/>
      </c>
      <c r="AD268" t="str">
        <f>IFERROR(VLOOKUP('Employee List'!AE276,Civil_Status_Table,2,FALSE),"")</f>
        <v/>
      </c>
      <c r="AE268" s="2" t="str">
        <f>IF('Employee List'!AF276="","",TRIM('Employee List'!AF276))</f>
        <v/>
      </c>
      <c r="AF268" s="2" t="str">
        <f>IF('Employee List'!AG276="","",TRIM('Employee List'!AG276))</f>
        <v/>
      </c>
      <c r="AG268" s="2" t="str">
        <f>IF('Employee List'!AH276="","",TRIM('Employee List'!AH276))</f>
        <v/>
      </c>
      <c r="AH268" t="str">
        <f>IF(ISBLANK('Employee List'!AI276), "",VLOOKUP('Employee List'!AI276,'other LOVs'!A:B,2,FALSE))</f>
        <v/>
      </c>
      <c r="AI268" t="str">
        <f>IF('Employee List'!AJ276="","",TRIM('Employee List'!AJ276))</f>
        <v/>
      </c>
      <c r="AJ268" t="str">
        <f>IF(ISBLANK('Employee List'!AK276)," ",TRIM('Employee List'!AK276))</f>
        <v xml:space="preserve"> </v>
      </c>
    </row>
    <row r="269" spans="1:36">
      <c r="A269" t="str">
        <f>IF('Employee List'!B277="","",TRIM('Employee List'!B277))</f>
        <v/>
      </c>
      <c r="B269" t="str">
        <f>IF('Employee List'!C277="","",TRIM('Employee List'!C277))</f>
        <v/>
      </c>
      <c r="C269" t="str">
        <f>IF('Employee List'!D277="","",TRIM('Employee List'!D277))</f>
        <v/>
      </c>
      <c r="D269" t="str">
        <f>IF(ISBLANK('Employee List'!E277), "",VLOOKUP('Employee List'!E277,'other LOVs'!A:B,2,FALSE))</f>
        <v/>
      </c>
      <c r="E269" t="str">
        <f>IF('Employee List'!F277="","",TRIM('Employee List'!F277))</f>
        <v>,</v>
      </c>
      <c r="F269" s="2" t="str">
        <f>IF('Employee List'!H277="","",'Employee List'!H277)</f>
        <v/>
      </c>
      <c r="G269" s="2" t="str">
        <f>IF('Employee List'!I277="","",TRIM('Employee List'!I277))</f>
        <v/>
      </c>
      <c r="H269" t="str">
        <f>IFERROR(VLOOKUP('Employee List'!J277,Nationality_Table,2,FALSE),"")</f>
        <v/>
      </c>
      <c r="I269" t="str">
        <f>IFERROR(VLOOKUP('Employee List'!K277,Country_Table,2,FALSE),"")</f>
        <v/>
      </c>
      <c r="J269" t="str">
        <f>IFERROR(VLOOKUP('Employee List'!L277,Gender_Table,2,FALSE),"")</f>
        <v/>
      </c>
      <c r="K269" s="2" t="str">
        <f>IF('Employee List'!M277="","",TEXT('Employee List'!M277,"00000000000"))</f>
        <v/>
      </c>
      <c r="L269" s="2" t="str">
        <f>IF('Employee List'!N277="","",TRIM('Employee List'!N277))</f>
        <v/>
      </c>
      <c r="M269" s="2" t="str">
        <f>IF('Employee List'!O277="","",TRIM('Employee List'!O277))</f>
        <v/>
      </c>
      <c r="N269" s="2" t="str">
        <f>IF('Employee List'!P277="","",LEFT(TRIM('Employee List'!P277),60))</f>
        <v/>
      </c>
      <c r="O269" t="str">
        <f>IFERROR(IF(VLOOKUP('Employee List'!Q277,Country_Table,2,FALSE)="PH",VLOOKUP(UPPER(TRIM('Employee List'!R277)&amp;TRIM('Employee List'!S277)&amp;TRIM('Employee List'!T277)),City!$K:$M,3,FALSE),IF('Employee List'!T277="","",'Employee List'!T277)),"")</f>
        <v/>
      </c>
      <c r="P269" t="str">
        <f>IFERROR(IF(VLOOKUP('Employee List'!Q277,Country_Table,2,FALSE)="PH",VLOOKUP('Employee List'!R277,Region_Table,2,FALSE),IF('Employee List'!R277="","",'Employee List'!R277)),"")</f>
        <v/>
      </c>
      <c r="Q269" t="str">
        <f>IFERROR(IF(VLOOKUP('Employee List'!Q277,Country_Table,2,FALSE)="PH",VLOOKUP('Employee List'!S277,Province_Table,2,FALSE),IF('Employee List'!S277="","",'Employee List'!S277)),"")</f>
        <v/>
      </c>
      <c r="R269" t="str">
        <f>IFERROR(VLOOKUP('Employee List'!Q277,Country_Table,2,FALSE),"")</f>
        <v/>
      </c>
      <c r="S269" s="2" t="str">
        <f>IF('Employee List'!U277="","",TRIM('Employee List'!U277))</f>
        <v/>
      </c>
      <c r="T269" s="2" t="str">
        <f>IF('Employee List'!V277="","",TRIM('Employee List'!V277))</f>
        <v/>
      </c>
      <c r="U269" s="2" t="str">
        <f>IF('Employee List'!W277="","",LEFT(TRIM('Employee List'!W277),60))</f>
        <v/>
      </c>
      <c r="V269" t="str">
        <f>IFERROR(IF(VLOOKUP('Employee List'!X277,Country_Table,2,FALSE)="PH",VLOOKUP(UPPER(TRIM('Employee List'!Y277)&amp;TRIM('Employee List'!Z277)&amp;TRIM('Employee List'!AA277)),City!$K:$M,3,FALSE),IF('Employee List'!AA277="","",'Employee List'!AA277)),"")</f>
        <v/>
      </c>
      <c r="W269" t="str">
        <f>IFERROR(IF(VLOOKUP('Employee List'!X277,Country_Table,2,FALSE)="PH",VLOOKUP('Employee List'!Y277,Region_Table,2,FALSE),IF('Employee List'!Y277="","",'Employee List'!Y277)),"")</f>
        <v/>
      </c>
      <c r="X269" t="str">
        <f>IFERROR(IF(VLOOKUP('Employee List'!X277,Country_Table,2,FALSE)="PH",VLOOKUP('Employee List'!Z277,Province_Table,2,FALSE),IF('Employee List'!Z277="","",'Employee List'!Z277)),"")</f>
        <v/>
      </c>
      <c r="Y269" t="str">
        <f>IFERROR(VLOOKUP('Employee List'!X277,Country_Table,2,FALSE),"")</f>
        <v/>
      </c>
      <c r="Z269" s="2" t="str">
        <f>IF('Employee List'!AB277="","",TRIM('Employee List'!AB277))</f>
        <v/>
      </c>
      <c r="AA269" s="2" t="str">
        <f>IF('Employee List'!AC277="","",TRIM('Employee List'!AC277))</f>
        <v/>
      </c>
      <c r="AB269" s="2" t="str">
        <f>IF('Employee List'!AD277="","",TRIM('Employee List'!AD277))</f>
        <v/>
      </c>
      <c r="AC269" s="2" t="str">
        <f>IF('Employee List'!G277="","",TRIM('Employee List'!G277))</f>
        <v/>
      </c>
      <c r="AD269" t="str">
        <f>IFERROR(VLOOKUP('Employee List'!AE277,Civil_Status_Table,2,FALSE),"")</f>
        <v/>
      </c>
      <c r="AE269" s="2" t="str">
        <f>IF('Employee List'!AF277="","",TRIM('Employee List'!AF277))</f>
        <v/>
      </c>
      <c r="AF269" s="2" t="str">
        <f>IF('Employee List'!AG277="","",TRIM('Employee List'!AG277))</f>
        <v/>
      </c>
      <c r="AG269" s="2" t="str">
        <f>IF('Employee List'!AH277="","",TRIM('Employee List'!AH277))</f>
        <v/>
      </c>
      <c r="AH269" t="str">
        <f>IF(ISBLANK('Employee List'!AI277), "",VLOOKUP('Employee List'!AI277,'other LOVs'!A:B,2,FALSE))</f>
        <v/>
      </c>
      <c r="AI269" t="str">
        <f>IF('Employee List'!AJ277="","",TRIM('Employee List'!AJ277))</f>
        <v/>
      </c>
      <c r="AJ269" t="str">
        <f>IF(ISBLANK('Employee List'!AK277)," ",TRIM('Employee List'!AK277))</f>
        <v xml:space="preserve"> </v>
      </c>
    </row>
    <row r="270" spans="1:36">
      <c r="A270" t="str">
        <f>IF('Employee List'!B278="","",TRIM('Employee List'!B278))</f>
        <v/>
      </c>
      <c r="B270" t="str">
        <f>IF('Employee List'!C278="","",TRIM('Employee List'!C278))</f>
        <v/>
      </c>
      <c r="C270" t="str">
        <f>IF('Employee List'!D278="","",TRIM('Employee List'!D278))</f>
        <v/>
      </c>
      <c r="D270" t="str">
        <f>IF(ISBLANK('Employee List'!E278), "",VLOOKUP('Employee List'!E278,'other LOVs'!A:B,2,FALSE))</f>
        <v/>
      </c>
      <c r="E270" t="str">
        <f>IF('Employee List'!F278="","",TRIM('Employee List'!F278))</f>
        <v>,</v>
      </c>
      <c r="F270" s="2" t="str">
        <f>IF('Employee List'!H278="","",'Employee List'!H278)</f>
        <v/>
      </c>
      <c r="G270" s="2" t="str">
        <f>IF('Employee List'!I278="","",TRIM('Employee List'!I278))</f>
        <v/>
      </c>
      <c r="H270" t="str">
        <f>IFERROR(VLOOKUP('Employee List'!J278,Nationality_Table,2,FALSE),"")</f>
        <v/>
      </c>
      <c r="I270" t="str">
        <f>IFERROR(VLOOKUP('Employee List'!K278,Country_Table,2,FALSE),"")</f>
        <v/>
      </c>
      <c r="J270" t="str">
        <f>IFERROR(VLOOKUP('Employee List'!L278,Gender_Table,2,FALSE),"")</f>
        <v/>
      </c>
      <c r="K270" s="2" t="str">
        <f>IF('Employee List'!M278="","",TEXT('Employee List'!M278,"00000000000"))</f>
        <v/>
      </c>
      <c r="L270" s="2" t="str">
        <f>IF('Employee List'!N278="","",TRIM('Employee List'!N278))</f>
        <v/>
      </c>
      <c r="M270" s="2" t="str">
        <f>IF('Employee List'!O278="","",TRIM('Employee List'!O278))</f>
        <v/>
      </c>
      <c r="N270" s="2" t="str">
        <f>IF('Employee List'!P278="","",LEFT(TRIM('Employee List'!P278),60))</f>
        <v/>
      </c>
      <c r="O270" t="str">
        <f>IFERROR(IF(VLOOKUP('Employee List'!Q278,Country_Table,2,FALSE)="PH",VLOOKUP(UPPER(TRIM('Employee List'!R278)&amp;TRIM('Employee List'!S278)&amp;TRIM('Employee List'!T278)),City!$K:$M,3,FALSE),IF('Employee List'!T278="","",'Employee List'!T278)),"")</f>
        <v/>
      </c>
      <c r="P270" t="str">
        <f>IFERROR(IF(VLOOKUP('Employee List'!Q278,Country_Table,2,FALSE)="PH",VLOOKUP('Employee List'!R278,Region_Table,2,FALSE),IF('Employee List'!R278="","",'Employee List'!R278)),"")</f>
        <v/>
      </c>
      <c r="Q270" t="str">
        <f>IFERROR(IF(VLOOKUP('Employee List'!Q278,Country_Table,2,FALSE)="PH",VLOOKUP('Employee List'!S278,Province_Table,2,FALSE),IF('Employee List'!S278="","",'Employee List'!S278)),"")</f>
        <v/>
      </c>
      <c r="R270" t="str">
        <f>IFERROR(VLOOKUP('Employee List'!Q278,Country_Table,2,FALSE),"")</f>
        <v/>
      </c>
      <c r="S270" s="2" t="str">
        <f>IF('Employee List'!U278="","",TRIM('Employee List'!U278))</f>
        <v/>
      </c>
      <c r="T270" s="2" t="str">
        <f>IF('Employee List'!V278="","",TRIM('Employee List'!V278))</f>
        <v/>
      </c>
      <c r="U270" s="2" t="str">
        <f>IF('Employee List'!W278="","",LEFT(TRIM('Employee List'!W278),60))</f>
        <v/>
      </c>
      <c r="V270" t="str">
        <f>IFERROR(IF(VLOOKUP('Employee List'!X278,Country_Table,2,FALSE)="PH",VLOOKUP(UPPER(TRIM('Employee List'!Y278)&amp;TRIM('Employee List'!Z278)&amp;TRIM('Employee List'!AA278)),City!$K:$M,3,FALSE),IF('Employee List'!AA278="","",'Employee List'!AA278)),"")</f>
        <v/>
      </c>
      <c r="W270" t="str">
        <f>IFERROR(IF(VLOOKUP('Employee List'!X278,Country_Table,2,FALSE)="PH",VLOOKUP('Employee List'!Y278,Region_Table,2,FALSE),IF('Employee List'!Y278="","",'Employee List'!Y278)),"")</f>
        <v/>
      </c>
      <c r="X270" t="str">
        <f>IFERROR(IF(VLOOKUP('Employee List'!X278,Country_Table,2,FALSE)="PH",VLOOKUP('Employee List'!Z278,Province_Table,2,FALSE),IF('Employee List'!Z278="","",'Employee List'!Z278)),"")</f>
        <v/>
      </c>
      <c r="Y270" t="str">
        <f>IFERROR(VLOOKUP('Employee List'!X278,Country_Table,2,FALSE),"")</f>
        <v/>
      </c>
      <c r="Z270" s="2" t="str">
        <f>IF('Employee List'!AB278="","",TRIM('Employee List'!AB278))</f>
        <v/>
      </c>
      <c r="AA270" s="2" t="str">
        <f>IF('Employee List'!AC278="","",TRIM('Employee List'!AC278))</f>
        <v/>
      </c>
      <c r="AB270" s="2" t="str">
        <f>IF('Employee List'!AD278="","",TRIM('Employee List'!AD278))</f>
        <v/>
      </c>
      <c r="AC270" s="2" t="str">
        <f>IF('Employee List'!G278="","",TRIM('Employee List'!G278))</f>
        <v/>
      </c>
      <c r="AD270" t="str">
        <f>IFERROR(VLOOKUP('Employee List'!AE278,Civil_Status_Table,2,FALSE),"")</f>
        <v/>
      </c>
      <c r="AE270" s="2" t="str">
        <f>IF('Employee List'!AF278="","",TRIM('Employee List'!AF278))</f>
        <v/>
      </c>
      <c r="AF270" s="2" t="str">
        <f>IF('Employee List'!AG278="","",TRIM('Employee List'!AG278))</f>
        <v/>
      </c>
      <c r="AG270" s="2" t="str">
        <f>IF('Employee List'!AH278="","",TRIM('Employee List'!AH278))</f>
        <v/>
      </c>
      <c r="AH270" t="str">
        <f>IF(ISBLANK('Employee List'!AI278), "",VLOOKUP('Employee List'!AI278,'other LOVs'!A:B,2,FALSE))</f>
        <v/>
      </c>
      <c r="AI270" t="str">
        <f>IF('Employee List'!AJ278="","",TRIM('Employee List'!AJ278))</f>
        <v/>
      </c>
      <c r="AJ270" t="str">
        <f>IF(ISBLANK('Employee List'!AK278)," ",TRIM('Employee List'!AK278))</f>
        <v xml:space="preserve"> </v>
      </c>
    </row>
    <row r="271" spans="1:36">
      <c r="A271" t="str">
        <f>IF('Employee List'!B279="","",TRIM('Employee List'!B279))</f>
        <v/>
      </c>
      <c r="B271" t="str">
        <f>IF('Employee List'!C279="","",TRIM('Employee List'!C279))</f>
        <v/>
      </c>
      <c r="C271" t="str">
        <f>IF('Employee List'!D279="","",TRIM('Employee List'!D279))</f>
        <v/>
      </c>
      <c r="D271" t="str">
        <f>IF(ISBLANK('Employee List'!E279), "",VLOOKUP('Employee List'!E279,'other LOVs'!A:B,2,FALSE))</f>
        <v/>
      </c>
      <c r="E271" t="str">
        <f>IF('Employee List'!F279="","",TRIM('Employee List'!F279))</f>
        <v>,</v>
      </c>
      <c r="F271" s="2" t="str">
        <f>IF('Employee List'!H279="","",'Employee List'!H279)</f>
        <v/>
      </c>
      <c r="G271" s="2" t="str">
        <f>IF('Employee List'!I279="","",TRIM('Employee List'!I279))</f>
        <v/>
      </c>
      <c r="H271" t="str">
        <f>IFERROR(VLOOKUP('Employee List'!J279,Nationality_Table,2,FALSE),"")</f>
        <v/>
      </c>
      <c r="I271" t="str">
        <f>IFERROR(VLOOKUP('Employee List'!K279,Country_Table,2,FALSE),"")</f>
        <v/>
      </c>
      <c r="J271" t="str">
        <f>IFERROR(VLOOKUP('Employee List'!L279,Gender_Table,2,FALSE),"")</f>
        <v/>
      </c>
      <c r="K271" s="2" t="str">
        <f>IF('Employee List'!M279="","",TEXT('Employee List'!M279,"00000000000"))</f>
        <v/>
      </c>
      <c r="L271" s="2" t="str">
        <f>IF('Employee List'!N279="","",TRIM('Employee List'!N279))</f>
        <v/>
      </c>
      <c r="M271" s="2" t="str">
        <f>IF('Employee List'!O279="","",TRIM('Employee List'!O279))</f>
        <v/>
      </c>
      <c r="N271" s="2" t="str">
        <f>IF('Employee List'!P279="","",LEFT(TRIM('Employee List'!P279),60))</f>
        <v/>
      </c>
      <c r="O271" t="str">
        <f>IFERROR(IF(VLOOKUP('Employee List'!Q279,Country_Table,2,FALSE)="PH",VLOOKUP(UPPER(TRIM('Employee List'!R279)&amp;TRIM('Employee List'!S279)&amp;TRIM('Employee List'!T279)),City!$K:$M,3,FALSE),IF('Employee List'!T279="","",'Employee List'!T279)),"")</f>
        <v/>
      </c>
      <c r="P271" t="str">
        <f>IFERROR(IF(VLOOKUP('Employee List'!Q279,Country_Table,2,FALSE)="PH",VLOOKUP('Employee List'!R279,Region_Table,2,FALSE),IF('Employee List'!R279="","",'Employee List'!R279)),"")</f>
        <v/>
      </c>
      <c r="Q271" t="str">
        <f>IFERROR(IF(VLOOKUP('Employee List'!Q279,Country_Table,2,FALSE)="PH",VLOOKUP('Employee List'!S279,Province_Table,2,FALSE),IF('Employee List'!S279="","",'Employee List'!S279)),"")</f>
        <v/>
      </c>
      <c r="R271" t="str">
        <f>IFERROR(VLOOKUP('Employee List'!Q279,Country_Table,2,FALSE),"")</f>
        <v/>
      </c>
      <c r="S271" s="2" t="str">
        <f>IF('Employee List'!U279="","",TRIM('Employee List'!U279))</f>
        <v/>
      </c>
      <c r="T271" s="2" t="str">
        <f>IF('Employee List'!V279="","",TRIM('Employee List'!V279))</f>
        <v/>
      </c>
      <c r="U271" s="2" t="str">
        <f>IF('Employee List'!W279="","",LEFT(TRIM('Employee List'!W279),60))</f>
        <v/>
      </c>
      <c r="V271" t="str">
        <f>IFERROR(IF(VLOOKUP('Employee List'!X279,Country_Table,2,FALSE)="PH",VLOOKUP(UPPER(TRIM('Employee List'!Y279)&amp;TRIM('Employee List'!Z279)&amp;TRIM('Employee List'!AA279)),City!$K:$M,3,FALSE),IF('Employee List'!AA279="","",'Employee List'!AA279)),"")</f>
        <v/>
      </c>
      <c r="W271" t="str">
        <f>IFERROR(IF(VLOOKUP('Employee List'!X279,Country_Table,2,FALSE)="PH",VLOOKUP('Employee List'!Y279,Region_Table,2,FALSE),IF('Employee List'!Y279="","",'Employee List'!Y279)),"")</f>
        <v/>
      </c>
      <c r="X271" t="str">
        <f>IFERROR(IF(VLOOKUP('Employee List'!X279,Country_Table,2,FALSE)="PH",VLOOKUP('Employee List'!Z279,Province_Table,2,FALSE),IF('Employee List'!Z279="","",'Employee List'!Z279)),"")</f>
        <v/>
      </c>
      <c r="Y271" t="str">
        <f>IFERROR(VLOOKUP('Employee List'!X279,Country_Table,2,FALSE),"")</f>
        <v/>
      </c>
      <c r="Z271" s="2" t="str">
        <f>IF('Employee List'!AB279="","",TRIM('Employee List'!AB279))</f>
        <v/>
      </c>
      <c r="AA271" s="2" t="str">
        <f>IF('Employee List'!AC279="","",TRIM('Employee List'!AC279))</f>
        <v/>
      </c>
      <c r="AB271" s="2" t="str">
        <f>IF('Employee List'!AD279="","",TRIM('Employee List'!AD279))</f>
        <v/>
      </c>
      <c r="AC271" s="2" t="str">
        <f>IF('Employee List'!G279="","",TRIM('Employee List'!G279))</f>
        <v/>
      </c>
      <c r="AD271" t="str">
        <f>IFERROR(VLOOKUP('Employee List'!AE279,Civil_Status_Table,2,FALSE),"")</f>
        <v/>
      </c>
      <c r="AE271" s="2" t="str">
        <f>IF('Employee List'!AF279="","",TRIM('Employee List'!AF279))</f>
        <v/>
      </c>
      <c r="AF271" s="2" t="str">
        <f>IF('Employee List'!AG279="","",TRIM('Employee List'!AG279))</f>
        <v/>
      </c>
      <c r="AG271" s="2" t="str">
        <f>IF('Employee List'!AH279="","",TRIM('Employee List'!AH279))</f>
        <v/>
      </c>
      <c r="AH271" t="str">
        <f>IF(ISBLANK('Employee List'!AI279), "",VLOOKUP('Employee List'!AI279,'other LOVs'!A:B,2,FALSE))</f>
        <v/>
      </c>
      <c r="AI271" t="str">
        <f>IF('Employee List'!AJ279="","",TRIM('Employee List'!AJ279))</f>
        <v/>
      </c>
      <c r="AJ271" t="str">
        <f>IF(ISBLANK('Employee List'!AK279)," ",TRIM('Employee List'!AK279))</f>
        <v xml:space="preserve"> </v>
      </c>
    </row>
    <row r="272" spans="1:36">
      <c r="A272" t="str">
        <f>IF('Employee List'!B280="","",TRIM('Employee List'!B280))</f>
        <v/>
      </c>
      <c r="B272" t="str">
        <f>IF('Employee List'!C280="","",TRIM('Employee List'!C280))</f>
        <v/>
      </c>
      <c r="C272" t="str">
        <f>IF('Employee List'!D280="","",TRIM('Employee List'!D280))</f>
        <v/>
      </c>
      <c r="D272" t="str">
        <f>IF(ISBLANK('Employee List'!E280), "",VLOOKUP('Employee List'!E280,'other LOVs'!A:B,2,FALSE))</f>
        <v/>
      </c>
      <c r="E272" t="str">
        <f>IF('Employee List'!F280="","",TRIM('Employee List'!F280))</f>
        <v>,</v>
      </c>
      <c r="F272" s="2" t="str">
        <f>IF('Employee List'!H280="","",'Employee List'!H280)</f>
        <v/>
      </c>
      <c r="G272" s="2" t="str">
        <f>IF('Employee List'!I280="","",TRIM('Employee List'!I280))</f>
        <v/>
      </c>
      <c r="H272" t="str">
        <f>IFERROR(VLOOKUP('Employee List'!J280,Nationality_Table,2,FALSE),"")</f>
        <v/>
      </c>
      <c r="I272" t="str">
        <f>IFERROR(VLOOKUP('Employee List'!K280,Country_Table,2,FALSE),"")</f>
        <v/>
      </c>
      <c r="J272" t="str">
        <f>IFERROR(VLOOKUP('Employee List'!L280,Gender_Table,2,FALSE),"")</f>
        <v/>
      </c>
      <c r="K272" s="2" t="str">
        <f>IF('Employee List'!M280="","",TEXT('Employee List'!M280,"00000000000"))</f>
        <v/>
      </c>
      <c r="L272" s="2" t="str">
        <f>IF('Employee List'!N280="","",TRIM('Employee List'!N280))</f>
        <v/>
      </c>
      <c r="M272" s="2" t="str">
        <f>IF('Employee List'!O280="","",TRIM('Employee List'!O280))</f>
        <v/>
      </c>
      <c r="N272" s="2" t="str">
        <f>IF('Employee List'!P280="","",LEFT(TRIM('Employee List'!P280),60))</f>
        <v/>
      </c>
      <c r="O272" t="str">
        <f>IFERROR(IF(VLOOKUP('Employee List'!Q280,Country_Table,2,FALSE)="PH",VLOOKUP(UPPER(TRIM('Employee List'!R280)&amp;TRIM('Employee List'!S280)&amp;TRIM('Employee List'!T280)),City!$K:$M,3,FALSE),IF('Employee List'!T280="","",'Employee List'!T280)),"")</f>
        <v/>
      </c>
      <c r="P272" t="str">
        <f>IFERROR(IF(VLOOKUP('Employee List'!Q280,Country_Table,2,FALSE)="PH",VLOOKUP('Employee List'!R280,Region_Table,2,FALSE),IF('Employee List'!R280="","",'Employee List'!R280)),"")</f>
        <v/>
      </c>
      <c r="Q272" t="str">
        <f>IFERROR(IF(VLOOKUP('Employee List'!Q280,Country_Table,2,FALSE)="PH",VLOOKUP('Employee List'!S280,Province_Table,2,FALSE),IF('Employee List'!S280="","",'Employee List'!S280)),"")</f>
        <v/>
      </c>
      <c r="R272" t="str">
        <f>IFERROR(VLOOKUP('Employee List'!Q280,Country_Table,2,FALSE),"")</f>
        <v/>
      </c>
      <c r="S272" s="2" t="str">
        <f>IF('Employee List'!U280="","",TRIM('Employee List'!U280))</f>
        <v/>
      </c>
      <c r="T272" s="2" t="str">
        <f>IF('Employee List'!V280="","",TRIM('Employee List'!V280))</f>
        <v/>
      </c>
      <c r="U272" s="2" t="str">
        <f>IF('Employee List'!W280="","",LEFT(TRIM('Employee List'!W280),60))</f>
        <v/>
      </c>
      <c r="V272" t="str">
        <f>IFERROR(IF(VLOOKUP('Employee List'!X280,Country_Table,2,FALSE)="PH",VLOOKUP(UPPER(TRIM('Employee List'!Y280)&amp;TRIM('Employee List'!Z280)&amp;TRIM('Employee List'!AA280)),City!$K:$M,3,FALSE),IF('Employee List'!AA280="","",'Employee List'!AA280)),"")</f>
        <v/>
      </c>
      <c r="W272" t="str">
        <f>IFERROR(IF(VLOOKUP('Employee List'!X280,Country_Table,2,FALSE)="PH",VLOOKUP('Employee List'!Y280,Region_Table,2,FALSE),IF('Employee List'!Y280="","",'Employee List'!Y280)),"")</f>
        <v/>
      </c>
      <c r="X272" t="str">
        <f>IFERROR(IF(VLOOKUP('Employee List'!X280,Country_Table,2,FALSE)="PH",VLOOKUP('Employee List'!Z280,Province_Table,2,FALSE),IF('Employee List'!Z280="","",'Employee List'!Z280)),"")</f>
        <v/>
      </c>
      <c r="Y272" t="str">
        <f>IFERROR(VLOOKUP('Employee List'!X280,Country_Table,2,FALSE),"")</f>
        <v/>
      </c>
      <c r="Z272" s="2" t="str">
        <f>IF('Employee List'!AB280="","",TRIM('Employee List'!AB280))</f>
        <v/>
      </c>
      <c r="AA272" s="2" t="str">
        <f>IF('Employee List'!AC280="","",TRIM('Employee List'!AC280))</f>
        <v/>
      </c>
      <c r="AB272" s="2" t="str">
        <f>IF('Employee List'!AD280="","",TRIM('Employee List'!AD280))</f>
        <v/>
      </c>
      <c r="AC272" s="2" t="str">
        <f>IF('Employee List'!G280="","",TRIM('Employee List'!G280))</f>
        <v/>
      </c>
      <c r="AD272" t="str">
        <f>IFERROR(VLOOKUP('Employee List'!AE280,Civil_Status_Table,2,FALSE),"")</f>
        <v/>
      </c>
      <c r="AE272" s="2" t="str">
        <f>IF('Employee List'!AF280="","",TRIM('Employee List'!AF280))</f>
        <v/>
      </c>
      <c r="AF272" s="2" t="str">
        <f>IF('Employee List'!AG280="","",TRIM('Employee List'!AG280))</f>
        <v/>
      </c>
      <c r="AG272" s="2" t="str">
        <f>IF('Employee List'!AH280="","",TRIM('Employee List'!AH280))</f>
        <v/>
      </c>
      <c r="AH272" t="str">
        <f>IF(ISBLANK('Employee List'!AI280), "",VLOOKUP('Employee List'!AI280,'other LOVs'!A:B,2,FALSE))</f>
        <v/>
      </c>
      <c r="AI272" t="str">
        <f>IF('Employee List'!AJ280="","",TRIM('Employee List'!AJ280))</f>
        <v/>
      </c>
      <c r="AJ272" t="str">
        <f>IF(ISBLANK('Employee List'!AK280)," ",TRIM('Employee List'!AK280))</f>
        <v xml:space="preserve"> </v>
      </c>
    </row>
    <row r="273" spans="1:36">
      <c r="A273" t="str">
        <f>IF('Employee List'!B281="","",TRIM('Employee List'!B281))</f>
        <v/>
      </c>
      <c r="B273" t="str">
        <f>IF('Employee List'!C281="","",TRIM('Employee List'!C281))</f>
        <v/>
      </c>
      <c r="C273" t="str">
        <f>IF('Employee List'!D281="","",TRIM('Employee List'!D281))</f>
        <v/>
      </c>
      <c r="D273" t="str">
        <f>IF(ISBLANK('Employee List'!E281), "",VLOOKUP('Employee List'!E281,'other LOVs'!A:B,2,FALSE))</f>
        <v/>
      </c>
      <c r="E273" t="str">
        <f>IF('Employee List'!F281="","",TRIM('Employee List'!F281))</f>
        <v>,</v>
      </c>
      <c r="F273" s="2" t="str">
        <f>IF('Employee List'!H281="","",'Employee List'!H281)</f>
        <v/>
      </c>
      <c r="G273" s="2" t="str">
        <f>IF('Employee List'!I281="","",TRIM('Employee List'!I281))</f>
        <v/>
      </c>
      <c r="H273" t="str">
        <f>IFERROR(VLOOKUP('Employee List'!J281,Nationality_Table,2,FALSE),"")</f>
        <v/>
      </c>
      <c r="I273" t="str">
        <f>IFERROR(VLOOKUP('Employee List'!K281,Country_Table,2,FALSE),"")</f>
        <v/>
      </c>
      <c r="J273" t="str">
        <f>IFERROR(VLOOKUP('Employee List'!L281,Gender_Table,2,FALSE),"")</f>
        <v/>
      </c>
      <c r="K273" s="2" t="str">
        <f>IF('Employee List'!M281="","",TEXT('Employee List'!M281,"00000000000"))</f>
        <v/>
      </c>
      <c r="L273" s="2" t="str">
        <f>IF('Employee List'!N281="","",TRIM('Employee List'!N281))</f>
        <v/>
      </c>
      <c r="M273" s="2" t="str">
        <f>IF('Employee List'!O281="","",TRIM('Employee List'!O281))</f>
        <v/>
      </c>
      <c r="N273" s="2" t="str">
        <f>IF('Employee List'!P281="","",LEFT(TRIM('Employee List'!P281),60))</f>
        <v/>
      </c>
      <c r="O273" t="str">
        <f>IFERROR(IF(VLOOKUP('Employee List'!Q281,Country_Table,2,FALSE)="PH",VLOOKUP(UPPER(TRIM('Employee List'!R281)&amp;TRIM('Employee List'!S281)&amp;TRIM('Employee List'!T281)),City!$K:$M,3,FALSE),IF('Employee List'!T281="","",'Employee List'!T281)),"")</f>
        <v/>
      </c>
      <c r="P273" t="str">
        <f>IFERROR(IF(VLOOKUP('Employee List'!Q281,Country_Table,2,FALSE)="PH",VLOOKUP('Employee List'!R281,Region_Table,2,FALSE),IF('Employee List'!R281="","",'Employee List'!R281)),"")</f>
        <v/>
      </c>
      <c r="Q273" t="str">
        <f>IFERROR(IF(VLOOKUP('Employee List'!Q281,Country_Table,2,FALSE)="PH",VLOOKUP('Employee List'!S281,Province_Table,2,FALSE),IF('Employee List'!S281="","",'Employee List'!S281)),"")</f>
        <v/>
      </c>
      <c r="R273" t="str">
        <f>IFERROR(VLOOKUP('Employee List'!Q281,Country_Table,2,FALSE),"")</f>
        <v/>
      </c>
      <c r="S273" s="2" t="str">
        <f>IF('Employee List'!U281="","",TRIM('Employee List'!U281))</f>
        <v/>
      </c>
      <c r="T273" s="2" t="str">
        <f>IF('Employee List'!V281="","",TRIM('Employee List'!V281))</f>
        <v/>
      </c>
      <c r="U273" s="2" t="str">
        <f>IF('Employee List'!W281="","",LEFT(TRIM('Employee List'!W281),60))</f>
        <v/>
      </c>
      <c r="V273" t="str">
        <f>IFERROR(IF(VLOOKUP('Employee List'!X281,Country_Table,2,FALSE)="PH",VLOOKUP(UPPER(TRIM('Employee List'!Y281)&amp;TRIM('Employee List'!Z281)&amp;TRIM('Employee List'!AA281)),City!$K:$M,3,FALSE),IF('Employee List'!AA281="","",'Employee List'!AA281)),"")</f>
        <v/>
      </c>
      <c r="W273" t="str">
        <f>IFERROR(IF(VLOOKUP('Employee List'!X281,Country_Table,2,FALSE)="PH",VLOOKUP('Employee List'!Y281,Region_Table,2,FALSE),IF('Employee List'!Y281="","",'Employee List'!Y281)),"")</f>
        <v/>
      </c>
      <c r="X273" t="str">
        <f>IFERROR(IF(VLOOKUP('Employee List'!X281,Country_Table,2,FALSE)="PH",VLOOKUP('Employee List'!Z281,Province_Table,2,FALSE),IF('Employee List'!Z281="","",'Employee List'!Z281)),"")</f>
        <v/>
      </c>
      <c r="Y273" t="str">
        <f>IFERROR(VLOOKUP('Employee List'!X281,Country_Table,2,FALSE),"")</f>
        <v/>
      </c>
      <c r="Z273" s="2" t="str">
        <f>IF('Employee List'!AB281="","",TRIM('Employee List'!AB281))</f>
        <v/>
      </c>
      <c r="AA273" s="2" t="str">
        <f>IF('Employee List'!AC281="","",TRIM('Employee List'!AC281))</f>
        <v/>
      </c>
      <c r="AB273" s="2" t="str">
        <f>IF('Employee List'!AD281="","",TRIM('Employee List'!AD281))</f>
        <v/>
      </c>
      <c r="AC273" s="2" t="str">
        <f>IF('Employee List'!G281="","",TRIM('Employee List'!G281))</f>
        <v/>
      </c>
      <c r="AD273" t="str">
        <f>IFERROR(VLOOKUP('Employee List'!AE281,Civil_Status_Table,2,FALSE),"")</f>
        <v/>
      </c>
      <c r="AE273" s="2" t="str">
        <f>IF('Employee List'!AF281="","",TRIM('Employee List'!AF281))</f>
        <v/>
      </c>
      <c r="AF273" s="2" t="str">
        <f>IF('Employee List'!AG281="","",TRIM('Employee List'!AG281))</f>
        <v/>
      </c>
      <c r="AG273" s="2" t="str">
        <f>IF('Employee List'!AH281="","",TRIM('Employee List'!AH281))</f>
        <v/>
      </c>
      <c r="AH273" t="str">
        <f>IF(ISBLANK('Employee List'!AI281), "",VLOOKUP('Employee List'!AI281,'other LOVs'!A:B,2,FALSE))</f>
        <v/>
      </c>
      <c r="AI273" t="str">
        <f>IF('Employee List'!AJ281="","",TRIM('Employee List'!AJ281))</f>
        <v/>
      </c>
      <c r="AJ273" t="str">
        <f>IF(ISBLANK('Employee List'!AK281)," ",TRIM('Employee List'!AK281))</f>
        <v xml:space="preserve"> </v>
      </c>
    </row>
    <row r="274" spans="1:36">
      <c r="A274" t="str">
        <f>IF('Employee List'!B282="","",TRIM('Employee List'!B282))</f>
        <v/>
      </c>
      <c r="B274" t="str">
        <f>IF('Employee List'!C282="","",TRIM('Employee List'!C282))</f>
        <v/>
      </c>
      <c r="C274" t="str">
        <f>IF('Employee List'!D282="","",TRIM('Employee List'!D282))</f>
        <v/>
      </c>
      <c r="D274" t="str">
        <f>IF(ISBLANK('Employee List'!E282), "",VLOOKUP('Employee List'!E282,'other LOVs'!A:B,2,FALSE))</f>
        <v/>
      </c>
      <c r="E274" t="str">
        <f>IF('Employee List'!F282="","",TRIM('Employee List'!F282))</f>
        <v>,</v>
      </c>
      <c r="F274" s="2" t="str">
        <f>IF('Employee List'!H282="","",'Employee List'!H282)</f>
        <v/>
      </c>
      <c r="G274" s="2" t="str">
        <f>IF('Employee List'!I282="","",TRIM('Employee List'!I282))</f>
        <v/>
      </c>
      <c r="H274" t="str">
        <f>IFERROR(VLOOKUP('Employee List'!J282,Nationality_Table,2,FALSE),"")</f>
        <v/>
      </c>
      <c r="I274" t="str">
        <f>IFERROR(VLOOKUP('Employee List'!K282,Country_Table,2,FALSE),"")</f>
        <v/>
      </c>
      <c r="J274" t="str">
        <f>IFERROR(VLOOKUP('Employee List'!L282,Gender_Table,2,FALSE),"")</f>
        <v/>
      </c>
      <c r="K274" s="2" t="str">
        <f>IF('Employee List'!M282="","",TEXT('Employee List'!M282,"00000000000"))</f>
        <v/>
      </c>
      <c r="L274" s="2" t="str">
        <f>IF('Employee List'!N282="","",TRIM('Employee List'!N282))</f>
        <v/>
      </c>
      <c r="M274" s="2" t="str">
        <f>IF('Employee List'!O282="","",TRIM('Employee List'!O282))</f>
        <v/>
      </c>
      <c r="N274" s="2" t="str">
        <f>IF('Employee List'!P282="","",LEFT(TRIM('Employee List'!P282),60))</f>
        <v/>
      </c>
      <c r="O274" t="str">
        <f>IFERROR(IF(VLOOKUP('Employee List'!Q282,Country_Table,2,FALSE)="PH",VLOOKUP(UPPER(TRIM('Employee List'!R282)&amp;TRIM('Employee List'!S282)&amp;TRIM('Employee List'!T282)),City!$K:$M,3,FALSE),IF('Employee List'!T282="","",'Employee List'!T282)),"")</f>
        <v/>
      </c>
      <c r="P274" t="str">
        <f>IFERROR(IF(VLOOKUP('Employee List'!Q282,Country_Table,2,FALSE)="PH",VLOOKUP('Employee List'!R282,Region_Table,2,FALSE),IF('Employee List'!R282="","",'Employee List'!R282)),"")</f>
        <v/>
      </c>
      <c r="Q274" t="str">
        <f>IFERROR(IF(VLOOKUP('Employee List'!Q282,Country_Table,2,FALSE)="PH",VLOOKUP('Employee List'!S282,Province_Table,2,FALSE),IF('Employee List'!S282="","",'Employee List'!S282)),"")</f>
        <v/>
      </c>
      <c r="R274" t="str">
        <f>IFERROR(VLOOKUP('Employee List'!Q282,Country_Table,2,FALSE),"")</f>
        <v/>
      </c>
      <c r="S274" s="2" t="str">
        <f>IF('Employee List'!U282="","",TRIM('Employee List'!U282))</f>
        <v/>
      </c>
      <c r="T274" s="2" t="str">
        <f>IF('Employee List'!V282="","",TRIM('Employee List'!V282))</f>
        <v/>
      </c>
      <c r="U274" s="2" t="str">
        <f>IF('Employee List'!W282="","",LEFT(TRIM('Employee List'!W282),60))</f>
        <v/>
      </c>
      <c r="V274" t="str">
        <f>IFERROR(IF(VLOOKUP('Employee List'!X282,Country_Table,2,FALSE)="PH",VLOOKUP(UPPER(TRIM('Employee List'!Y282)&amp;TRIM('Employee List'!Z282)&amp;TRIM('Employee List'!AA282)),City!$K:$M,3,FALSE),IF('Employee List'!AA282="","",'Employee List'!AA282)),"")</f>
        <v/>
      </c>
      <c r="W274" t="str">
        <f>IFERROR(IF(VLOOKUP('Employee List'!X282,Country_Table,2,FALSE)="PH",VLOOKUP('Employee List'!Y282,Region_Table,2,FALSE),IF('Employee List'!Y282="","",'Employee List'!Y282)),"")</f>
        <v/>
      </c>
      <c r="X274" t="str">
        <f>IFERROR(IF(VLOOKUP('Employee List'!X282,Country_Table,2,FALSE)="PH",VLOOKUP('Employee List'!Z282,Province_Table,2,FALSE),IF('Employee List'!Z282="","",'Employee List'!Z282)),"")</f>
        <v/>
      </c>
      <c r="Y274" t="str">
        <f>IFERROR(VLOOKUP('Employee List'!X282,Country_Table,2,FALSE),"")</f>
        <v/>
      </c>
      <c r="Z274" s="2" t="str">
        <f>IF('Employee List'!AB282="","",TRIM('Employee List'!AB282))</f>
        <v/>
      </c>
      <c r="AA274" s="2" t="str">
        <f>IF('Employee List'!AC282="","",TRIM('Employee List'!AC282))</f>
        <v/>
      </c>
      <c r="AB274" s="2" t="str">
        <f>IF('Employee List'!AD282="","",TRIM('Employee List'!AD282))</f>
        <v/>
      </c>
      <c r="AC274" s="2" t="str">
        <f>IF('Employee List'!G282="","",TRIM('Employee List'!G282))</f>
        <v/>
      </c>
      <c r="AD274" t="str">
        <f>IFERROR(VLOOKUP('Employee List'!AE282,Civil_Status_Table,2,FALSE),"")</f>
        <v/>
      </c>
      <c r="AE274" s="2" t="str">
        <f>IF('Employee List'!AF282="","",TRIM('Employee List'!AF282))</f>
        <v/>
      </c>
      <c r="AF274" s="2" t="str">
        <f>IF('Employee List'!AG282="","",TRIM('Employee List'!AG282))</f>
        <v/>
      </c>
      <c r="AG274" s="2" t="str">
        <f>IF('Employee List'!AH282="","",TRIM('Employee List'!AH282))</f>
        <v/>
      </c>
      <c r="AH274" t="str">
        <f>IF(ISBLANK('Employee List'!AI282), "",VLOOKUP('Employee List'!AI282,'other LOVs'!A:B,2,FALSE))</f>
        <v/>
      </c>
      <c r="AI274" t="str">
        <f>IF('Employee List'!AJ282="","",TRIM('Employee List'!AJ282))</f>
        <v/>
      </c>
      <c r="AJ274" t="str">
        <f>IF(ISBLANK('Employee List'!AK282)," ",TRIM('Employee List'!AK282))</f>
        <v xml:space="preserve"> </v>
      </c>
    </row>
    <row r="275" spans="1:36">
      <c r="A275" t="str">
        <f>IF('Employee List'!B283="","",TRIM('Employee List'!B283))</f>
        <v/>
      </c>
      <c r="B275" t="str">
        <f>IF('Employee List'!C283="","",TRIM('Employee List'!C283))</f>
        <v/>
      </c>
      <c r="C275" t="str">
        <f>IF('Employee List'!D283="","",TRIM('Employee List'!D283))</f>
        <v/>
      </c>
      <c r="D275" t="str">
        <f>IF(ISBLANK('Employee List'!E283), "",VLOOKUP('Employee List'!E283,'other LOVs'!A:B,2,FALSE))</f>
        <v/>
      </c>
      <c r="E275" t="str">
        <f>IF('Employee List'!F283="","",TRIM('Employee List'!F283))</f>
        <v>,</v>
      </c>
      <c r="F275" s="2" t="str">
        <f>IF('Employee List'!H283="","",'Employee List'!H283)</f>
        <v/>
      </c>
      <c r="G275" s="2" t="str">
        <f>IF('Employee List'!I283="","",TRIM('Employee List'!I283))</f>
        <v/>
      </c>
      <c r="H275" t="str">
        <f>IFERROR(VLOOKUP('Employee List'!J283,Nationality_Table,2,FALSE),"")</f>
        <v/>
      </c>
      <c r="I275" t="str">
        <f>IFERROR(VLOOKUP('Employee List'!K283,Country_Table,2,FALSE),"")</f>
        <v/>
      </c>
      <c r="J275" t="str">
        <f>IFERROR(VLOOKUP('Employee List'!L283,Gender_Table,2,FALSE),"")</f>
        <v/>
      </c>
      <c r="K275" s="2" t="str">
        <f>IF('Employee List'!M283="","",TEXT('Employee List'!M283,"00000000000"))</f>
        <v/>
      </c>
      <c r="L275" s="2" t="str">
        <f>IF('Employee List'!N283="","",TRIM('Employee List'!N283))</f>
        <v/>
      </c>
      <c r="M275" s="2" t="str">
        <f>IF('Employee List'!O283="","",TRIM('Employee List'!O283))</f>
        <v/>
      </c>
      <c r="N275" s="2" t="str">
        <f>IF('Employee List'!P283="","",LEFT(TRIM('Employee List'!P283),60))</f>
        <v/>
      </c>
      <c r="O275" t="str">
        <f>IFERROR(IF(VLOOKUP('Employee List'!Q283,Country_Table,2,FALSE)="PH",VLOOKUP(UPPER(TRIM('Employee List'!R283)&amp;TRIM('Employee List'!S283)&amp;TRIM('Employee List'!T283)),City!$K:$M,3,FALSE),IF('Employee List'!T283="","",'Employee List'!T283)),"")</f>
        <v/>
      </c>
      <c r="P275" t="str">
        <f>IFERROR(IF(VLOOKUP('Employee List'!Q283,Country_Table,2,FALSE)="PH",VLOOKUP('Employee List'!R283,Region_Table,2,FALSE),IF('Employee List'!R283="","",'Employee List'!R283)),"")</f>
        <v/>
      </c>
      <c r="Q275" t="str">
        <f>IFERROR(IF(VLOOKUP('Employee List'!Q283,Country_Table,2,FALSE)="PH",VLOOKUP('Employee List'!S283,Province_Table,2,FALSE),IF('Employee List'!S283="","",'Employee List'!S283)),"")</f>
        <v/>
      </c>
      <c r="R275" t="str">
        <f>IFERROR(VLOOKUP('Employee List'!Q283,Country_Table,2,FALSE),"")</f>
        <v/>
      </c>
      <c r="S275" s="2" t="str">
        <f>IF('Employee List'!U283="","",TRIM('Employee List'!U283))</f>
        <v/>
      </c>
      <c r="T275" s="2" t="str">
        <f>IF('Employee List'!V283="","",TRIM('Employee List'!V283))</f>
        <v/>
      </c>
      <c r="U275" s="2" t="str">
        <f>IF('Employee List'!W283="","",LEFT(TRIM('Employee List'!W283),60))</f>
        <v/>
      </c>
      <c r="V275" t="str">
        <f>IFERROR(IF(VLOOKUP('Employee List'!X283,Country_Table,2,FALSE)="PH",VLOOKUP(UPPER(TRIM('Employee List'!Y283)&amp;TRIM('Employee List'!Z283)&amp;TRIM('Employee List'!AA283)),City!$K:$M,3,FALSE),IF('Employee List'!AA283="","",'Employee List'!AA283)),"")</f>
        <v/>
      </c>
      <c r="W275" t="str">
        <f>IFERROR(IF(VLOOKUP('Employee List'!X283,Country_Table,2,FALSE)="PH",VLOOKUP('Employee List'!Y283,Region_Table,2,FALSE),IF('Employee List'!Y283="","",'Employee List'!Y283)),"")</f>
        <v/>
      </c>
      <c r="X275" t="str">
        <f>IFERROR(IF(VLOOKUP('Employee List'!X283,Country_Table,2,FALSE)="PH",VLOOKUP('Employee List'!Z283,Province_Table,2,FALSE),IF('Employee List'!Z283="","",'Employee List'!Z283)),"")</f>
        <v/>
      </c>
      <c r="Y275" t="str">
        <f>IFERROR(VLOOKUP('Employee List'!X283,Country_Table,2,FALSE),"")</f>
        <v/>
      </c>
      <c r="Z275" s="2" t="str">
        <f>IF('Employee List'!AB283="","",TRIM('Employee List'!AB283))</f>
        <v/>
      </c>
      <c r="AA275" s="2" t="str">
        <f>IF('Employee List'!AC283="","",TRIM('Employee List'!AC283))</f>
        <v/>
      </c>
      <c r="AB275" s="2" t="str">
        <f>IF('Employee List'!AD283="","",TRIM('Employee List'!AD283))</f>
        <v/>
      </c>
      <c r="AC275" s="2" t="str">
        <f>IF('Employee List'!G283="","",TRIM('Employee List'!G283))</f>
        <v/>
      </c>
      <c r="AD275" t="str">
        <f>IFERROR(VLOOKUP('Employee List'!AE283,Civil_Status_Table,2,FALSE),"")</f>
        <v/>
      </c>
      <c r="AE275" s="2" t="str">
        <f>IF('Employee List'!AF283="","",TRIM('Employee List'!AF283))</f>
        <v/>
      </c>
      <c r="AF275" s="2" t="str">
        <f>IF('Employee List'!AG283="","",TRIM('Employee List'!AG283))</f>
        <v/>
      </c>
      <c r="AG275" s="2" t="str">
        <f>IF('Employee List'!AH283="","",TRIM('Employee List'!AH283))</f>
        <v/>
      </c>
      <c r="AH275" t="str">
        <f>IF(ISBLANK('Employee List'!AI283), "",VLOOKUP('Employee List'!AI283,'other LOVs'!A:B,2,FALSE))</f>
        <v/>
      </c>
      <c r="AI275" t="str">
        <f>IF('Employee List'!AJ283="","",TRIM('Employee List'!AJ283))</f>
        <v/>
      </c>
      <c r="AJ275" t="str">
        <f>IF(ISBLANK('Employee List'!AK283)," ",TRIM('Employee List'!AK283))</f>
        <v xml:space="preserve"> </v>
      </c>
    </row>
    <row r="276" spans="1:36">
      <c r="A276" t="str">
        <f>IF('Employee List'!B284="","",TRIM('Employee List'!B284))</f>
        <v/>
      </c>
      <c r="B276" t="str">
        <f>IF('Employee List'!C284="","",TRIM('Employee List'!C284))</f>
        <v/>
      </c>
      <c r="C276" t="str">
        <f>IF('Employee List'!D284="","",TRIM('Employee List'!D284))</f>
        <v/>
      </c>
      <c r="D276" t="str">
        <f>IF(ISBLANK('Employee List'!E284), "",VLOOKUP('Employee List'!E284,'other LOVs'!A:B,2,FALSE))</f>
        <v/>
      </c>
      <c r="E276" t="str">
        <f>IF('Employee List'!F284="","",TRIM('Employee List'!F284))</f>
        <v>,</v>
      </c>
      <c r="F276" s="2" t="str">
        <f>IF('Employee List'!H284="","",'Employee List'!H284)</f>
        <v/>
      </c>
      <c r="G276" s="2" t="str">
        <f>IF('Employee List'!I284="","",TRIM('Employee List'!I284))</f>
        <v/>
      </c>
      <c r="H276" t="str">
        <f>IFERROR(VLOOKUP('Employee List'!J284,Nationality_Table,2,FALSE),"")</f>
        <v/>
      </c>
      <c r="I276" t="str">
        <f>IFERROR(VLOOKUP('Employee List'!K284,Country_Table,2,FALSE),"")</f>
        <v/>
      </c>
      <c r="J276" t="str">
        <f>IFERROR(VLOOKUP('Employee List'!L284,Gender_Table,2,FALSE),"")</f>
        <v/>
      </c>
      <c r="K276" s="2" t="str">
        <f>IF('Employee List'!M284="","",TEXT('Employee List'!M284,"00000000000"))</f>
        <v/>
      </c>
      <c r="L276" s="2" t="str">
        <f>IF('Employee List'!N284="","",TRIM('Employee List'!N284))</f>
        <v/>
      </c>
      <c r="M276" s="2" t="str">
        <f>IF('Employee List'!O284="","",TRIM('Employee List'!O284))</f>
        <v/>
      </c>
      <c r="N276" s="2" t="str">
        <f>IF('Employee List'!P284="","",LEFT(TRIM('Employee List'!P284),60))</f>
        <v/>
      </c>
      <c r="O276" t="str">
        <f>IFERROR(IF(VLOOKUP('Employee List'!Q284,Country_Table,2,FALSE)="PH",VLOOKUP(UPPER(TRIM('Employee List'!R284)&amp;TRIM('Employee List'!S284)&amp;TRIM('Employee List'!T284)),City!$K:$M,3,FALSE),IF('Employee List'!T284="","",'Employee List'!T284)),"")</f>
        <v/>
      </c>
      <c r="P276" t="str">
        <f>IFERROR(IF(VLOOKUP('Employee List'!Q284,Country_Table,2,FALSE)="PH",VLOOKUP('Employee List'!R284,Region_Table,2,FALSE),IF('Employee List'!R284="","",'Employee List'!R284)),"")</f>
        <v/>
      </c>
      <c r="Q276" t="str">
        <f>IFERROR(IF(VLOOKUP('Employee List'!Q284,Country_Table,2,FALSE)="PH",VLOOKUP('Employee List'!S284,Province_Table,2,FALSE),IF('Employee List'!S284="","",'Employee List'!S284)),"")</f>
        <v/>
      </c>
      <c r="R276" t="str">
        <f>IFERROR(VLOOKUP('Employee List'!Q284,Country_Table,2,FALSE),"")</f>
        <v/>
      </c>
      <c r="S276" s="2" t="str">
        <f>IF('Employee List'!U284="","",TRIM('Employee List'!U284))</f>
        <v/>
      </c>
      <c r="T276" s="2" t="str">
        <f>IF('Employee List'!V284="","",TRIM('Employee List'!V284))</f>
        <v/>
      </c>
      <c r="U276" s="2" t="str">
        <f>IF('Employee List'!W284="","",LEFT(TRIM('Employee List'!W284),60))</f>
        <v/>
      </c>
      <c r="V276" t="str">
        <f>IFERROR(IF(VLOOKUP('Employee List'!X284,Country_Table,2,FALSE)="PH",VLOOKUP(UPPER(TRIM('Employee List'!Y284)&amp;TRIM('Employee List'!Z284)&amp;TRIM('Employee List'!AA284)),City!$K:$M,3,FALSE),IF('Employee List'!AA284="","",'Employee List'!AA284)),"")</f>
        <v/>
      </c>
      <c r="W276" t="str">
        <f>IFERROR(IF(VLOOKUP('Employee List'!X284,Country_Table,2,FALSE)="PH",VLOOKUP('Employee List'!Y284,Region_Table,2,FALSE),IF('Employee List'!Y284="","",'Employee List'!Y284)),"")</f>
        <v/>
      </c>
      <c r="X276" t="str">
        <f>IFERROR(IF(VLOOKUP('Employee List'!X284,Country_Table,2,FALSE)="PH",VLOOKUP('Employee List'!Z284,Province_Table,2,FALSE),IF('Employee List'!Z284="","",'Employee List'!Z284)),"")</f>
        <v/>
      </c>
      <c r="Y276" t="str">
        <f>IFERROR(VLOOKUP('Employee List'!X284,Country_Table,2,FALSE),"")</f>
        <v/>
      </c>
      <c r="Z276" s="2" t="str">
        <f>IF('Employee List'!AB284="","",TRIM('Employee List'!AB284))</f>
        <v/>
      </c>
      <c r="AA276" s="2" t="str">
        <f>IF('Employee List'!AC284="","",TRIM('Employee List'!AC284))</f>
        <v/>
      </c>
      <c r="AB276" s="2" t="str">
        <f>IF('Employee List'!AD284="","",TRIM('Employee List'!AD284))</f>
        <v/>
      </c>
      <c r="AC276" s="2" t="str">
        <f>IF('Employee List'!G284="","",TRIM('Employee List'!G284))</f>
        <v/>
      </c>
      <c r="AD276" t="str">
        <f>IFERROR(VLOOKUP('Employee List'!AE284,Civil_Status_Table,2,FALSE),"")</f>
        <v/>
      </c>
      <c r="AE276" s="2" t="str">
        <f>IF('Employee List'!AF284="","",TRIM('Employee List'!AF284))</f>
        <v/>
      </c>
      <c r="AF276" s="2" t="str">
        <f>IF('Employee List'!AG284="","",TRIM('Employee List'!AG284))</f>
        <v/>
      </c>
      <c r="AG276" s="2" t="str">
        <f>IF('Employee List'!AH284="","",TRIM('Employee List'!AH284))</f>
        <v/>
      </c>
      <c r="AH276" t="str">
        <f>IF(ISBLANK('Employee List'!AI284), "",VLOOKUP('Employee List'!AI284,'other LOVs'!A:B,2,FALSE))</f>
        <v/>
      </c>
      <c r="AI276" t="str">
        <f>IF('Employee List'!AJ284="","",TRIM('Employee List'!AJ284))</f>
        <v/>
      </c>
      <c r="AJ276" t="str">
        <f>IF(ISBLANK('Employee List'!AK284)," ",TRIM('Employee List'!AK284))</f>
        <v xml:space="preserve"> </v>
      </c>
    </row>
    <row r="277" spans="1:36">
      <c r="A277" t="str">
        <f>IF('Employee List'!B285="","",TRIM('Employee List'!B285))</f>
        <v/>
      </c>
      <c r="B277" t="str">
        <f>IF('Employee List'!C285="","",TRIM('Employee List'!C285))</f>
        <v/>
      </c>
      <c r="C277" t="str">
        <f>IF('Employee List'!D285="","",TRIM('Employee List'!D285))</f>
        <v/>
      </c>
      <c r="D277" t="str">
        <f>IF(ISBLANK('Employee List'!E285), "",VLOOKUP('Employee List'!E285,'other LOVs'!A:B,2,FALSE))</f>
        <v/>
      </c>
      <c r="E277" t="str">
        <f>IF('Employee List'!F285="","",TRIM('Employee List'!F285))</f>
        <v>,</v>
      </c>
      <c r="F277" s="2" t="str">
        <f>IF('Employee List'!H285="","",'Employee List'!H285)</f>
        <v/>
      </c>
      <c r="G277" s="2" t="str">
        <f>IF('Employee List'!I285="","",TRIM('Employee List'!I285))</f>
        <v/>
      </c>
      <c r="H277" t="str">
        <f>IFERROR(VLOOKUP('Employee List'!J285,Nationality_Table,2,FALSE),"")</f>
        <v/>
      </c>
      <c r="I277" t="str">
        <f>IFERROR(VLOOKUP('Employee List'!K285,Country_Table,2,FALSE),"")</f>
        <v/>
      </c>
      <c r="J277" t="str">
        <f>IFERROR(VLOOKUP('Employee List'!L285,Gender_Table,2,FALSE),"")</f>
        <v/>
      </c>
      <c r="K277" s="2" t="str">
        <f>IF('Employee List'!M285="","",TEXT('Employee List'!M285,"00000000000"))</f>
        <v/>
      </c>
      <c r="L277" s="2" t="str">
        <f>IF('Employee List'!N285="","",TRIM('Employee List'!N285))</f>
        <v/>
      </c>
      <c r="M277" s="2" t="str">
        <f>IF('Employee List'!O285="","",TRIM('Employee List'!O285))</f>
        <v/>
      </c>
      <c r="N277" s="2" t="str">
        <f>IF('Employee List'!P285="","",LEFT(TRIM('Employee List'!P285),60))</f>
        <v/>
      </c>
      <c r="O277" t="str">
        <f>IFERROR(IF(VLOOKUP('Employee List'!Q285,Country_Table,2,FALSE)="PH",VLOOKUP(UPPER(TRIM('Employee List'!R285)&amp;TRIM('Employee List'!S285)&amp;TRIM('Employee List'!T285)),City!$K:$M,3,FALSE),IF('Employee List'!T285="","",'Employee List'!T285)),"")</f>
        <v/>
      </c>
      <c r="P277" t="str">
        <f>IFERROR(IF(VLOOKUP('Employee List'!Q285,Country_Table,2,FALSE)="PH",VLOOKUP('Employee List'!R285,Region_Table,2,FALSE),IF('Employee List'!R285="","",'Employee List'!R285)),"")</f>
        <v/>
      </c>
      <c r="Q277" t="str">
        <f>IFERROR(IF(VLOOKUP('Employee List'!Q285,Country_Table,2,FALSE)="PH",VLOOKUP('Employee List'!S285,Province_Table,2,FALSE),IF('Employee List'!S285="","",'Employee List'!S285)),"")</f>
        <v/>
      </c>
      <c r="R277" t="str">
        <f>IFERROR(VLOOKUP('Employee List'!Q285,Country_Table,2,FALSE),"")</f>
        <v/>
      </c>
      <c r="S277" s="2" t="str">
        <f>IF('Employee List'!U285="","",TRIM('Employee List'!U285))</f>
        <v/>
      </c>
      <c r="T277" s="2" t="str">
        <f>IF('Employee List'!V285="","",TRIM('Employee List'!V285))</f>
        <v/>
      </c>
      <c r="U277" s="2" t="str">
        <f>IF('Employee List'!W285="","",LEFT(TRIM('Employee List'!W285),60))</f>
        <v/>
      </c>
      <c r="V277" t="str">
        <f>IFERROR(IF(VLOOKUP('Employee List'!X285,Country_Table,2,FALSE)="PH",VLOOKUP(UPPER(TRIM('Employee List'!Y285)&amp;TRIM('Employee List'!Z285)&amp;TRIM('Employee List'!AA285)),City!$K:$M,3,FALSE),IF('Employee List'!AA285="","",'Employee List'!AA285)),"")</f>
        <v/>
      </c>
      <c r="W277" t="str">
        <f>IFERROR(IF(VLOOKUP('Employee List'!X285,Country_Table,2,FALSE)="PH",VLOOKUP('Employee List'!Y285,Region_Table,2,FALSE),IF('Employee List'!Y285="","",'Employee List'!Y285)),"")</f>
        <v/>
      </c>
      <c r="X277" t="str">
        <f>IFERROR(IF(VLOOKUP('Employee List'!X285,Country_Table,2,FALSE)="PH",VLOOKUP('Employee List'!Z285,Province_Table,2,FALSE),IF('Employee List'!Z285="","",'Employee List'!Z285)),"")</f>
        <v/>
      </c>
      <c r="Y277" t="str">
        <f>IFERROR(VLOOKUP('Employee List'!X285,Country_Table,2,FALSE),"")</f>
        <v/>
      </c>
      <c r="Z277" s="2" t="str">
        <f>IF('Employee List'!AB285="","",TRIM('Employee List'!AB285))</f>
        <v/>
      </c>
      <c r="AA277" s="2" t="str">
        <f>IF('Employee List'!AC285="","",TRIM('Employee List'!AC285))</f>
        <v/>
      </c>
      <c r="AB277" s="2" t="str">
        <f>IF('Employee List'!AD285="","",TRIM('Employee List'!AD285))</f>
        <v/>
      </c>
      <c r="AC277" s="2" t="str">
        <f>IF('Employee List'!G285="","",TRIM('Employee List'!G285))</f>
        <v/>
      </c>
      <c r="AD277" t="str">
        <f>IFERROR(VLOOKUP('Employee List'!AE285,Civil_Status_Table,2,FALSE),"")</f>
        <v/>
      </c>
      <c r="AE277" s="2" t="str">
        <f>IF('Employee List'!AF285="","",TRIM('Employee List'!AF285))</f>
        <v/>
      </c>
      <c r="AF277" s="2" t="str">
        <f>IF('Employee List'!AG285="","",TRIM('Employee List'!AG285))</f>
        <v/>
      </c>
      <c r="AG277" s="2" t="str">
        <f>IF('Employee List'!AH285="","",TRIM('Employee List'!AH285))</f>
        <v/>
      </c>
      <c r="AH277" t="str">
        <f>IF(ISBLANK('Employee List'!AI285), "",VLOOKUP('Employee List'!AI285,'other LOVs'!A:B,2,FALSE))</f>
        <v/>
      </c>
      <c r="AI277" t="str">
        <f>IF('Employee List'!AJ285="","",TRIM('Employee List'!AJ285))</f>
        <v/>
      </c>
      <c r="AJ277" t="str">
        <f>IF(ISBLANK('Employee List'!AK285)," ",TRIM('Employee List'!AK285))</f>
        <v xml:space="preserve"> </v>
      </c>
    </row>
    <row r="278" spans="1:36">
      <c r="A278" t="str">
        <f>IF('Employee List'!B286="","",TRIM('Employee List'!B286))</f>
        <v/>
      </c>
      <c r="B278" t="str">
        <f>IF('Employee List'!C286="","",TRIM('Employee List'!C286))</f>
        <v/>
      </c>
      <c r="C278" t="str">
        <f>IF('Employee List'!D286="","",TRIM('Employee List'!D286))</f>
        <v/>
      </c>
      <c r="D278" t="str">
        <f>IF(ISBLANK('Employee List'!E286), "",VLOOKUP('Employee List'!E286,'other LOVs'!A:B,2,FALSE))</f>
        <v/>
      </c>
      <c r="E278" t="str">
        <f>IF('Employee List'!F286="","",TRIM('Employee List'!F286))</f>
        <v>,</v>
      </c>
      <c r="F278" s="2" t="str">
        <f>IF('Employee List'!H286="","",'Employee List'!H286)</f>
        <v/>
      </c>
      <c r="G278" s="2" t="str">
        <f>IF('Employee List'!I286="","",TRIM('Employee List'!I286))</f>
        <v/>
      </c>
      <c r="H278" t="str">
        <f>IFERROR(VLOOKUP('Employee List'!J286,Nationality_Table,2,FALSE),"")</f>
        <v/>
      </c>
      <c r="I278" t="str">
        <f>IFERROR(VLOOKUP('Employee List'!K286,Country_Table,2,FALSE),"")</f>
        <v/>
      </c>
      <c r="J278" t="str">
        <f>IFERROR(VLOOKUP('Employee List'!L286,Gender_Table,2,FALSE),"")</f>
        <v/>
      </c>
      <c r="K278" s="2" t="str">
        <f>IF('Employee List'!M286="","",TEXT('Employee List'!M286,"00000000000"))</f>
        <v/>
      </c>
      <c r="L278" s="2" t="str">
        <f>IF('Employee List'!N286="","",TRIM('Employee List'!N286))</f>
        <v/>
      </c>
      <c r="M278" s="2" t="str">
        <f>IF('Employee List'!O286="","",TRIM('Employee List'!O286))</f>
        <v/>
      </c>
      <c r="N278" s="2" t="str">
        <f>IF('Employee List'!P286="","",LEFT(TRIM('Employee List'!P286),60))</f>
        <v/>
      </c>
      <c r="O278" t="str">
        <f>IFERROR(IF(VLOOKUP('Employee List'!Q286,Country_Table,2,FALSE)="PH",VLOOKUP(UPPER(TRIM('Employee List'!R286)&amp;TRIM('Employee List'!S286)&amp;TRIM('Employee List'!T286)),City!$K:$M,3,FALSE),IF('Employee List'!T286="","",'Employee List'!T286)),"")</f>
        <v/>
      </c>
      <c r="P278" t="str">
        <f>IFERROR(IF(VLOOKUP('Employee List'!Q286,Country_Table,2,FALSE)="PH",VLOOKUP('Employee List'!R286,Region_Table,2,FALSE),IF('Employee List'!R286="","",'Employee List'!R286)),"")</f>
        <v/>
      </c>
      <c r="Q278" t="str">
        <f>IFERROR(IF(VLOOKUP('Employee List'!Q286,Country_Table,2,FALSE)="PH",VLOOKUP('Employee List'!S286,Province_Table,2,FALSE),IF('Employee List'!S286="","",'Employee List'!S286)),"")</f>
        <v/>
      </c>
      <c r="R278" t="str">
        <f>IFERROR(VLOOKUP('Employee List'!Q286,Country_Table,2,FALSE),"")</f>
        <v/>
      </c>
      <c r="S278" s="2" t="str">
        <f>IF('Employee List'!U286="","",TRIM('Employee List'!U286))</f>
        <v/>
      </c>
      <c r="T278" s="2" t="str">
        <f>IF('Employee List'!V286="","",TRIM('Employee List'!V286))</f>
        <v/>
      </c>
      <c r="U278" s="2" t="str">
        <f>IF('Employee List'!W286="","",LEFT(TRIM('Employee List'!W286),60))</f>
        <v/>
      </c>
      <c r="V278" t="str">
        <f>IFERROR(IF(VLOOKUP('Employee List'!X286,Country_Table,2,FALSE)="PH",VLOOKUP(UPPER(TRIM('Employee List'!Y286)&amp;TRIM('Employee List'!Z286)&amp;TRIM('Employee List'!AA286)),City!$K:$M,3,FALSE),IF('Employee List'!AA286="","",'Employee List'!AA286)),"")</f>
        <v/>
      </c>
      <c r="W278" t="str">
        <f>IFERROR(IF(VLOOKUP('Employee List'!X286,Country_Table,2,FALSE)="PH",VLOOKUP('Employee List'!Y286,Region_Table,2,FALSE),IF('Employee List'!Y286="","",'Employee List'!Y286)),"")</f>
        <v/>
      </c>
      <c r="X278" t="str">
        <f>IFERROR(IF(VLOOKUP('Employee List'!X286,Country_Table,2,FALSE)="PH",VLOOKUP('Employee List'!Z286,Province_Table,2,FALSE),IF('Employee List'!Z286="","",'Employee List'!Z286)),"")</f>
        <v/>
      </c>
      <c r="Y278" t="str">
        <f>IFERROR(VLOOKUP('Employee List'!X286,Country_Table,2,FALSE),"")</f>
        <v/>
      </c>
      <c r="Z278" s="2" t="str">
        <f>IF('Employee List'!AB286="","",TRIM('Employee List'!AB286))</f>
        <v/>
      </c>
      <c r="AA278" s="2" t="str">
        <f>IF('Employee List'!AC286="","",TRIM('Employee List'!AC286))</f>
        <v/>
      </c>
      <c r="AB278" s="2" t="str">
        <f>IF('Employee List'!AD286="","",TRIM('Employee List'!AD286))</f>
        <v/>
      </c>
      <c r="AC278" s="2" t="str">
        <f>IF('Employee List'!G286="","",TRIM('Employee List'!G286))</f>
        <v/>
      </c>
      <c r="AD278" t="str">
        <f>IFERROR(VLOOKUP('Employee List'!AE286,Civil_Status_Table,2,FALSE),"")</f>
        <v/>
      </c>
      <c r="AE278" s="2" t="str">
        <f>IF('Employee List'!AF286="","",TRIM('Employee List'!AF286))</f>
        <v/>
      </c>
      <c r="AF278" s="2" t="str">
        <f>IF('Employee List'!AG286="","",TRIM('Employee List'!AG286))</f>
        <v/>
      </c>
      <c r="AG278" s="2" t="str">
        <f>IF('Employee List'!AH286="","",TRIM('Employee List'!AH286))</f>
        <v/>
      </c>
      <c r="AH278" t="str">
        <f>IF(ISBLANK('Employee List'!AI286), "",VLOOKUP('Employee List'!AI286,'other LOVs'!A:B,2,FALSE))</f>
        <v/>
      </c>
      <c r="AI278" t="str">
        <f>IF('Employee List'!AJ286="","",TRIM('Employee List'!AJ286))</f>
        <v/>
      </c>
      <c r="AJ278" t="str">
        <f>IF(ISBLANK('Employee List'!AK286)," ",TRIM('Employee List'!AK286))</f>
        <v xml:space="preserve"> </v>
      </c>
    </row>
    <row r="279" spans="1:36">
      <c r="A279" t="str">
        <f>IF('Employee List'!B287="","",TRIM('Employee List'!B287))</f>
        <v/>
      </c>
      <c r="B279" t="str">
        <f>IF('Employee List'!C287="","",TRIM('Employee List'!C287))</f>
        <v/>
      </c>
      <c r="C279" t="str">
        <f>IF('Employee List'!D287="","",TRIM('Employee List'!D287))</f>
        <v/>
      </c>
      <c r="D279" t="str">
        <f>IF(ISBLANK('Employee List'!E287), "",VLOOKUP('Employee List'!E287,'other LOVs'!A:B,2,FALSE))</f>
        <v/>
      </c>
      <c r="E279" t="str">
        <f>IF('Employee List'!F287="","",TRIM('Employee List'!F287))</f>
        <v>,</v>
      </c>
      <c r="F279" s="2" t="str">
        <f>IF('Employee List'!H287="","",'Employee List'!H287)</f>
        <v/>
      </c>
      <c r="G279" s="2" t="str">
        <f>IF('Employee List'!I287="","",TRIM('Employee List'!I287))</f>
        <v/>
      </c>
      <c r="H279" t="str">
        <f>IFERROR(VLOOKUP('Employee List'!J287,Nationality_Table,2,FALSE),"")</f>
        <v/>
      </c>
      <c r="I279" t="str">
        <f>IFERROR(VLOOKUP('Employee List'!K287,Country_Table,2,FALSE),"")</f>
        <v/>
      </c>
      <c r="J279" t="str">
        <f>IFERROR(VLOOKUP('Employee List'!L287,Gender_Table,2,FALSE),"")</f>
        <v/>
      </c>
      <c r="K279" s="2" t="str">
        <f>IF('Employee List'!M287="","",TEXT('Employee List'!M287,"00000000000"))</f>
        <v/>
      </c>
      <c r="L279" s="2" t="str">
        <f>IF('Employee List'!N287="","",TRIM('Employee List'!N287))</f>
        <v/>
      </c>
      <c r="M279" s="2" t="str">
        <f>IF('Employee List'!O287="","",TRIM('Employee List'!O287))</f>
        <v/>
      </c>
      <c r="N279" s="2" t="str">
        <f>IF('Employee List'!P287="","",LEFT(TRIM('Employee List'!P287),60))</f>
        <v/>
      </c>
      <c r="O279" t="str">
        <f>IFERROR(IF(VLOOKUP('Employee List'!Q287,Country_Table,2,FALSE)="PH",VLOOKUP(UPPER(TRIM('Employee List'!R287)&amp;TRIM('Employee List'!S287)&amp;TRIM('Employee List'!T287)),City!$K:$M,3,FALSE),IF('Employee List'!T287="","",'Employee List'!T287)),"")</f>
        <v/>
      </c>
      <c r="P279" t="str">
        <f>IFERROR(IF(VLOOKUP('Employee List'!Q287,Country_Table,2,FALSE)="PH",VLOOKUP('Employee List'!R287,Region_Table,2,FALSE),IF('Employee List'!R287="","",'Employee List'!R287)),"")</f>
        <v/>
      </c>
      <c r="Q279" t="str">
        <f>IFERROR(IF(VLOOKUP('Employee List'!Q287,Country_Table,2,FALSE)="PH",VLOOKUP('Employee List'!S287,Province_Table,2,FALSE),IF('Employee List'!S287="","",'Employee List'!S287)),"")</f>
        <v/>
      </c>
      <c r="R279" t="str">
        <f>IFERROR(VLOOKUP('Employee List'!Q287,Country_Table,2,FALSE),"")</f>
        <v/>
      </c>
      <c r="S279" s="2" t="str">
        <f>IF('Employee List'!U287="","",TRIM('Employee List'!U287))</f>
        <v/>
      </c>
      <c r="T279" s="2" t="str">
        <f>IF('Employee List'!V287="","",TRIM('Employee List'!V287))</f>
        <v/>
      </c>
      <c r="U279" s="2" t="str">
        <f>IF('Employee List'!W287="","",LEFT(TRIM('Employee List'!W287),60))</f>
        <v/>
      </c>
      <c r="V279" t="str">
        <f>IFERROR(IF(VLOOKUP('Employee List'!X287,Country_Table,2,FALSE)="PH",VLOOKUP(UPPER(TRIM('Employee List'!Y287)&amp;TRIM('Employee List'!Z287)&amp;TRIM('Employee List'!AA287)),City!$K:$M,3,FALSE),IF('Employee List'!AA287="","",'Employee List'!AA287)),"")</f>
        <v/>
      </c>
      <c r="W279" t="str">
        <f>IFERROR(IF(VLOOKUP('Employee List'!X287,Country_Table,2,FALSE)="PH",VLOOKUP('Employee List'!Y287,Region_Table,2,FALSE),IF('Employee List'!Y287="","",'Employee List'!Y287)),"")</f>
        <v/>
      </c>
      <c r="X279" t="str">
        <f>IFERROR(IF(VLOOKUP('Employee List'!X287,Country_Table,2,FALSE)="PH",VLOOKUP('Employee List'!Z287,Province_Table,2,FALSE),IF('Employee List'!Z287="","",'Employee List'!Z287)),"")</f>
        <v/>
      </c>
      <c r="Y279" t="str">
        <f>IFERROR(VLOOKUP('Employee List'!X287,Country_Table,2,FALSE),"")</f>
        <v/>
      </c>
      <c r="Z279" s="2" t="str">
        <f>IF('Employee List'!AB287="","",TRIM('Employee List'!AB287))</f>
        <v/>
      </c>
      <c r="AA279" s="2" t="str">
        <f>IF('Employee List'!AC287="","",TRIM('Employee List'!AC287))</f>
        <v/>
      </c>
      <c r="AB279" s="2" t="str">
        <f>IF('Employee List'!AD287="","",TRIM('Employee List'!AD287))</f>
        <v/>
      </c>
      <c r="AC279" s="2" t="str">
        <f>IF('Employee List'!G287="","",TRIM('Employee List'!G287))</f>
        <v/>
      </c>
      <c r="AD279" t="str">
        <f>IFERROR(VLOOKUP('Employee List'!AE287,Civil_Status_Table,2,FALSE),"")</f>
        <v/>
      </c>
      <c r="AE279" s="2" t="str">
        <f>IF('Employee List'!AF287="","",TRIM('Employee List'!AF287))</f>
        <v/>
      </c>
      <c r="AF279" s="2" t="str">
        <f>IF('Employee List'!AG287="","",TRIM('Employee List'!AG287))</f>
        <v/>
      </c>
      <c r="AG279" s="2" t="str">
        <f>IF('Employee List'!AH287="","",TRIM('Employee List'!AH287))</f>
        <v/>
      </c>
      <c r="AH279" t="str">
        <f>IF(ISBLANK('Employee List'!AI287), "",VLOOKUP('Employee List'!AI287,'other LOVs'!A:B,2,FALSE))</f>
        <v/>
      </c>
      <c r="AI279" t="str">
        <f>IF('Employee List'!AJ287="","",TRIM('Employee List'!AJ287))</f>
        <v/>
      </c>
      <c r="AJ279" t="str">
        <f>IF(ISBLANK('Employee List'!AK287)," ",TRIM('Employee List'!AK287))</f>
        <v xml:space="preserve"> </v>
      </c>
    </row>
    <row r="280" spans="1:36">
      <c r="A280" t="str">
        <f>IF('Employee List'!B288="","",TRIM('Employee List'!B288))</f>
        <v/>
      </c>
      <c r="B280" t="str">
        <f>IF('Employee List'!C288="","",TRIM('Employee List'!C288))</f>
        <v/>
      </c>
      <c r="C280" t="str">
        <f>IF('Employee List'!D288="","",TRIM('Employee List'!D288))</f>
        <v/>
      </c>
      <c r="D280" t="str">
        <f>IF(ISBLANK('Employee List'!E288), "",VLOOKUP('Employee List'!E288,'other LOVs'!A:B,2,FALSE))</f>
        <v/>
      </c>
      <c r="E280" t="str">
        <f>IF('Employee List'!F288="","",TRIM('Employee List'!F288))</f>
        <v>,</v>
      </c>
      <c r="F280" s="2" t="str">
        <f>IF('Employee List'!H288="","",'Employee List'!H288)</f>
        <v/>
      </c>
      <c r="G280" s="2" t="str">
        <f>IF('Employee List'!I288="","",TRIM('Employee List'!I288))</f>
        <v/>
      </c>
      <c r="H280" t="str">
        <f>IFERROR(VLOOKUP('Employee List'!J288,Nationality_Table,2,FALSE),"")</f>
        <v/>
      </c>
      <c r="I280" t="str">
        <f>IFERROR(VLOOKUP('Employee List'!K288,Country_Table,2,FALSE),"")</f>
        <v/>
      </c>
      <c r="J280" t="str">
        <f>IFERROR(VLOOKUP('Employee List'!L288,Gender_Table,2,FALSE),"")</f>
        <v/>
      </c>
      <c r="K280" s="2" t="str">
        <f>IF('Employee List'!M288="","",TEXT('Employee List'!M288,"00000000000"))</f>
        <v/>
      </c>
      <c r="L280" s="2" t="str">
        <f>IF('Employee List'!N288="","",TRIM('Employee List'!N288))</f>
        <v/>
      </c>
      <c r="M280" s="2" t="str">
        <f>IF('Employee List'!O288="","",TRIM('Employee List'!O288))</f>
        <v/>
      </c>
      <c r="N280" s="2" t="str">
        <f>IF('Employee List'!P288="","",LEFT(TRIM('Employee List'!P288),60))</f>
        <v/>
      </c>
      <c r="O280" t="str">
        <f>IFERROR(IF(VLOOKUP('Employee List'!Q288,Country_Table,2,FALSE)="PH",VLOOKUP(UPPER(TRIM('Employee List'!R288)&amp;TRIM('Employee List'!S288)&amp;TRIM('Employee List'!T288)),City!$K:$M,3,FALSE),IF('Employee List'!T288="","",'Employee List'!T288)),"")</f>
        <v/>
      </c>
      <c r="P280" t="str">
        <f>IFERROR(IF(VLOOKUP('Employee List'!Q288,Country_Table,2,FALSE)="PH",VLOOKUP('Employee List'!R288,Region_Table,2,FALSE),IF('Employee List'!R288="","",'Employee List'!R288)),"")</f>
        <v/>
      </c>
      <c r="Q280" t="str">
        <f>IFERROR(IF(VLOOKUP('Employee List'!Q288,Country_Table,2,FALSE)="PH",VLOOKUP('Employee List'!S288,Province_Table,2,FALSE),IF('Employee List'!S288="","",'Employee List'!S288)),"")</f>
        <v/>
      </c>
      <c r="R280" t="str">
        <f>IFERROR(VLOOKUP('Employee List'!Q288,Country_Table,2,FALSE),"")</f>
        <v/>
      </c>
      <c r="S280" s="2" t="str">
        <f>IF('Employee List'!U288="","",TRIM('Employee List'!U288))</f>
        <v/>
      </c>
      <c r="T280" s="2" t="str">
        <f>IF('Employee List'!V288="","",TRIM('Employee List'!V288))</f>
        <v/>
      </c>
      <c r="U280" s="2" t="str">
        <f>IF('Employee List'!W288="","",LEFT(TRIM('Employee List'!W288),60))</f>
        <v/>
      </c>
      <c r="V280" t="str">
        <f>IFERROR(IF(VLOOKUP('Employee List'!X288,Country_Table,2,FALSE)="PH",VLOOKUP(UPPER(TRIM('Employee List'!Y288)&amp;TRIM('Employee List'!Z288)&amp;TRIM('Employee List'!AA288)),City!$K:$M,3,FALSE),IF('Employee List'!AA288="","",'Employee List'!AA288)),"")</f>
        <v/>
      </c>
      <c r="W280" t="str">
        <f>IFERROR(IF(VLOOKUP('Employee List'!X288,Country_Table,2,FALSE)="PH",VLOOKUP('Employee List'!Y288,Region_Table,2,FALSE),IF('Employee List'!Y288="","",'Employee List'!Y288)),"")</f>
        <v/>
      </c>
      <c r="X280" t="str">
        <f>IFERROR(IF(VLOOKUP('Employee List'!X288,Country_Table,2,FALSE)="PH",VLOOKUP('Employee List'!Z288,Province_Table,2,FALSE),IF('Employee List'!Z288="","",'Employee List'!Z288)),"")</f>
        <v/>
      </c>
      <c r="Y280" t="str">
        <f>IFERROR(VLOOKUP('Employee List'!X288,Country_Table,2,FALSE),"")</f>
        <v/>
      </c>
      <c r="Z280" s="2" t="str">
        <f>IF('Employee List'!AB288="","",TRIM('Employee List'!AB288))</f>
        <v/>
      </c>
      <c r="AA280" s="2" t="str">
        <f>IF('Employee List'!AC288="","",TRIM('Employee List'!AC288))</f>
        <v/>
      </c>
      <c r="AB280" s="2" t="str">
        <f>IF('Employee List'!AD288="","",TRIM('Employee List'!AD288))</f>
        <v/>
      </c>
      <c r="AC280" s="2" t="str">
        <f>IF('Employee List'!G288="","",TRIM('Employee List'!G288))</f>
        <v/>
      </c>
      <c r="AD280" t="str">
        <f>IFERROR(VLOOKUP('Employee List'!AE288,Civil_Status_Table,2,FALSE),"")</f>
        <v/>
      </c>
      <c r="AE280" s="2" t="str">
        <f>IF('Employee List'!AF288="","",TRIM('Employee List'!AF288))</f>
        <v/>
      </c>
      <c r="AF280" s="2" t="str">
        <f>IF('Employee List'!AG288="","",TRIM('Employee List'!AG288))</f>
        <v/>
      </c>
      <c r="AG280" s="2" t="str">
        <f>IF('Employee List'!AH288="","",TRIM('Employee List'!AH288))</f>
        <v/>
      </c>
      <c r="AH280" t="str">
        <f>IF(ISBLANK('Employee List'!AI288), "",VLOOKUP('Employee List'!AI288,'other LOVs'!A:B,2,FALSE))</f>
        <v/>
      </c>
      <c r="AI280" t="str">
        <f>IF('Employee List'!AJ288="","",TRIM('Employee List'!AJ288))</f>
        <v/>
      </c>
      <c r="AJ280" t="str">
        <f>IF(ISBLANK('Employee List'!AK288)," ",TRIM('Employee List'!AK288))</f>
        <v xml:space="preserve"> </v>
      </c>
    </row>
    <row r="281" spans="1:36">
      <c r="A281" t="str">
        <f>IF('Employee List'!B289="","",TRIM('Employee List'!B289))</f>
        <v/>
      </c>
      <c r="B281" t="str">
        <f>IF('Employee List'!C289="","",TRIM('Employee List'!C289))</f>
        <v/>
      </c>
      <c r="C281" t="str">
        <f>IF('Employee List'!D289="","",TRIM('Employee List'!D289))</f>
        <v/>
      </c>
      <c r="D281" t="str">
        <f>IF(ISBLANK('Employee List'!E289), "",VLOOKUP('Employee List'!E289,'other LOVs'!A:B,2,FALSE))</f>
        <v/>
      </c>
      <c r="E281" t="str">
        <f>IF('Employee List'!F289="","",TRIM('Employee List'!F289))</f>
        <v>,</v>
      </c>
      <c r="F281" s="2" t="str">
        <f>IF('Employee List'!H289="","",'Employee List'!H289)</f>
        <v/>
      </c>
      <c r="G281" s="2" t="str">
        <f>IF('Employee List'!I289="","",TRIM('Employee List'!I289))</f>
        <v/>
      </c>
      <c r="H281" t="str">
        <f>IFERROR(VLOOKUP('Employee List'!J289,Nationality_Table,2,FALSE),"")</f>
        <v/>
      </c>
      <c r="I281" t="str">
        <f>IFERROR(VLOOKUP('Employee List'!K289,Country_Table,2,FALSE),"")</f>
        <v/>
      </c>
      <c r="J281" t="str">
        <f>IFERROR(VLOOKUP('Employee List'!L289,Gender_Table,2,FALSE),"")</f>
        <v/>
      </c>
      <c r="K281" s="2" t="str">
        <f>IF('Employee List'!M289="","",TEXT('Employee List'!M289,"00000000000"))</f>
        <v/>
      </c>
      <c r="L281" s="2" t="str">
        <f>IF('Employee List'!N289="","",TRIM('Employee List'!N289))</f>
        <v/>
      </c>
      <c r="M281" s="2" t="str">
        <f>IF('Employee List'!O289="","",TRIM('Employee List'!O289))</f>
        <v/>
      </c>
      <c r="N281" s="2" t="str">
        <f>IF('Employee List'!P289="","",LEFT(TRIM('Employee List'!P289),60))</f>
        <v/>
      </c>
      <c r="O281" t="str">
        <f>IFERROR(IF(VLOOKUP('Employee List'!Q289,Country_Table,2,FALSE)="PH",VLOOKUP(UPPER(TRIM('Employee List'!R289)&amp;TRIM('Employee List'!S289)&amp;TRIM('Employee List'!T289)),City!$K:$M,3,FALSE),IF('Employee List'!T289="","",'Employee List'!T289)),"")</f>
        <v/>
      </c>
      <c r="P281" t="str">
        <f>IFERROR(IF(VLOOKUP('Employee List'!Q289,Country_Table,2,FALSE)="PH",VLOOKUP('Employee List'!R289,Region_Table,2,FALSE),IF('Employee List'!R289="","",'Employee List'!R289)),"")</f>
        <v/>
      </c>
      <c r="Q281" t="str">
        <f>IFERROR(IF(VLOOKUP('Employee List'!Q289,Country_Table,2,FALSE)="PH",VLOOKUP('Employee List'!S289,Province_Table,2,FALSE),IF('Employee List'!S289="","",'Employee List'!S289)),"")</f>
        <v/>
      </c>
      <c r="R281" t="str">
        <f>IFERROR(VLOOKUP('Employee List'!Q289,Country_Table,2,FALSE),"")</f>
        <v/>
      </c>
      <c r="S281" s="2" t="str">
        <f>IF('Employee List'!U289="","",TRIM('Employee List'!U289))</f>
        <v/>
      </c>
      <c r="T281" s="2" t="str">
        <f>IF('Employee List'!V289="","",TRIM('Employee List'!V289))</f>
        <v/>
      </c>
      <c r="U281" s="2" t="str">
        <f>IF('Employee List'!W289="","",LEFT(TRIM('Employee List'!W289),60))</f>
        <v/>
      </c>
      <c r="V281" t="str">
        <f>IFERROR(IF(VLOOKUP('Employee List'!X289,Country_Table,2,FALSE)="PH",VLOOKUP(UPPER(TRIM('Employee List'!Y289)&amp;TRIM('Employee List'!Z289)&amp;TRIM('Employee List'!AA289)),City!$K:$M,3,FALSE),IF('Employee List'!AA289="","",'Employee List'!AA289)),"")</f>
        <v/>
      </c>
      <c r="W281" t="str">
        <f>IFERROR(IF(VLOOKUP('Employee List'!X289,Country_Table,2,FALSE)="PH",VLOOKUP('Employee List'!Y289,Region_Table,2,FALSE),IF('Employee List'!Y289="","",'Employee List'!Y289)),"")</f>
        <v/>
      </c>
      <c r="X281" t="str">
        <f>IFERROR(IF(VLOOKUP('Employee List'!X289,Country_Table,2,FALSE)="PH",VLOOKUP('Employee List'!Z289,Province_Table,2,FALSE),IF('Employee List'!Z289="","",'Employee List'!Z289)),"")</f>
        <v/>
      </c>
      <c r="Y281" t="str">
        <f>IFERROR(VLOOKUP('Employee List'!X289,Country_Table,2,FALSE),"")</f>
        <v/>
      </c>
      <c r="Z281" s="2" t="str">
        <f>IF('Employee List'!AB289="","",TRIM('Employee List'!AB289))</f>
        <v/>
      </c>
      <c r="AA281" s="2" t="str">
        <f>IF('Employee List'!AC289="","",TRIM('Employee List'!AC289))</f>
        <v/>
      </c>
      <c r="AB281" s="2" t="str">
        <f>IF('Employee List'!AD289="","",TRIM('Employee List'!AD289))</f>
        <v/>
      </c>
      <c r="AC281" s="2" t="str">
        <f>IF('Employee List'!G289="","",TRIM('Employee List'!G289))</f>
        <v/>
      </c>
      <c r="AD281" t="str">
        <f>IFERROR(VLOOKUP('Employee List'!AE289,Civil_Status_Table,2,FALSE),"")</f>
        <v/>
      </c>
      <c r="AE281" s="2" t="str">
        <f>IF('Employee List'!AF289="","",TRIM('Employee List'!AF289))</f>
        <v/>
      </c>
      <c r="AF281" s="2" t="str">
        <f>IF('Employee List'!AG289="","",TRIM('Employee List'!AG289))</f>
        <v/>
      </c>
      <c r="AG281" s="2" t="str">
        <f>IF('Employee List'!AH289="","",TRIM('Employee List'!AH289))</f>
        <v/>
      </c>
      <c r="AH281" t="str">
        <f>IF(ISBLANK('Employee List'!AI289), "",VLOOKUP('Employee List'!AI289,'other LOVs'!A:B,2,FALSE))</f>
        <v/>
      </c>
      <c r="AI281" t="str">
        <f>IF('Employee List'!AJ289="","",TRIM('Employee List'!AJ289))</f>
        <v/>
      </c>
      <c r="AJ281" t="str">
        <f>IF(ISBLANK('Employee List'!AK289)," ",TRIM('Employee List'!AK289))</f>
        <v xml:space="preserve"> </v>
      </c>
    </row>
    <row r="282" spans="1:36">
      <c r="A282" t="str">
        <f>IF('Employee List'!B290="","",TRIM('Employee List'!B290))</f>
        <v/>
      </c>
      <c r="B282" t="str">
        <f>IF('Employee List'!C290="","",TRIM('Employee List'!C290))</f>
        <v/>
      </c>
      <c r="C282" t="str">
        <f>IF('Employee List'!D290="","",TRIM('Employee List'!D290))</f>
        <v/>
      </c>
      <c r="D282" t="str">
        <f>IF(ISBLANK('Employee List'!E290), "",VLOOKUP('Employee List'!E290,'other LOVs'!A:B,2,FALSE))</f>
        <v/>
      </c>
      <c r="E282" t="str">
        <f>IF('Employee List'!F290="","",TRIM('Employee List'!F290))</f>
        <v>,</v>
      </c>
      <c r="F282" s="2" t="str">
        <f>IF('Employee List'!H290="","",'Employee List'!H290)</f>
        <v/>
      </c>
      <c r="G282" s="2" t="str">
        <f>IF('Employee List'!I290="","",TRIM('Employee List'!I290))</f>
        <v/>
      </c>
      <c r="H282" t="str">
        <f>IFERROR(VLOOKUP('Employee List'!J290,Nationality_Table,2,FALSE),"")</f>
        <v/>
      </c>
      <c r="I282" t="str">
        <f>IFERROR(VLOOKUP('Employee List'!K290,Country_Table,2,FALSE),"")</f>
        <v/>
      </c>
      <c r="J282" t="str">
        <f>IFERROR(VLOOKUP('Employee List'!L290,Gender_Table,2,FALSE),"")</f>
        <v/>
      </c>
      <c r="K282" s="2" t="str">
        <f>IF('Employee List'!M290="","",TEXT('Employee List'!M290,"00000000000"))</f>
        <v/>
      </c>
      <c r="L282" s="2" t="str">
        <f>IF('Employee List'!N290="","",TRIM('Employee List'!N290))</f>
        <v/>
      </c>
      <c r="M282" s="2" t="str">
        <f>IF('Employee List'!O290="","",TRIM('Employee List'!O290))</f>
        <v/>
      </c>
      <c r="N282" s="2" t="str">
        <f>IF('Employee List'!P290="","",LEFT(TRIM('Employee List'!P290),60))</f>
        <v/>
      </c>
      <c r="O282" t="str">
        <f>IFERROR(IF(VLOOKUP('Employee List'!Q290,Country_Table,2,FALSE)="PH",VLOOKUP(UPPER(TRIM('Employee List'!R290)&amp;TRIM('Employee List'!S290)&amp;TRIM('Employee List'!T290)),City!$K:$M,3,FALSE),IF('Employee List'!T290="","",'Employee List'!T290)),"")</f>
        <v/>
      </c>
      <c r="P282" t="str">
        <f>IFERROR(IF(VLOOKUP('Employee List'!Q290,Country_Table,2,FALSE)="PH",VLOOKUP('Employee List'!R290,Region_Table,2,FALSE),IF('Employee List'!R290="","",'Employee List'!R290)),"")</f>
        <v/>
      </c>
      <c r="Q282" t="str">
        <f>IFERROR(IF(VLOOKUP('Employee List'!Q290,Country_Table,2,FALSE)="PH",VLOOKUP('Employee List'!S290,Province_Table,2,FALSE),IF('Employee List'!S290="","",'Employee List'!S290)),"")</f>
        <v/>
      </c>
      <c r="R282" t="str">
        <f>IFERROR(VLOOKUP('Employee List'!Q290,Country_Table,2,FALSE),"")</f>
        <v/>
      </c>
      <c r="S282" s="2" t="str">
        <f>IF('Employee List'!U290="","",TRIM('Employee List'!U290))</f>
        <v/>
      </c>
      <c r="T282" s="2" t="str">
        <f>IF('Employee List'!V290="","",TRIM('Employee List'!V290))</f>
        <v/>
      </c>
      <c r="U282" s="2" t="str">
        <f>IF('Employee List'!W290="","",LEFT(TRIM('Employee List'!W290),60))</f>
        <v/>
      </c>
      <c r="V282" t="str">
        <f>IFERROR(IF(VLOOKUP('Employee List'!X290,Country_Table,2,FALSE)="PH",VLOOKUP(UPPER(TRIM('Employee List'!Y290)&amp;TRIM('Employee List'!Z290)&amp;TRIM('Employee List'!AA290)),City!$K:$M,3,FALSE),IF('Employee List'!AA290="","",'Employee List'!AA290)),"")</f>
        <v/>
      </c>
      <c r="W282" t="str">
        <f>IFERROR(IF(VLOOKUP('Employee List'!X290,Country_Table,2,FALSE)="PH",VLOOKUP('Employee List'!Y290,Region_Table,2,FALSE),IF('Employee List'!Y290="","",'Employee List'!Y290)),"")</f>
        <v/>
      </c>
      <c r="X282" t="str">
        <f>IFERROR(IF(VLOOKUP('Employee List'!X290,Country_Table,2,FALSE)="PH",VLOOKUP('Employee List'!Z290,Province_Table,2,FALSE),IF('Employee List'!Z290="","",'Employee List'!Z290)),"")</f>
        <v/>
      </c>
      <c r="Y282" t="str">
        <f>IFERROR(VLOOKUP('Employee List'!X290,Country_Table,2,FALSE),"")</f>
        <v/>
      </c>
      <c r="Z282" s="2" t="str">
        <f>IF('Employee List'!AB290="","",TRIM('Employee List'!AB290))</f>
        <v/>
      </c>
      <c r="AA282" s="2" t="str">
        <f>IF('Employee List'!AC290="","",TRIM('Employee List'!AC290))</f>
        <v/>
      </c>
      <c r="AB282" s="2" t="str">
        <f>IF('Employee List'!AD290="","",TRIM('Employee List'!AD290))</f>
        <v/>
      </c>
      <c r="AC282" s="2" t="str">
        <f>IF('Employee List'!G290="","",TRIM('Employee List'!G290))</f>
        <v/>
      </c>
      <c r="AD282" t="str">
        <f>IFERROR(VLOOKUP('Employee List'!AE290,Civil_Status_Table,2,FALSE),"")</f>
        <v/>
      </c>
      <c r="AE282" s="2" t="str">
        <f>IF('Employee List'!AF290="","",TRIM('Employee List'!AF290))</f>
        <v/>
      </c>
      <c r="AF282" s="2" t="str">
        <f>IF('Employee List'!AG290="","",TRIM('Employee List'!AG290))</f>
        <v/>
      </c>
      <c r="AG282" s="2" t="str">
        <f>IF('Employee List'!AH290="","",TRIM('Employee List'!AH290))</f>
        <v/>
      </c>
      <c r="AH282" t="str">
        <f>IF(ISBLANK('Employee List'!AI290), "",VLOOKUP('Employee List'!AI290,'other LOVs'!A:B,2,FALSE))</f>
        <v/>
      </c>
      <c r="AI282" t="str">
        <f>IF('Employee List'!AJ290="","",TRIM('Employee List'!AJ290))</f>
        <v/>
      </c>
      <c r="AJ282" t="str">
        <f>IF(ISBLANK('Employee List'!AK290)," ",TRIM('Employee List'!AK290))</f>
        <v xml:space="preserve"> </v>
      </c>
    </row>
    <row r="283" spans="1:36">
      <c r="A283" t="str">
        <f>IF('Employee List'!B291="","",TRIM('Employee List'!B291))</f>
        <v/>
      </c>
      <c r="B283" t="str">
        <f>IF('Employee List'!C291="","",TRIM('Employee List'!C291))</f>
        <v/>
      </c>
      <c r="C283" t="str">
        <f>IF('Employee List'!D291="","",TRIM('Employee List'!D291))</f>
        <v/>
      </c>
      <c r="D283" t="str">
        <f>IF(ISBLANK('Employee List'!E291), "",VLOOKUP('Employee List'!E291,'other LOVs'!A:B,2,FALSE))</f>
        <v/>
      </c>
      <c r="E283" t="str">
        <f>IF('Employee List'!F291="","",TRIM('Employee List'!F291))</f>
        <v>,</v>
      </c>
      <c r="F283" s="2" t="str">
        <f>IF('Employee List'!H291="","",'Employee List'!H291)</f>
        <v/>
      </c>
      <c r="G283" s="2" t="str">
        <f>IF('Employee List'!I291="","",TRIM('Employee List'!I291))</f>
        <v/>
      </c>
      <c r="H283" t="str">
        <f>IFERROR(VLOOKUP('Employee List'!J291,Nationality_Table,2,FALSE),"")</f>
        <v/>
      </c>
      <c r="I283" t="str">
        <f>IFERROR(VLOOKUP('Employee List'!K291,Country_Table,2,FALSE),"")</f>
        <v/>
      </c>
      <c r="J283" t="str">
        <f>IFERROR(VLOOKUP('Employee List'!L291,Gender_Table,2,FALSE),"")</f>
        <v/>
      </c>
      <c r="K283" s="2" t="str">
        <f>IF('Employee List'!M291="","",TEXT('Employee List'!M291,"00000000000"))</f>
        <v/>
      </c>
      <c r="L283" s="2" t="str">
        <f>IF('Employee List'!N291="","",TRIM('Employee List'!N291))</f>
        <v/>
      </c>
      <c r="M283" s="2" t="str">
        <f>IF('Employee List'!O291="","",TRIM('Employee List'!O291))</f>
        <v/>
      </c>
      <c r="N283" s="2" t="str">
        <f>IF('Employee List'!P291="","",LEFT(TRIM('Employee List'!P291),60))</f>
        <v/>
      </c>
      <c r="O283" t="str">
        <f>IFERROR(IF(VLOOKUP('Employee List'!Q291,Country_Table,2,FALSE)="PH",VLOOKUP(UPPER(TRIM('Employee List'!R291)&amp;TRIM('Employee List'!S291)&amp;TRIM('Employee List'!T291)),City!$K:$M,3,FALSE),IF('Employee List'!T291="","",'Employee List'!T291)),"")</f>
        <v/>
      </c>
      <c r="P283" t="str">
        <f>IFERROR(IF(VLOOKUP('Employee List'!Q291,Country_Table,2,FALSE)="PH",VLOOKUP('Employee List'!R291,Region_Table,2,FALSE),IF('Employee List'!R291="","",'Employee List'!R291)),"")</f>
        <v/>
      </c>
      <c r="Q283" t="str">
        <f>IFERROR(IF(VLOOKUP('Employee List'!Q291,Country_Table,2,FALSE)="PH",VLOOKUP('Employee List'!S291,Province_Table,2,FALSE),IF('Employee List'!S291="","",'Employee List'!S291)),"")</f>
        <v/>
      </c>
      <c r="R283" t="str">
        <f>IFERROR(VLOOKUP('Employee List'!Q291,Country_Table,2,FALSE),"")</f>
        <v/>
      </c>
      <c r="S283" s="2" t="str">
        <f>IF('Employee List'!U291="","",TRIM('Employee List'!U291))</f>
        <v/>
      </c>
      <c r="T283" s="2" t="str">
        <f>IF('Employee List'!V291="","",TRIM('Employee List'!V291))</f>
        <v/>
      </c>
      <c r="U283" s="2" t="str">
        <f>IF('Employee List'!W291="","",LEFT(TRIM('Employee List'!W291),60))</f>
        <v/>
      </c>
      <c r="V283" t="str">
        <f>IFERROR(IF(VLOOKUP('Employee List'!X291,Country_Table,2,FALSE)="PH",VLOOKUP(UPPER(TRIM('Employee List'!Y291)&amp;TRIM('Employee List'!Z291)&amp;TRIM('Employee List'!AA291)),City!$K:$M,3,FALSE),IF('Employee List'!AA291="","",'Employee List'!AA291)),"")</f>
        <v/>
      </c>
      <c r="W283" t="str">
        <f>IFERROR(IF(VLOOKUP('Employee List'!X291,Country_Table,2,FALSE)="PH",VLOOKUP('Employee List'!Y291,Region_Table,2,FALSE),IF('Employee List'!Y291="","",'Employee List'!Y291)),"")</f>
        <v/>
      </c>
      <c r="X283" t="str">
        <f>IFERROR(IF(VLOOKUP('Employee List'!X291,Country_Table,2,FALSE)="PH",VLOOKUP('Employee List'!Z291,Province_Table,2,FALSE),IF('Employee List'!Z291="","",'Employee List'!Z291)),"")</f>
        <v/>
      </c>
      <c r="Y283" t="str">
        <f>IFERROR(VLOOKUP('Employee List'!X291,Country_Table,2,FALSE),"")</f>
        <v/>
      </c>
      <c r="Z283" s="2" t="str">
        <f>IF('Employee List'!AB291="","",TRIM('Employee List'!AB291))</f>
        <v/>
      </c>
      <c r="AA283" s="2" t="str">
        <f>IF('Employee List'!AC291="","",TRIM('Employee List'!AC291))</f>
        <v/>
      </c>
      <c r="AB283" s="2" t="str">
        <f>IF('Employee List'!AD291="","",TRIM('Employee List'!AD291))</f>
        <v/>
      </c>
      <c r="AC283" s="2" t="str">
        <f>IF('Employee List'!G291="","",TRIM('Employee List'!G291))</f>
        <v/>
      </c>
      <c r="AD283" t="str">
        <f>IFERROR(VLOOKUP('Employee List'!AE291,Civil_Status_Table,2,FALSE),"")</f>
        <v/>
      </c>
      <c r="AE283" s="2" t="str">
        <f>IF('Employee List'!AF291="","",TRIM('Employee List'!AF291))</f>
        <v/>
      </c>
      <c r="AF283" s="2" t="str">
        <f>IF('Employee List'!AG291="","",TRIM('Employee List'!AG291))</f>
        <v/>
      </c>
      <c r="AG283" s="2" t="str">
        <f>IF('Employee List'!AH291="","",TRIM('Employee List'!AH291))</f>
        <v/>
      </c>
      <c r="AH283" t="str">
        <f>IF(ISBLANK('Employee List'!AI291), "",VLOOKUP('Employee List'!AI291,'other LOVs'!A:B,2,FALSE))</f>
        <v/>
      </c>
      <c r="AI283" t="str">
        <f>IF('Employee List'!AJ291="","",TRIM('Employee List'!AJ291))</f>
        <v/>
      </c>
      <c r="AJ283" t="str">
        <f>IF(ISBLANK('Employee List'!AK291)," ",TRIM('Employee List'!AK291))</f>
        <v xml:space="preserve"> </v>
      </c>
    </row>
    <row r="284" spans="1:36">
      <c r="A284" t="str">
        <f>IF('Employee List'!B292="","",TRIM('Employee List'!B292))</f>
        <v/>
      </c>
      <c r="B284" t="str">
        <f>IF('Employee List'!C292="","",TRIM('Employee List'!C292))</f>
        <v/>
      </c>
      <c r="C284" t="str">
        <f>IF('Employee List'!D292="","",TRIM('Employee List'!D292))</f>
        <v/>
      </c>
      <c r="D284" t="str">
        <f>IF(ISBLANK('Employee List'!E292), "",VLOOKUP('Employee List'!E292,'other LOVs'!A:B,2,FALSE))</f>
        <v/>
      </c>
      <c r="E284" t="str">
        <f>IF('Employee List'!F292="","",TRIM('Employee List'!F292))</f>
        <v>,</v>
      </c>
      <c r="F284" s="2" t="str">
        <f>IF('Employee List'!H292="","",'Employee List'!H292)</f>
        <v/>
      </c>
      <c r="G284" s="2" t="str">
        <f>IF('Employee List'!I292="","",TRIM('Employee List'!I292))</f>
        <v/>
      </c>
      <c r="H284" t="str">
        <f>IFERROR(VLOOKUP('Employee List'!J292,Nationality_Table,2,FALSE),"")</f>
        <v/>
      </c>
      <c r="I284" t="str">
        <f>IFERROR(VLOOKUP('Employee List'!K292,Country_Table,2,FALSE),"")</f>
        <v/>
      </c>
      <c r="J284" t="str">
        <f>IFERROR(VLOOKUP('Employee List'!L292,Gender_Table,2,FALSE),"")</f>
        <v/>
      </c>
      <c r="K284" s="2" t="str">
        <f>IF('Employee List'!M292="","",TEXT('Employee List'!M292,"00000000000"))</f>
        <v/>
      </c>
      <c r="L284" s="2" t="str">
        <f>IF('Employee List'!N292="","",TRIM('Employee List'!N292))</f>
        <v/>
      </c>
      <c r="M284" s="2" t="str">
        <f>IF('Employee List'!O292="","",TRIM('Employee List'!O292))</f>
        <v/>
      </c>
      <c r="N284" s="2" t="str">
        <f>IF('Employee List'!P292="","",LEFT(TRIM('Employee List'!P292),60))</f>
        <v/>
      </c>
      <c r="O284" t="str">
        <f>IFERROR(IF(VLOOKUP('Employee List'!Q292,Country_Table,2,FALSE)="PH",VLOOKUP(UPPER(TRIM('Employee List'!R292)&amp;TRIM('Employee List'!S292)&amp;TRIM('Employee List'!T292)),City!$K:$M,3,FALSE),IF('Employee List'!T292="","",'Employee List'!T292)),"")</f>
        <v/>
      </c>
      <c r="P284" t="str">
        <f>IFERROR(IF(VLOOKUP('Employee List'!Q292,Country_Table,2,FALSE)="PH",VLOOKUP('Employee List'!R292,Region_Table,2,FALSE),IF('Employee List'!R292="","",'Employee List'!R292)),"")</f>
        <v/>
      </c>
      <c r="Q284" t="str">
        <f>IFERROR(IF(VLOOKUP('Employee List'!Q292,Country_Table,2,FALSE)="PH",VLOOKUP('Employee List'!S292,Province_Table,2,FALSE),IF('Employee List'!S292="","",'Employee List'!S292)),"")</f>
        <v/>
      </c>
      <c r="R284" t="str">
        <f>IFERROR(VLOOKUP('Employee List'!Q292,Country_Table,2,FALSE),"")</f>
        <v/>
      </c>
      <c r="S284" s="2" t="str">
        <f>IF('Employee List'!U292="","",TRIM('Employee List'!U292))</f>
        <v/>
      </c>
      <c r="T284" s="2" t="str">
        <f>IF('Employee List'!V292="","",TRIM('Employee List'!V292))</f>
        <v/>
      </c>
      <c r="U284" s="2" t="str">
        <f>IF('Employee List'!W292="","",LEFT(TRIM('Employee List'!W292),60))</f>
        <v/>
      </c>
      <c r="V284" t="str">
        <f>IFERROR(IF(VLOOKUP('Employee List'!X292,Country_Table,2,FALSE)="PH",VLOOKUP(UPPER(TRIM('Employee List'!Y292)&amp;TRIM('Employee List'!Z292)&amp;TRIM('Employee List'!AA292)),City!$K:$M,3,FALSE),IF('Employee List'!AA292="","",'Employee List'!AA292)),"")</f>
        <v/>
      </c>
      <c r="W284" t="str">
        <f>IFERROR(IF(VLOOKUP('Employee List'!X292,Country_Table,2,FALSE)="PH",VLOOKUP('Employee List'!Y292,Region_Table,2,FALSE),IF('Employee List'!Y292="","",'Employee List'!Y292)),"")</f>
        <v/>
      </c>
      <c r="X284" t="str">
        <f>IFERROR(IF(VLOOKUP('Employee List'!X292,Country_Table,2,FALSE)="PH",VLOOKUP('Employee List'!Z292,Province_Table,2,FALSE),IF('Employee List'!Z292="","",'Employee List'!Z292)),"")</f>
        <v/>
      </c>
      <c r="Y284" t="str">
        <f>IFERROR(VLOOKUP('Employee List'!X292,Country_Table,2,FALSE),"")</f>
        <v/>
      </c>
      <c r="Z284" s="2" t="str">
        <f>IF('Employee List'!AB292="","",TRIM('Employee List'!AB292))</f>
        <v/>
      </c>
      <c r="AA284" s="2" t="str">
        <f>IF('Employee List'!AC292="","",TRIM('Employee List'!AC292))</f>
        <v/>
      </c>
      <c r="AB284" s="2" t="str">
        <f>IF('Employee List'!AD292="","",TRIM('Employee List'!AD292))</f>
        <v/>
      </c>
      <c r="AC284" s="2" t="str">
        <f>IF('Employee List'!G292="","",TRIM('Employee List'!G292))</f>
        <v/>
      </c>
      <c r="AD284" t="str">
        <f>IFERROR(VLOOKUP('Employee List'!AE292,Civil_Status_Table,2,FALSE),"")</f>
        <v/>
      </c>
      <c r="AE284" s="2" t="str">
        <f>IF('Employee List'!AF292="","",TRIM('Employee List'!AF292))</f>
        <v/>
      </c>
      <c r="AF284" s="2" t="str">
        <f>IF('Employee List'!AG292="","",TRIM('Employee List'!AG292))</f>
        <v/>
      </c>
      <c r="AG284" s="2" t="str">
        <f>IF('Employee List'!AH292="","",TRIM('Employee List'!AH292))</f>
        <v/>
      </c>
      <c r="AH284" t="str">
        <f>IF(ISBLANK('Employee List'!AI292), "",VLOOKUP('Employee List'!AI292,'other LOVs'!A:B,2,FALSE))</f>
        <v/>
      </c>
      <c r="AI284" t="str">
        <f>IF('Employee List'!AJ292="","",TRIM('Employee List'!AJ292))</f>
        <v/>
      </c>
      <c r="AJ284" t="str">
        <f>IF(ISBLANK('Employee List'!AK292)," ",TRIM('Employee List'!AK292))</f>
        <v xml:space="preserve"> </v>
      </c>
    </row>
    <row r="285" spans="1:36">
      <c r="A285" t="str">
        <f>IF('Employee List'!B293="","",TRIM('Employee List'!B293))</f>
        <v/>
      </c>
      <c r="B285" t="str">
        <f>IF('Employee List'!C293="","",TRIM('Employee List'!C293))</f>
        <v/>
      </c>
      <c r="C285" t="str">
        <f>IF('Employee List'!D293="","",TRIM('Employee List'!D293))</f>
        <v/>
      </c>
      <c r="D285" t="str">
        <f>IF(ISBLANK('Employee List'!E293), "",VLOOKUP('Employee List'!E293,'other LOVs'!A:B,2,FALSE))</f>
        <v/>
      </c>
      <c r="E285" t="str">
        <f>IF('Employee List'!F293="","",TRIM('Employee List'!F293))</f>
        <v>,</v>
      </c>
      <c r="F285" s="2" t="str">
        <f>IF('Employee List'!H293="","",'Employee List'!H293)</f>
        <v/>
      </c>
      <c r="G285" s="2" t="str">
        <f>IF('Employee List'!I293="","",TRIM('Employee List'!I293))</f>
        <v/>
      </c>
      <c r="H285" t="str">
        <f>IFERROR(VLOOKUP('Employee List'!J293,Nationality_Table,2,FALSE),"")</f>
        <v/>
      </c>
      <c r="I285" t="str">
        <f>IFERROR(VLOOKUP('Employee List'!K293,Country_Table,2,FALSE),"")</f>
        <v/>
      </c>
      <c r="J285" t="str">
        <f>IFERROR(VLOOKUP('Employee List'!L293,Gender_Table,2,FALSE),"")</f>
        <v/>
      </c>
      <c r="K285" s="2" t="str">
        <f>IF('Employee List'!M293="","",TEXT('Employee List'!M293,"00000000000"))</f>
        <v/>
      </c>
      <c r="L285" s="2" t="str">
        <f>IF('Employee List'!N293="","",TRIM('Employee List'!N293))</f>
        <v/>
      </c>
      <c r="M285" s="2" t="str">
        <f>IF('Employee List'!O293="","",TRIM('Employee List'!O293))</f>
        <v/>
      </c>
      <c r="N285" s="2" t="str">
        <f>IF('Employee List'!P293="","",LEFT(TRIM('Employee List'!P293),60))</f>
        <v/>
      </c>
      <c r="O285" t="str">
        <f>IFERROR(IF(VLOOKUP('Employee List'!Q293,Country_Table,2,FALSE)="PH",VLOOKUP(UPPER(TRIM('Employee List'!R293)&amp;TRIM('Employee List'!S293)&amp;TRIM('Employee List'!T293)),City!$K:$M,3,FALSE),IF('Employee List'!T293="","",'Employee List'!T293)),"")</f>
        <v/>
      </c>
      <c r="P285" t="str">
        <f>IFERROR(IF(VLOOKUP('Employee List'!Q293,Country_Table,2,FALSE)="PH",VLOOKUP('Employee List'!R293,Region_Table,2,FALSE),IF('Employee List'!R293="","",'Employee List'!R293)),"")</f>
        <v/>
      </c>
      <c r="Q285" t="str">
        <f>IFERROR(IF(VLOOKUP('Employee List'!Q293,Country_Table,2,FALSE)="PH",VLOOKUP('Employee List'!S293,Province_Table,2,FALSE),IF('Employee List'!S293="","",'Employee List'!S293)),"")</f>
        <v/>
      </c>
      <c r="R285" t="str">
        <f>IFERROR(VLOOKUP('Employee List'!Q293,Country_Table,2,FALSE),"")</f>
        <v/>
      </c>
      <c r="S285" s="2" t="str">
        <f>IF('Employee List'!U293="","",TRIM('Employee List'!U293))</f>
        <v/>
      </c>
      <c r="T285" s="2" t="str">
        <f>IF('Employee List'!V293="","",TRIM('Employee List'!V293))</f>
        <v/>
      </c>
      <c r="U285" s="2" t="str">
        <f>IF('Employee List'!W293="","",LEFT(TRIM('Employee List'!W293),60))</f>
        <v/>
      </c>
      <c r="V285" t="str">
        <f>IFERROR(IF(VLOOKUP('Employee List'!X293,Country_Table,2,FALSE)="PH",VLOOKUP(UPPER(TRIM('Employee List'!Y293)&amp;TRIM('Employee List'!Z293)&amp;TRIM('Employee List'!AA293)),City!$K:$M,3,FALSE),IF('Employee List'!AA293="","",'Employee List'!AA293)),"")</f>
        <v/>
      </c>
      <c r="W285" t="str">
        <f>IFERROR(IF(VLOOKUP('Employee List'!X293,Country_Table,2,FALSE)="PH",VLOOKUP('Employee List'!Y293,Region_Table,2,FALSE),IF('Employee List'!Y293="","",'Employee List'!Y293)),"")</f>
        <v/>
      </c>
      <c r="X285" t="str">
        <f>IFERROR(IF(VLOOKUP('Employee List'!X293,Country_Table,2,FALSE)="PH",VLOOKUP('Employee List'!Z293,Province_Table,2,FALSE),IF('Employee List'!Z293="","",'Employee List'!Z293)),"")</f>
        <v/>
      </c>
      <c r="Y285" t="str">
        <f>IFERROR(VLOOKUP('Employee List'!X293,Country_Table,2,FALSE),"")</f>
        <v/>
      </c>
      <c r="Z285" s="2" t="str">
        <f>IF('Employee List'!AB293="","",TRIM('Employee List'!AB293))</f>
        <v/>
      </c>
      <c r="AA285" s="2" t="str">
        <f>IF('Employee List'!AC293="","",TRIM('Employee List'!AC293))</f>
        <v/>
      </c>
      <c r="AB285" s="2" t="str">
        <f>IF('Employee List'!AD293="","",TRIM('Employee List'!AD293))</f>
        <v/>
      </c>
      <c r="AC285" s="2" t="str">
        <f>IF('Employee List'!G293="","",TRIM('Employee List'!G293))</f>
        <v/>
      </c>
      <c r="AD285" t="str">
        <f>IFERROR(VLOOKUP('Employee List'!AE293,Civil_Status_Table,2,FALSE),"")</f>
        <v/>
      </c>
      <c r="AE285" s="2" t="str">
        <f>IF('Employee List'!AF293="","",TRIM('Employee List'!AF293))</f>
        <v/>
      </c>
      <c r="AF285" s="2" t="str">
        <f>IF('Employee List'!AG293="","",TRIM('Employee List'!AG293))</f>
        <v/>
      </c>
      <c r="AG285" s="2" t="str">
        <f>IF('Employee List'!AH293="","",TRIM('Employee List'!AH293))</f>
        <v/>
      </c>
      <c r="AH285" t="str">
        <f>IF(ISBLANK('Employee List'!AI293), "",VLOOKUP('Employee List'!AI293,'other LOVs'!A:B,2,FALSE))</f>
        <v/>
      </c>
      <c r="AI285" t="str">
        <f>IF('Employee List'!AJ293="","",TRIM('Employee List'!AJ293))</f>
        <v/>
      </c>
      <c r="AJ285" t="str">
        <f>IF(ISBLANK('Employee List'!AK293)," ",TRIM('Employee List'!AK293))</f>
        <v xml:space="preserve"> </v>
      </c>
    </row>
    <row r="286" spans="1:36">
      <c r="A286" t="str">
        <f>IF('Employee List'!B294="","",TRIM('Employee List'!B294))</f>
        <v/>
      </c>
      <c r="B286" t="str">
        <f>IF('Employee List'!C294="","",TRIM('Employee List'!C294))</f>
        <v/>
      </c>
      <c r="C286" t="str">
        <f>IF('Employee List'!D294="","",TRIM('Employee List'!D294))</f>
        <v/>
      </c>
      <c r="D286" t="str">
        <f>IF(ISBLANK('Employee List'!E294), "",VLOOKUP('Employee List'!E294,'other LOVs'!A:B,2,FALSE))</f>
        <v/>
      </c>
      <c r="E286" t="str">
        <f>IF('Employee List'!F294="","",TRIM('Employee List'!F294))</f>
        <v>,</v>
      </c>
      <c r="F286" s="2" t="str">
        <f>IF('Employee List'!H294="","",'Employee List'!H294)</f>
        <v/>
      </c>
      <c r="G286" s="2" t="str">
        <f>IF('Employee List'!I294="","",TRIM('Employee List'!I294))</f>
        <v/>
      </c>
      <c r="H286" t="str">
        <f>IFERROR(VLOOKUP('Employee List'!J294,Nationality_Table,2,FALSE),"")</f>
        <v/>
      </c>
      <c r="I286" t="str">
        <f>IFERROR(VLOOKUP('Employee List'!K294,Country_Table,2,FALSE),"")</f>
        <v/>
      </c>
      <c r="J286" t="str">
        <f>IFERROR(VLOOKUP('Employee List'!L294,Gender_Table,2,FALSE),"")</f>
        <v/>
      </c>
      <c r="K286" s="2" t="str">
        <f>IF('Employee List'!M294="","",TEXT('Employee List'!M294,"00000000000"))</f>
        <v/>
      </c>
      <c r="L286" s="2" t="str">
        <f>IF('Employee List'!N294="","",TRIM('Employee List'!N294))</f>
        <v/>
      </c>
      <c r="M286" s="2" t="str">
        <f>IF('Employee List'!O294="","",TRIM('Employee List'!O294))</f>
        <v/>
      </c>
      <c r="N286" s="2" t="str">
        <f>IF('Employee List'!P294="","",LEFT(TRIM('Employee List'!P294),60))</f>
        <v/>
      </c>
      <c r="O286" t="str">
        <f>IFERROR(IF(VLOOKUP('Employee List'!Q294,Country_Table,2,FALSE)="PH",VLOOKUP(UPPER(TRIM('Employee List'!R294)&amp;TRIM('Employee List'!S294)&amp;TRIM('Employee List'!T294)),City!$K:$M,3,FALSE),IF('Employee List'!T294="","",'Employee List'!T294)),"")</f>
        <v/>
      </c>
      <c r="P286" t="str">
        <f>IFERROR(IF(VLOOKUP('Employee List'!Q294,Country_Table,2,FALSE)="PH",VLOOKUP('Employee List'!R294,Region_Table,2,FALSE),IF('Employee List'!R294="","",'Employee List'!R294)),"")</f>
        <v/>
      </c>
      <c r="Q286" t="str">
        <f>IFERROR(IF(VLOOKUP('Employee List'!Q294,Country_Table,2,FALSE)="PH",VLOOKUP('Employee List'!S294,Province_Table,2,FALSE),IF('Employee List'!S294="","",'Employee List'!S294)),"")</f>
        <v/>
      </c>
      <c r="R286" t="str">
        <f>IFERROR(VLOOKUP('Employee List'!Q294,Country_Table,2,FALSE),"")</f>
        <v/>
      </c>
      <c r="S286" s="2" t="str">
        <f>IF('Employee List'!U294="","",TRIM('Employee List'!U294))</f>
        <v/>
      </c>
      <c r="T286" s="2" t="str">
        <f>IF('Employee List'!V294="","",TRIM('Employee List'!V294))</f>
        <v/>
      </c>
      <c r="U286" s="2" t="str">
        <f>IF('Employee List'!W294="","",LEFT(TRIM('Employee List'!W294),60))</f>
        <v/>
      </c>
      <c r="V286" t="str">
        <f>IFERROR(IF(VLOOKUP('Employee List'!X294,Country_Table,2,FALSE)="PH",VLOOKUP(UPPER(TRIM('Employee List'!Y294)&amp;TRIM('Employee List'!Z294)&amp;TRIM('Employee List'!AA294)),City!$K:$M,3,FALSE),IF('Employee List'!AA294="","",'Employee List'!AA294)),"")</f>
        <v/>
      </c>
      <c r="W286" t="str">
        <f>IFERROR(IF(VLOOKUP('Employee List'!X294,Country_Table,2,FALSE)="PH",VLOOKUP('Employee List'!Y294,Region_Table,2,FALSE),IF('Employee List'!Y294="","",'Employee List'!Y294)),"")</f>
        <v/>
      </c>
      <c r="X286" t="str">
        <f>IFERROR(IF(VLOOKUP('Employee List'!X294,Country_Table,2,FALSE)="PH",VLOOKUP('Employee List'!Z294,Province_Table,2,FALSE),IF('Employee List'!Z294="","",'Employee List'!Z294)),"")</f>
        <v/>
      </c>
      <c r="Y286" t="str">
        <f>IFERROR(VLOOKUP('Employee List'!X294,Country_Table,2,FALSE),"")</f>
        <v/>
      </c>
      <c r="Z286" s="2" t="str">
        <f>IF('Employee List'!AB294="","",TRIM('Employee List'!AB294))</f>
        <v/>
      </c>
      <c r="AA286" s="2" t="str">
        <f>IF('Employee List'!AC294="","",TRIM('Employee List'!AC294))</f>
        <v/>
      </c>
      <c r="AB286" s="2" t="str">
        <f>IF('Employee List'!AD294="","",TRIM('Employee List'!AD294))</f>
        <v/>
      </c>
      <c r="AC286" s="2" t="str">
        <f>IF('Employee List'!G294="","",TRIM('Employee List'!G294))</f>
        <v/>
      </c>
      <c r="AD286" t="str">
        <f>IFERROR(VLOOKUP('Employee List'!AE294,Civil_Status_Table,2,FALSE),"")</f>
        <v/>
      </c>
      <c r="AE286" s="2" t="str">
        <f>IF('Employee List'!AF294="","",TRIM('Employee List'!AF294))</f>
        <v/>
      </c>
      <c r="AF286" s="2" t="str">
        <f>IF('Employee List'!AG294="","",TRIM('Employee List'!AG294))</f>
        <v/>
      </c>
      <c r="AG286" s="2" t="str">
        <f>IF('Employee List'!AH294="","",TRIM('Employee List'!AH294))</f>
        <v/>
      </c>
      <c r="AH286" t="str">
        <f>IF(ISBLANK('Employee List'!AI294), "",VLOOKUP('Employee List'!AI294,'other LOVs'!A:B,2,FALSE))</f>
        <v/>
      </c>
      <c r="AI286" t="str">
        <f>IF('Employee List'!AJ294="","",TRIM('Employee List'!AJ294))</f>
        <v/>
      </c>
      <c r="AJ286" t="str">
        <f>IF(ISBLANK('Employee List'!AK294)," ",TRIM('Employee List'!AK294))</f>
        <v xml:space="preserve"> </v>
      </c>
    </row>
    <row r="287" spans="1:36">
      <c r="A287" t="str">
        <f>IF('Employee List'!B295="","",TRIM('Employee List'!B295))</f>
        <v/>
      </c>
      <c r="B287" t="str">
        <f>IF('Employee List'!C295="","",TRIM('Employee List'!C295))</f>
        <v/>
      </c>
      <c r="C287" t="str">
        <f>IF('Employee List'!D295="","",TRIM('Employee List'!D295))</f>
        <v/>
      </c>
      <c r="D287" t="str">
        <f>IF(ISBLANK('Employee List'!E295), "",VLOOKUP('Employee List'!E295,'other LOVs'!A:B,2,FALSE))</f>
        <v/>
      </c>
      <c r="E287" t="str">
        <f>IF('Employee List'!F295="","",TRIM('Employee List'!F295))</f>
        <v>,</v>
      </c>
      <c r="F287" s="2" t="str">
        <f>IF('Employee List'!H295="","",'Employee List'!H295)</f>
        <v/>
      </c>
      <c r="G287" s="2" t="str">
        <f>IF('Employee List'!I295="","",TRIM('Employee List'!I295))</f>
        <v/>
      </c>
      <c r="H287" t="str">
        <f>IFERROR(VLOOKUP('Employee List'!J295,Nationality_Table,2,FALSE),"")</f>
        <v/>
      </c>
      <c r="I287" t="str">
        <f>IFERROR(VLOOKUP('Employee List'!K295,Country_Table,2,FALSE),"")</f>
        <v/>
      </c>
      <c r="J287" t="str">
        <f>IFERROR(VLOOKUP('Employee List'!L295,Gender_Table,2,FALSE),"")</f>
        <v/>
      </c>
      <c r="K287" s="2" t="str">
        <f>IF('Employee List'!M295="","",TEXT('Employee List'!M295,"00000000000"))</f>
        <v/>
      </c>
      <c r="L287" s="2" t="str">
        <f>IF('Employee List'!N295="","",TRIM('Employee List'!N295))</f>
        <v/>
      </c>
      <c r="M287" s="2" t="str">
        <f>IF('Employee List'!O295="","",TRIM('Employee List'!O295))</f>
        <v/>
      </c>
      <c r="N287" s="2" t="str">
        <f>IF('Employee List'!P295="","",LEFT(TRIM('Employee List'!P295),60))</f>
        <v/>
      </c>
      <c r="O287" t="str">
        <f>IFERROR(IF(VLOOKUP('Employee List'!Q295,Country_Table,2,FALSE)="PH",VLOOKUP(UPPER(TRIM('Employee List'!R295)&amp;TRIM('Employee List'!S295)&amp;TRIM('Employee List'!T295)),City!$K:$M,3,FALSE),IF('Employee List'!T295="","",'Employee List'!T295)),"")</f>
        <v/>
      </c>
      <c r="P287" t="str">
        <f>IFERROR(IF(VLOOKUP('Employee List'!Q295,Country_Table,2,FALSE)="PH",VLOOKUP('Employee List'!R295,Region_Table,2,FALSE),IF('Employee List'!R295="","",'Employee List'!R295)),"")</f>
        <v/>
      </c>
      <c r="Q287" t="str">
        <f>IFERROR(IF(VLOOKUP('Employee List'!Q295,Country_Table,2,FALSE)="PH",VLOOKUP('Employee List'!S295,Province_Table,2,FALSE),IF('Employee List'!S295="","",'Employee List'!S295)),"")</f>
        <v/>
      </c>
      <c r="R287" t="str">
        <f>IFERROR(VLOOKUP('Employee List'!Q295,Country_Table,2,FALSE),"")</f>
        <v/>
      </c>
      <c r="S287" s="2" t="str">
        <f>IF('Employee List'!U295="","",TRIM('Employee List'!U295))</f>
        <v/>
      </c>
      <c r="T287" s="2" t="str">
        <f>IF('Employee List'!V295="","",TRIM('Employee List'!V295))</f>
        <v/>
      </c>
      <c r="U287" s="2" t="str">
        <f>IF('Employee List'!W295="","",LEFT(TRIM('Employee List'!W295),60))</f>
        <v/>
      </c>
      <c r="V287" t="str">
        <f>IFERROR(IF(VLOOKUP('Employee List'!X295,Country_Table,2,FALSE)="PH",VLOOKUP(UPPER(TRIM('Employee List'!Y295)&amp;TRIM('Employee List'!Z295)&amp;TRIM('Employee List'!AA295)),City!$K:$M,3,FALSE),IF('Employee List'!AA295="","",'Employee List'!AA295)),"")</f>
        <v/>
      </c>
      <c r="W287" t="str">
        <f>IFERROR(IF(VLOOKUP('Employee List'!X295,Country_Table,2,FALSE)="PH",VLOOKUP('Employee List'!Y295,Region_Table,2,FALSE),IF('Employee List'!Y295="","",'Employee List'!Y295)),"")</f>
        <v/>
      </c>
      <c r="X287" t="str">
        <f>IFERROR(IF(VLOOKUP('Employee List'!X295,Country_Table,2,FALSE)="PH",VLOOKUP('Employee List'!Z295,Province_Table,2,FALSE),IF('Employee List'!Z295="","",'Employee List'!Z295)),"")</f>
        <v/>
      </c>
      <c r="Y287" t="str">
        <f>IFERROR(VLOOKUP('Employee List'!X295,Country_Table,2,FALSE),"")</f>
        <v/>
      </c>
      <c r="Z287" s="2" t="str">
        <f>IF('Employee List'!AB295="","",TRIM('Employee List'!AB295))</f>
        <v/>
      </c>
      <c r="AA287" s="2" t="str">
        <f>IF('Employee List'!AC295="","",TRIM('Employee List'!AC295))</f>
        <v/>
      </c>
      <c r="AB287" s="2" t="str">
        <f>IF('Employee List'!AD295="","",TRIM('Employee List'!AD295))</f>
        <v/>
      </c>
      <c r="AC287" s="2" t="str">
        <f>IF('Employee List'!G295="","",TRIM('Employee List'!G295))</f>
        <v/>
      </c>
      <c r="AD287" t="str">
        <f>IFERROR(VLOOKUP('Employee List'!AE295,Civil_Status_Table,2,FALSE),"")</f>
        <v/>
      </c>
      <c r="AE287" s="2" t="str">
        <f>IF('Employee List'!AF295="","",TRIM('Employee List'!AF295))</f>
        <v/>
      </c>
      <c r="AF287" s="2" t="str">
        <f>IF('Employee List'!AG295="","",TRIM('Employee List'!AG295))</f>
        <v/>
      </c>
      <c r="AG287" s="2" t="str">
        <f>IF('Employee List'!AH295="","",TRIM('Employee List'!AH295))</f>
        <v/>
      </c>
      <c r="AH287" t="str">
        <f>IF(ISBLANK('Employee List'!AI295), "",VLOOKUP('Employee List'!AI295,'other LOVs'!A:B,2,FALSE))</f>
        <v/>
      </c>
      <c r="AI287" t="str">
        <f>IF('Employee List'!AJ295="","",TRIM('Employee List'!AJ295))</f>
        <v/>
      </c>
      <c r="AJ287" t="str">
        <f>IF(ISBLANK('Employee List'!AK295)," ",TRIM('Employee List'!AK295))</f>
        <v xml:space="preserve"> </v>
      </c>
    </row>
    <row r="288" spans="1:36">
      <c r="A288" t="str">
        <f>IF('Employee List'!B296="","",TRIM('Employee List'!B296))</f>
        <v/>
      </c>
      <c r="B288" t="str">
        <f>IF('Employee List'!C296="","",TRIM('Employee List'!C296))</f>
        <v/>
      </c>
      <c r="C288" t="str">
        <f>IF('Employee List'!D296="","",TRIM('Employee List'!D296))</f>
        <v/>
      </c>
      <c r="D288" t="str">
        <f>IF(ISBLANK('Employee List'!E296), "",VLOOKUP('Employee List'!E296,'other LOVs'!A:B,2,FALSE))</f>
        <v/>
      </c>
      <c r="E288" t="str">
        <f>IF('Employee List'!F296="","",TRIM('Employee List'!F296))</f>
        <v>,</v>
      </c>
      <c r="F288" s="2" t="str">
        <f>IF('Employee List'!H296="","",'Employee List'!H296)</f>
        <v/>
      </c>
      <c r="G288" s="2" t="str">
        <f>IF('Employee List'!I296="","",TRIM('Employee List'!I296))</f>
        <v/>
      </c>
      <c r="H288" t="str">
        <f>IFERROR(VLOOKUP('Employee List'!J296,Nationality_Table,2,FALSE),"")</f>
        <v/>
      </c>
      <c r="I288" t="str">
        <f>IFERROR(VLOOKUP('Employee List'!K296,Country_Table,2,FALSE),"")</f>
        <v/>
      </c>
      <c r="J288" t="str">
        <f>IFERROR(VLOOKUP('Employee List'!L296,Gender_Table,2,FALSE),"")</f>
        <v/>
      </c>
      <c r="K288" s="2" t="str">
        <f>IF('Employee List'!M296="","",TEXT('Employee List'!M296,"00000000000"))</f>
        <v/>
      </c>
      <c r="L288" s="2" t="str">
        <f>IF('Employee List'!N296="","",TRIM('Employee List'!N296))</f>
        <v/>
      </c>
      <c r="M288" s="2" t="str">
        <f>IF('Employee List'!O296="","",TRIM('Employee List'!O296))</f>
        <v/>
      </c>
      <c r="N288" s="2" t="str">
        <f>IF('Employee List'!P296="","",LEFT(TRIM('Employee List'!P296),60))</f>
        <v/>
      </c>
      <c r="O288" t="str">
        <f>IFERROR(IF(VLOOKUP('Employee List'!Q296,Country_Table,2,FALSE)="PH",VLOOKUP(UPPER(TRIM('Employee List'!R296)&amp;TRIM('Employee List'!S296)&amp;TRIM('Employee List'!T296)),City!$K:$M,3,FALSE),IF('Employee List'!T296="","",'Employee List'!T296)),"")</f>
        <v/>
      </c>
      <c r="P288" t="str">
        <f>IFERROR(IF(VLOOKUP('Employee List'!Q296,Country_Table,2,FALSE)="PH",VLOOKUP('Employee List'!R296,Region_Table,2,FALSE),IF('Employee List'!R296="","",'Employee List'!R296)),"")</f>
        <v/>
      </c>
      <c r="Q288" t="str">
        <f>IFERROR(IF(VLOOKUP('Employee List'!Q296,Country_Table,2,FALSE)="PH",VLOOKUP('Employee List'!S296,Province_Table,2,FALSE),IF('Employee List'!S296="","",'Employee List'!S296)),"")</f>
        <v/>
      </c>
      <c r="R288" t="str">
        <f>IFERROR(VLOOKUP('Employee List'!Q296,Country_Table,2,FALSE),"")</f>
        <v/>
      </c>
      <c r="S288" s="2" t="str">
        <f>IF('Employee List'!U296="","",TRIM('Employee List'!U296))</f>
        <v/>
      </c>
      <c r="T288" s="2" t="str">
        <f>IF('Employee List'!V296="","",TRIM('Employee List'!V296))</f>
        <v/>
      </c>
      <c r="U288" s="2" t="str">
        <f>IF('Employee List'!W296="","",LEFT(TRIM('Employee List'!W296),60))</f>
        <v/>
      </c>
      <c r="V288" t="str">
        <f>IFERROR(IF(VLOOKUP('Employee List'!X296,Country_Table,2,FALSE)="PH",VLOOKUP(UPPER(TRIM('Employee List'!Y296)&amp;TRIM('Employee List'!Z296)&amp;TRIM('Employee List'!AA296)),City!$K:$M,3,FALSE),IF('Employee List'!AA296="","",'Employee List'!AA296)),"")</f>
        <v/>
      </c>
      <c r="W288" t="str">
        <f>IFERROR(IF(VLOOKUP('Employee List'!X296,Country_Table,2,FALSE)="PH",VLOOKUP('Employee List'!Y296,Region_Table,2,FALSE),IF('Employee List'!Y296="","",'Employee List'!Y296)),"")</f>
        <v/>
      </c>
      <c r="X288" t="str">
        <f>IFERROR(IF(VLOOKUP('Employee List'!X296,Country_Table,2,FALSE)="PH",VLOOKUP('Employee List'!Z296,Province_Table,2,FALSE),IF('Employee List'!Z296="","",'Employee List'!Z296)),"")</f>
        <v/>
      </c>
      <c r="Y288" t="str">
        <f>IFERROR(VLOOKUP('Employee List'!X296,Country_Table,2,FALSE),"")</f>
        <v/>
      </c>
      <c r="Z288" s="2" t="str">
        <f>IF('Employee List'!AB296="","",TRIM('Employee List'!AB296))</f>
        <v/>
      </c>
      <c r="AA288" s="2" t="str">
        <f>IF('Employee List'!AC296="","",TRIM('Employee List'!AC296))</f>
        <v/>
      </c>
      <c r="AB288" s="2" t="str">
        <f>IF('Employee List'!AD296="","",TRIM('Employee List'!AD296))</f>
        <v/>
      </c>
      <c r="AC288" s="2" t="str">
        <f>IF('Employee List'!G296="","",TRIM('Employee List'!G296))</f>
        <v/>
      </c>
      <c r="AD288" t="str">
        <f>IFERROR(VLOOKUP('Employee List'!AE296,Civil_Status_Table,2,FALSE),"")</f>
        <v/>
      </c>
      <c r="AE288" s="2" t="str">
        <f>IF('Employee List'!AF296="","",TRIM('Employee List'!AF296))</f>
        <v/>
      </c>
      <c r="AF288" s="2" t="str">
        <f>IF('Employee List'!AG296="","",TRIM('Employee List'!AG296))</f>
        <v/>
      </c>
      <c r="AG288" s="2" t="str">
        <f>IF('Employee List'!AH296="","",TRIM('Employee List'!AH296))</f>
        <v/>
      </c>
      <c r="AH288" t="str">
        <f>IF(ISBLANK('Employee List'!AI296), "",VLOOKUP('Employee List'!AI296,'other LOVs'!A:B,2,FALSE))</f>
        <v/>
      </c>
      <c r="AI288" t="str">
        <f>IF('Employee List'!AJ296="","",TRIM('Employee List'!AJ296))</f>
        <v/>
      </c>
      <c r="AJ288" t="str">
        <f>IF(ISBLANK('Employee List'!AK296)," ",TRIM('Employee List'!AK296))</f>
        <v xml:space="preserve"> </v>
      </c>
    </row>
    <row r="289" spans="1:36">
      <c r="A289" t="str">
        <f>IF('Employee List'!B297="","",TRIM('Employee List'!B297))</f>
        <v/>
      </c>
      <c r="B289" t="str">
        <f>IF('Employee List'!C297="","",TRIM('Employee List'!C297))</f>
        <v/>
      </c>
      <c r="C289" t="str">
        <f>IF('Employee List'!D297="","",TRIM('Employee List'!D297))</f>
        <v/>
      </c>
      <c r="D289" t="str">
        <f>IF(ISBLANK('Employee List'!E297), "",VLOOKUP('Employee List'!E297,'other LOVs'!A:B,2,FALSE))</f>
        <v/>
      </c>
      <c r="E289" t="str">
        <f>IF('Employee List'!F297="","",TRIM('Employee List'!F297))</f>
        <v>,</v>
      </c>
      <c r="F289" s="2" t="str">
        <f>IF('Employee List'!H297="","",'Employee List'!H297)</f>
        <v/>
      </c>
      <c r="G289" s="2" t="str">
        <f>IF('Employee List'!I297="","",TRIM('Employee List'!I297))</f>
        <v/>
      </c>
      <c r="H289" t="str">
        <f>IFERROR(VLOOKUP('Employee List'!J297,Nationality_Table,2,FALSE),"")</f>
        <v/>
      </c>
      <c r="I289" t="str">
        <f>IFERROR(VLOOKUP('Employee List'!K297,Country_Table,2,FALSE),"")</f>
        <v/>
      </c>
      <c r="J289" t="str">
        <f>IFERROR(VLOOKUP('Employee List'!L297,Gender_Table,2,FALSE),"")</f>
        <v/>
      </c>
      <c r="K289" s="2" t="str">
        <f>IF('Employee List'!M297="","",TEXT('Employee List'!M297,"00000000000"))</f>
        <v/>
      </c>
      <c r="L289" s="2" t="str">
        <f>IF('Employee List'!N297="","",TRIM('Employee List'!N297))</f>
        <v/>
      </c>
      <c r="M289" s="2" t="str">
        <f>IF('Employee List'!O297="","",TRIM('Employee List'!O297))</f>
        <v/>
      </c>
      <c r="N289" s="2" t="str">
        <f>IF('Employee List'!P297="","",LEFT(TRIM('Employee List'!P297),60))</f>
        <v/>
      </c>
      <c r="O289" t="str">
        <f>IFERROR(IF(VLOOKUP('Employee List'!Q297,Country_Table,2,FALSE)="PH",VLOOKUP(UPPER(TRIM('Employee List'!R297)&amp;TRIM('Employee List'!S297)&amp;TRIM('Employee List'!T297)),City!$K:$M,3,FALSE),IF('Employee List'!T297="","",'Employee List'!T297)),"")</f>
        <v/>
      </c>
      <c r="P289" t="str">
        <f>IFERROR(IF(VLOOKUP('Employee List'!Q297,Country_Table,2,FALSE)="PH",VLOOKUP('Employee List'!R297,Region_Table,2,FALSE),IF('Employee List'!R297="","",'Employee List'!R297)),"")</f>
        <v/>
      </c>
      <c r="Q289" t="str">
        <f>IFERROR(IF(VLOOKUP('Employee List'!Q297,Country_Table,2,FALSE)="PH",VLOOKUP('Employee List'!S297,Province_Table,2,FALSE),IF('Employee List'!S297="","",'Employee List'!S297)),"")</f>
        <v/>
      </c>
      <c r="R289" t="str">
        <f>IFERROR(VLOOKUP('Employee List'!Q297,Country_Table,2,FALSE),"")</f>
        <v/>
      </c>
      <c r="S289" s="2" t="str">
        <f>IF('Employee List'!U297="","",TRIM('Employee List'!U297))</f>
        <v/>
      </c>
      <c r="T289" s="2" t="str">
        <f>IF('Employee List'!V297="","",TRIM('Employee List'!V297))</f>
        <v/>
      </c>
      <c r="U289" s="2" t="str">
        <f>IF('Employee List'!W297="","",LEFT(TRIM('Employee List'!W297),60))</f>
        <v/>
      </c>
      <c r="V289" t="str">
        <f>IFERROR(IF(VLOOKUP('Employee List'!X297,Country_Table,2,FALSE)="PH",VLOOKUP(UPPER(TRIM('Employee List'!Y297)&amp;TRIM('Employee List'!Z297)&amp;TRIM('Employee List'!AA297)),City!$K:$M,3,FALSE),IF('Employee List'!AA297="","",'Employee List'!AA297)),"")</f>
        <v/>
      </c>
      <c r="W289" t="str">
        <f>IFERROR(IF(VLOOKUP('Employee List'!X297,Country_Table,2,FALSE)="PH",VLOOKUP('Employee List'!Y297,Region_Table,2,FALSE),IF('Employee List'!Y297="","",'Employee List'!Y297)),"")</f>
        <v/>
      </c>
      <c r="X289" t="str">
        <f>IFERROR(IF(VLOOKUP('Employee List'!X297,Country_Table,2,FALSE)="PH",VLOOKUP('Employee List'!Z297,Province_Table,2,FALSE),IF('Employee List'!Z297="","",'Employee List'!Z297)),"")</f>
        <v/>
      </c>
      <c r="Y289" t="str">
        <f>IFERROR(VLOOKUP('Employee List'!X297,Country_Table,2,FALSE),"")</f>
        <v/>
      </c>
      <c r="Z289" s="2" t="str">
        <f>IF('Employee List'!AB297="","",TRIM('Employee List'!AB297))</f>
        <v/>
      </c>
      <c r="AA289" s="2" t="str">
        <f>IF('Employee List'!AC297="","",TRIM('Employee List'!AC297))</f>
        <v/>
      </c>
      <c r="AB289" s="2" t="str">
        <f>IF('Employee List'!AD297="","",TRIM('Employee List'!AD297))</f>
        <v/>
      </c>
      <c r="AC289" s="2" t="str">
        <f>IF('Employee List'!G297="","",TRIM('Employee List'!G297))</f>
        <v/>
      </c>
      <c r="AD289" t="str">
        <f>IFERROR(VLOOKUP('Employee List'!AE297,Civil_Status_Table,2,FALSE),"")</f>
        <v/>
      </c>
      <c r="AE289" s="2" t="str">
        <f>IF('Employee List'!AF297="","",TRIM('Employee List'!AF297))</f>
        <v/>
      </c>
      <c r="AF289" s="2" t="str">
        <f>IF('Employee List'!AG297="","",TRIM('Employee List'!AG297))</f>
        <v/>
      </c>
      <c r="AG289" s="2" t="str">
        <f>IF('Employee List'!AH297="","",TRIM('Employee List'!AH297))</f>
        <v/>
      </c>
      <c r="AH289" t="str">
        <f>IF(ISBLANK('Employee List'!AI297), "",VLOOKUP('Employee List'!AI297,'other LOVs'!A:B,2,FALSE))</f>
        <v/>
      </c>
      <c r="AI289" t="str">
        <f>IF('Employee List'!AJ297="","",TRIM('Employee List'!AJ297))</f>
        <v/>
      </c>
      <c r="AJ289" t="str">
        <f>IF(ISBLANK('Employee List'!AK297)," ",TRIM('Employee List'!AK297))</f>
        <v xml:space="preserve"> </v>
      </c>
    </row>
    <row r="290" spans="1:36">
      <c r="A290" t="str">
        <f>IF('Employee List'!B298="","",TRIM('Employee List'!B298))</f>
        <v/>
      </c>
      <c r="B290" t="str">
        <f>IF('Employee List'!C298="","",TRIM('Employee List'!C298))</f>
        <v/>
      </c>
      <c r="C290" t="str">
        <f>IF('Employee List'!D298="","",TRIM('Employee List'!D298))</f>
        <v/>
      </c>
      <c r="D290" t="str">
        <f>IF(ISBLANK('Employee List'!E298), "",VLOOKUP('Employee List'!E298,'other LOVs'!A:B,2,FALSE))</f>
        <v/>
      </c>
      <c r="E290" t="str">
        <f>IF('Employee List'!F298="","",TRIM('Employee List'!F298))</f>
        <v>,</v>
      </c>
      <c r="F290" s="2" t="str">
        <f>IF('Employee List'!H298="","",'Employee List'!H298)</f>
        <v/>
      </c>
      <c r="G290" s="2" t="str">
        <f>IF('Employee List'!I298="","",TRIM('Employee List'!I298))</f>
        <v/>
      </c>
      <c r="H290" t="str">
        <f>IFERROR(VLOOKUP('Employee List'!J298,Nationality_Table,2,FALSE),"")</f>
        <v/>
      </c>
      <c r="I290" t="str">
        <f>IFERROR(VLOOKUP('Employee List'!K298,Country_Table,2,FALSE),"")</f>
        <v/>
      </c>
      <c r="J290" t="str">
        <f>IFERROR(VLOOKUP('Employee List'!L298,Gender_Table,2,FALSE),"")</f>
        <v/>
      </c>
      <c r="K290" s="2" t="str">
        <f>IF('Employee List'!M298="","",TEXT('Employee List'!M298,"00000000000"))</f>
        <v/>
      </c>
      <c r="L290" s="2" t="str">
        <f>IF('Employee List'!N298="","",TRIM('Employee List'!N298))</f>
        <v/>
      </c>
      <c r="M290" s="2" t="str">
        <f>IF('Employee List'!O298="","",TRIM('Employee List'!O298))</f>
        <v/>
      </c>
      <c r="N290" s="2" t="str">
        <f>IF('Employee List'!P298="","",LEFT(TRIM('Employee List'!P298),60))</f>
        <v/>
      </c>
      <c r="O290" t="str">
        <f>IFERROR(IF(VLOOKUP('Employee List'!Q298,Country_Table,2,FALSE)="PH",VLOOKUP(UPPER(TRIM('Employee List'!R298)&amp;TRIM('Employee List'!S298)&amp;TRIM('Employee List'!T298)),City!$K:$M,3,FALSE),IF('Employee List'!T298="","",'Employee List'!T298)),"")</f>
        <v/>
      </c>
      <c r="P290" t="str">
        <f>IFERROR(IF(VLOOKUP('Employee List'!Q298,Country_Table,2,FALSE)="PH",VLOOKUP('Employee List'!R298,Region_Table,2,FALSE),IF('Employee List'!R298="","",'Employee List'!R298)),"")</f>
        <v/>
      </c>
      <c r="Q290" t="str">
        <f>IFERROR(IF(VLOOKUP('Employee List'!Q298,Country_Table,2,FALSE)="PH",VLOOKUP('Employee List'!S298,Province_Table,2,FALSE),IF('Employee List'!S298="","",'Employee List'!S298)),"")</f>
        <v/>
      </c>
      <c r="R290" t="str">
        <f>IFERROR(VLOOKUP('Employee List'!Q298,Country_Table,2,FALSE),"")</f>
        <v/>
      </c>
      <c r="S290" s="2" t="str">
        <f>IF('Employee List'!U298="","",TRIM('Employee List'!U298))</f>
        <v/>
      </c>
      <c r="T290" s="2" t="str">
        <f>IF('Employee List'!V298="","",TRIM('Employee List'!V298))</f>
        <v/>
      </c>
      <c r="U290" s="2" t="str">
        <f>IF('Employee List'!W298="","",LEFT(TRIM('Employee List'!W298),60))</f>
        <v/>
      </c>
      <c r="V290" t="str">
        <f>IFERROR(IF(VLOOKUP('Employee List'!X298,Country_Table,2,FALSE)="PH",VLOOKUP(UPPER(TRIM('Employee List'!Y298)&amp;TRIM('Employee List'!Z298)&amp;TRIM('Employee List'!AA298)),City!$K:$M,3,FALSE),IF('Employee List'!AA298="","",'Employee List'!AA298)),"")</f>
        <v/>
      </c>
      <c r="W290" t="str">
        <f>IFERROR(IF(VLOOKUP('Employee List'!X298,Country_Table,2,FALSE)="PH",VLOOKUP('Employee List'!Y298,Region_Table,2,FALSE),IF('Employee List'!Y298="","",'Employee List'!Y298)),"")</f>
        <v/>
      </c>
      <c r="X290" t="str">
        <f>IFERROR(IF(VLOOKUP('Employee List'!X298,Country_Table,2,FALSE)="PH",VLOOKUP('Employee List'!Z298,Province_Table,2,FALSE),IF('Employee List'!Z298="","",'Employee List'!Z298)),"")</f>
        <v/>
      </c>
      <c r="Y290" t="str">
        <f>IFERROR(VLOOKUP('Employee List'!X298,Country_Table,2,FALSE),"")</f>
        <v/>
      </c>
      <c r="Z290" s="2" t="str">
        <f>IF('Employee List'!AB298="","",TRIM('Employee List'!AB298))</f>
        <v/>
      </c>
      <c r="AA290" s="2" t="str">
        <f>IF('Employee List'!AC298="","",TRIM('Employee List'!AC298))</f>
        <v/>
      </c>
      <c r="AB290" s="2" t="str">
        <f>IF('Employee List'!AD298="","",TRIM('Employee List'!AD298))</f>
        <v/>
      </c>
      <c r="AC290" s="2" t="str">
        <f>IF('Employee List'!G298="","",TRIM('Employee List'!G298))</f>
        <v/>
      </c>
      <c r="AD290" t="str">
        <f>IFERROR(VLOOKUP('Employee List'!AE298,Civil_Status_Table,2,FALSE),"")</f>
        <v/>
      </c>
      <c r="AE290" s="2" t="str">
        <f>IF('Employee List'!AF298="","",TRIM('Employee List'!AF298))</f>
        <v/>
      </c>
      <c r="AF290" s="2" t="str">
        <f>IF('Employee List'!AG298="","",TRIM('Employee List'!AG298))</f>
        <v/>
      </c>
      <c r="AG290" s="2" t="str">
        <f>IF('Employee List'!AH298="","",TRIM('Employee List'!AH298))</f>
        <v/>
      </c>
      <c r="AH290" t="str">
        <f>IF(ISBLANK('Employee List'!AI298), "",VLOOKUP('Employee List'!AI298,'other LOVs'!A:B,2,FALSE))</f>
        <v/>
      </c>
      <c r="AI290" t="str">
        <f>IF('Employee List'!AJ298="","",TRIM('Employee List'!AJ298))</f>
        <v/>
      </c>
      <c r="AJ290" t="str">
        <f>IF(ISBLANK('Employee List'!AK298)," ",TRIM('Employee List'!AK298))</f>
        <v xml:space="preserve"> </v>
      </c>
    </row>
    <row r="291" spans="1:36">
      <c r="A291" t="str">
        <f>IF('Employee List'!B299="","",TRIM('Employee List'!B299))</f>
        <v/>
      </c>
      <c r="B291" t="str">
        <f>IF('Employee List'!C299="","",TRIM('Employee List'!C299))</f>
        <v/>
      </c>
      <c r="C291" t="str">
        <f>IF('Employee List'!D299="","",TRIM('Employee List'!D299))</f>
        <v/>
      </c>
      <c r="D291" t="str">
        <f>IF(ISBLANK('Employee List'!E299), "",VLOOKUP('Employee List'!E299,'other LOVs'!A:B,2,FALSE))</f>
        <v/>
      </c>
      <c r="E291" t="str">
        <f>IF('Employee List'!F299="","",TRIM('Employee List'!F299))</f>
        <v>,</v>
      </c>
      <c r="F291" s="2" t="str">
        <f>IF('Employee List'!H299="","",'Employee List'!H299)</f>
        <v/>
      </c>
      <c r="G291" s="2" t="str">
        <f>IF('Employee List'!I299="","",TRIM('Employee List'!I299))</f>
        <v/>
      </c>
      <c r="H291" t="str">
        <f>IFERROR(VLOOKUP('Employee List'!J299,Nationality_Table,2,FALSE),"")</f>
        <v/>
      </c>
      <c r="I291" t="str">
        <f>IFERROR(VLOOKUP('Employee List'!K299,Country_Table,2,FALSE),"")</f>
        <v/>
      </c>
      <c r="J291" t="str">
        <f>IFERROR(VLOOKUP('Employee List'!L299,Gender_Table,2,FALSE),"")</f>
        <v/>
      </c>
      <c r="K291" s="2" t="str">
        <f>IF('Employee List'!M299="","",TEXT('Employee List'!M299,"00000000000"))</f>
        <v/>
      </c>
      <c r="L291" s="2" t="str">
        <f>IF('Employee List'!N299="","",TRIM('Employee List'!N299))</f>
        <v/>
      </c>
      <c r="M291" s="2" t="str">
        <f>IF('Employee List'!O299="","",TRIM('Employee List'!O299))</f>
        <v/>
      </c>
      <c r="N291" s="2" t="str">
        <f>IF('Employee List'!P299="","",LEFT(TRIM('Employee List'!P299),60))</f>
        <v/>
      </c>
      <c r="O291" t="str">
        <f>IFERROR(IF(VLOOKUP('Employee List'!Q299,Country_Table,2,FALSE)="PH",VLOOKUP(UPPER(TRIM('Employee List'!R299)&amp;TRIM('Employee List'!S299)&amp;TRIM('Employee List'!T299)),City!$K:$M,3,FALSE),IF('Employee List'!T299="","",'Employee List'!T299)),"")</f>
        <v/>
      </c>
      <c r="P291" t="str">
        <f>IFERROR(IF(VLOOKUP('Employee List'!Q299,Country_Table,2,FALSE)="PH",VLOOKUP('Employee List'!R299,Region_Table,2,FALSE),IF('Employee List'!R299="","",'Employee List'!R299)),"")</f>
        <v/>
      </c>
      <c r="Q291" t="str">
        <f>IFERROR(IF(VLOOKUP('Employee List'!Q299,Country_Table,2,FALSE)="PH",VLOOKUP('Employee List'!S299,Province_Table,2,FALSE),IF('Employee List'!S299="","",'Employee List'!S299)),"")</f>
        <v/>
      </c>
      <c r="R291" t="str">
        <f>IFERROR(VLOOKUP('Employee List'!Q299,Country_Table,2,FALSE),"")</f>
        <v/>
      </c>
      <c r="S291" s="2" t="str">
        <f>IF('Employee List'!U299="","",TRIM('Employee List'!U299))</f>
        <v/>
      </c>
      <c r="T291" s="2" t="str">
        <f>IF('Employee List'!V299="","",TRIM('Employee List'!V299))</f>
        <v/>
      </c>
      <c r="U291" s="2" t="str">
        <f>IF('Employee List'!W299="","",LEFT(TRIM('Employee List'!W299),60))</f>
        <v/>
      </c>
      <c r="V291" t="str">
        <f>IFERROR(IF(VLOOKUP('Employee List'!X299,Country_Table,2,FALSE)="PH",VLOOKUP(UPPER(TRIM('Employee List'!Y299)&amp;TRIM('Employee List'!Z299)&amp;TRIM('Employee List'!AA299)),City!$K:$M,3,FALSE),IF('Employee List'!AA299="","",'Employee List'!AA299)),"")</f>
        <v/>
      </c>
      <c r="W291" t="str">
        <f>IFERROR(IF(VLOOKUP('Employee List'!X299,Country_Table,2,FALSE)="PH",VLOOKUP('Employee List'!Y299,Region_Table,2,FALSE),IF('Employee List'!Y299="","",'Employee List'!Y299)),"")</f>
        <v/>
      </c>
      <c r="X291" t="str">
        <f>IFERROR(IF(VLOOKUP('Employee List'!X299,Country_Table,2,FALSE)="PH",VLOOKUP('Employee List'!Z299,Province_Table,2,FALSE),IF('Employee List'!Z299="","",'Employee List'!Z299)),"")</f>
        <v/>
      </c>
      <c r="Y291" t="str">
        <f>IFERROR(VLOOKUP('Employee List'!X299,Country_Table,2,FALSE),"")</f>
        <v/>
      </c>
      <c r="Z291" s="2" t="str">
        <f>IF('Employee List'!AB299="","",TRIM('Employee List'!AB299))</f>
        <v/>
      </c>
      <c r="AA291" s="2" t="str">
        <f>IF('Employee List'!AC299="","",TRIM('Employee List'!AC299))</f>
        <v/>
      </c>
      <c r="AB291" s="2" t="str">
        <f>IF('Employee List'!AD299="","",TRIM('Employee List'!AD299))</f>
        <v/>
      </c>
      <c r="AC291" s="2" t="str">
        <f>IF('Employee List'!G299="","",TRIM('Employee List'!G299))</f>
        <v/>
      </c>
      <c r="AD291" t="str">
        <f>IFERROR(VLOOKUP('Employee List'!AE299,Civil_Status_Table,2,FALSE),"")</f>
        <v/>
      </c>
      <c r="AE291" s="2" t="str">
        <f>IF('Employee List'!AF299="","",TRIM('Employee List'!AF299))</f>
        <v/>
      </c>
      <c r="AF291" s="2" t="str">
        <f>IF('Employee List'!AG299="","",TRIM('Employee List'!AG299))</f>
        <v/>
      </c>
      <c r="AG291" s="2" t="str">
        <f>IF('Employee List'!AH299="","",TRIM('Employee List'!AH299))</f>
        <v/>
      </c>
      <c r="AH291" t="str">
        <f>IF(ISBLANK('Employee List'!AI299), "",VLOOKUP('Employee List'!AI299,'other LOVs'!A:B,2,FALSE))</f>
        <v/>
      </c>
      <c r="AI291" t="str">
        <f>IF('Employee List'!AJ299="","",TRIM('Employee List'!AJ299))</f>
        <v/>
      </c>
      <c r="AJ291" t="str">
        <f>IF(ISBLANK('Employee List'!AK299)," ",TRIM('Employee List'!AK299))</f>
        <v xml:space="preserve"> </v>
      </c>
    </row>
    <row r="292" spans="1:36">
      <c r="A292" t="str">
        <f>IF('Employee List'!B300="","",TRIM('Employee List'!B300))</f>
        <v/>
      </c>
      <c r="B292" t="str">
        <f>IF('Employee List'!C300="","",TRIM('Employee List'!C300))</f>
        <v/>
      </c>
      <c r="C292" t="str">
        <f>IF('Employee List'!D300="","",TRIM('Employee List'!D300))</f>
        <v/>
      </c>
      <c r="D292" t="str">
        <f>IF(ISBLANK('Employee List'!E300), "",VLOOKUP('Employee List'!E300,'other LOVs'!A:B,2,FALSE))</f>
        <v/>
      </c>
      <c r="E292" t="str">
        <f>IF('Employee List'!F300="","",TRIM('Employee List'!F300))</f>
        <v>,</v>
      </c>
      <c r="F292" s="2" t="str">
        <f>IF('Employee List'!H300="","",'Employee List'!H300)</f>
        <v/>
      </c>
      <c r="G292" s="2" t="str">
        <f>IF('Employee List'!I300="","",TRIM('Employee List'!I300))</f>
        <v/>
      </c>
      <c r="H292" t="str">
        <f>IFERROR(VLOOKUP('Employee List'!J300,Nationality_Table,2,FALSE),"")</f>
        <v/>
      </c>
      <c r="I292" t="str">
        <f>IFERROR(VLOOKUP('Employee List'!K300,Country_Table,2,FALSE),"")</f>
        <v/>
      </c>
      <c r="J292" t="str">
        <f>IFERROR(VLOOKUP('Employee List'!L300,Gender_Table,2,FALSE),"")</f>
        <v/>
      </c>
      <c r="K292" s="2" t="str">
        <f>IF('Employee List'!M300="","",TEXT('Employee List'!M300,"00000000000"))</f>
        <v/>
      </c>
      <c r="L292" s="2" t="str">
        <f>IF('Employee List'!N300="","",TRIM('Employee List'!N300))</f>
        <v/>
      </c>
      <c r="M292" s="2" t="str">
        <f>IF('Employee List'!O300="","",TRIM('Employee List'!O300))</f>
        <v/>
      </c>
      <c r="N292" s="2" t="str">
        <f>IF('Employee List'!P300="","",LEFT(TRIM('Employee List'!P300),60))</f>
        <v/>
      </c>
      <c r="O292" t="str">
        <f>IFERROR(IF(VLOOKUP('Employee List'!Q300,Country_Table,2,FALSE)="PH",VLOOKUP(UPPER(TRIM('Employee List'!R300)&amp;TRIM('Employee List'!S300)&amp;TRIM('Employee List'!T300)),City!$K:$M,3,FALSE),IF('Employee List'!T300="","",'Employee List'!T300)),"")</f>
        <v/>
      </c>
      <c r="P292" t="str">
        <f>IFERROR(IF(VLOOKUP('Employee List'!Q300,Country_Table,2,FALSE)="PH",VLOOKUP('Employee List'!R300,Region_Table,2,FALSE),IF('Employee List'!R300="","",'Employee List'!R300)),"")</f>
        <v/>
      </c>
      <c r="Q292" t="str">
        <f>IFERROR(IF(VLOOKUP('Employee List'!Q300,Country_Table,2,FALSE)="PH",VLOOKUP('Employee List'!S300,Province_Table,2,FALSE),IF('Employee List'!S300="","",'Employee List'!S300)),"")</f>
        <v/>
      </c>
      <c r="R292" t="str">
        <f>IFERROR(VLOOKUP('Employee List'!Q300,Country_Table,2,FALSE),"")</f>
        <v/>
      </c>
      <c r="S292" s="2" t="str">
        <f>IF('Employee List'!U300="","",TRIM('Employee List'!U300))</f>
        <v/>
      </c>
      <c r="T292" s="2" t="str">
        <f>IF('Employee List'!V300="","",TRIM('Employee List'!V300))</f>
        <v/>
      </c>
      <c r="U292" s="2" t="str">
        <f>IF('Employee List'!W300="","",LEFT(TRIM('Employee List'!W300),60))</f>
        <v/>
      </c>
      <c r="V292" t="str">
        <f>IFERROR(IF(VLOOKUP('Employee List'!X300,Country_Table,2,FALSE)="PH",VLOOKUP(UPPER(TRIM('Employee List'!Y300)&amp;TRIM('Employee List'!Z300)&amp;TRIM('Employee List'!AA300)),City!$K:$M,3,FALSE),IF('Employee List'!AA300="","",'Employee List'!AA300)),"")</f>
        <v/>
      </c>
      <c r="W292" t="str">
        <f>IFERROR(IF(VLOOKUP('Employee List'!X300,Country_Table,2,FALSE)="PH",VLOOKUP('Employee List'!Y300,Region_Table,2,FALSE),IF('Employee List'!Y300="","",'Employee List'!Y300)),"")</f>
        <v/>
      </c>
      <c r="X292" t="str">
        <f>IFERROR(IF(VLOOKUP('Employee List'!X300,Country_Table,2,FALSE)="PH",VLOOKUP('Employee List'!Z300,Province_Table,2,FALSE),IF('Employee List'!Z300="","",'Employee List'!Z300)),"")</f>
        <v/>
      </c>
      <c r="Y292" t="str">
        <f>IFERROR(VLOOKUP('Employee List'!X300,Country_Table,2,FALSE),"")</f>
        <v/>
      </c>
      <c r="Z292" s="2" t="str">
        <f>IF('Employee List'!AB300="","",TRIM('Employee List'!AB300))</f>
        <v/>
      </c>
      <c r="AA292" s="2" t="str">
        <f>IF('Employee List'!AC300="","",TRIM('Employee List'!AC300))</f>
        <v/>
      </c>
      <c r="AB292" s="2" t="str">
        <f>IF('Employee List'!AD300="","",TRIM('Employee List'!AD300))</f>
        <v/>
      </c>
      <c r="AC292" s="2" t="str">
        <f>IF('Employee List'!G300="","",TRIM('Employee List'!G300))</f>
        <v/>
      </c>
      <c r="AD292" t="str">
        <f>IFERROR(VLOOKUP('Employee List'!AE300,Civil_Status_Table,2,FALSE),"")</f>
        <v/>
      </c>
      <c r="AE292" s="2" t="str">
        <f>IF('Employee List'!AF300="","",TRIM('Employee List'!AF300))</f>
        <v/>
      </c>
      <c r="AF292" s="2" t="str">
        <f>IF('Employee List'!AG300="","",TRIM('Employee List'!AG300))</f>
        <v/>
      </c>
      <c r="AG292" s="2" t="str">
        <f>IF('Employee List'!AH300="","",TRIM('Employee List'!AH300))</f>
        <v/>
      </c>
      <c r="AH292" t="str">
        <f>IF(ISBLANK('Employee List'!AI300), "",VLOOKUP('Employee List'!AI300,'other LOVs'!A:B,2,FALSE))</f>
        <v/>
      </c>
      <c r="AI292" t="str">
        <f>IF('Employee List'!AJ300="","",TRIM('Employee List'!AJ300))</f>
        <v/>
      </c>
      <c r="AJ292" t="str">
        <f>IF(ISBLANK('Employee List'!AK300)," ",TRIM('Employee List'!AK300))</f>
        <v xml:space="preserve"> </v>
      </c>
    </row>
    <row r="293" spans="1:36">
      <c r="A293" t="str">
        <f>IF('Employee List'!B301="","",TRIM('Employee List'!B301))</f>
        <v/>
      </c>
      <c r="B293" t="str">
        <f>IF('Employee List'!C301="","",TRIM('Employee List'!C301))</f>
        <v/>
      </c>
      <c r="C293" t="str">
        <f>IF('Employee List'!D301="","",TRIM('Employee List'!D301))</f>
        <v/>
      </c>
      <c r="D293" t="str">
        <f>IF(ISBLANK('Employee List'!E301), "",VLOOKUP('Employee List'!E301,'other LOVs'!A:B,2,FALSE))</f>
        <v/>
      </c>
      <c r="E293" t="str">
        <f>IF('Employee List'!F301="","",TRIM('Employee List'!F301))</f>
        <v>,</v>
      </c>
      <c r="F293" s="2" t="str">
        <f>IF('Employee List'!H301="","",'Employee List'!H301)</f>
        <v/>
      </c>
      <c r="G293" s="2" t="str">
        <f>IF('Employee List'!I301="","",TRIM('Employee List'!I301))</f>
        <v/>
      </c>
      <c r="H293" t="str">
        <f>IFERROR(VLOOKUP('Employee List'!J301,Nationality_Table,2,FALSE),"")</f>
        <v/>
      </c>
      <c r="I293" t="str">
        <f>IFERROR(VLOOKUP('Employee List'!K301,Country_Table,2,FALSE),"")</f>
        <v/>
      </c>
      <c r="J293" t="str">
        <f>IFERROR(VLOOKUP('Employee List'!L301,Gender_Table,2,FALSE),"")</f>
        <v/>
      </c>
      <c r="K293" s="2" t="str">
        <f>IF('Employee List'!M301="","",TEXT('Employee List'!M301,"00000000000"))</f>
        <v/>
      </c>
      <c r="L293" s="2" t="str">
        <f>IF('Employee List'!N301="","",TRIM('Employee List'!N301))</f>
        <v/>
      </c>
      <c r="M293" s="2" t="str">
        <f>IF('Employee List'!O301="","",TRIM('Employee List'!O301))</f>
        <v/>
      </c>
      <c r="N293" s="2" t="str">
        <f>IF('Employee List'!P301="","",LEFT(TRIM('Employee List'!P301),60))</f>
        <v/>
      </c>
      <c r="O293" t="str">
        <f>IFERROR(IF(VLOOKUP('Employee List'!Q301,Country_Table,2,FALSE)="PH",VLOOKUP(UPPER(TRIM('Employee List'!R301)&amp;TRIM('Employee List'!S301)&amp;TRIM('Employee List'!T301)),City!$K:$M,3,FALSE),IF('Employee List'!T301="","",'Employee List'!T301)),"")</f>
        <v/>
      </c>
      <c r="P293" t="str">
        <f>IFERROR(IF(VLOOKUP('Employee List'!Q301,Country_Table,2,FALSE)="PH",VLOOKUP('Employee List'!R301,Region_Table,2,FALSE),IF('Employee List'!R301="","",'Employee List'!R301)),"")</f>
        <v/>
      </c>
      <c r="Q293" t="str">
        <f>IFERROR(IF(VLOOKUP('Employee List'!Q301,Country_Table,2,FALSE)="PH",VLOOKUP('Employee List'!S301,Province_Table,2,FALSE),IF('Employee List'!S301="","",'Employee List'!S301)),"")</f>
        <v/>
      </c>
      <c r="R293" t="str">
        <f>IFERROR(VLOOKUP('Employee List'!Q301,Country_Table,2,FALSE),"")</f>
        <v/>
      </c>
      <c r="S293" s="2" t="str">
        <f>IF('Employee List'!U301="","",TRIM('Employee List'!U301))</f>
        <v/>
      </c>
      <c r="T293" s="2" t="str">
        <f>IF('Employee List'!V301="","",TRIM('Employee List'!V301))</f>
        <v/>
      </c>
      <c r="U293" s="2" t="str">
        <f>IF('Employee List'!W301="","",LEFT(TRIM('Employee List'!W301),60))</f>
        <v/>
      </c>
      <c r="V293" t="str">
        <f>IFERROR(IF(VLOOKUP('Employee List'!X301,Country_Table,2,FALSE)="PH",VLOOKUP(UPPER(TRIM('Employee List'!Y301)&amp;TRIM('Employee List'!Z301)&amp;TRIM('Employee List'!AA301)),City!$K:$M,3,FALSE),IF('Employee List'!AA301="","",'Employee List'!AA301)),"")</f>
        <v/>
      </c>
      <c r="W293" t="str">
        <f>IFERROR(IF(VLOOKUP('Employee List'!X301,Country_Table,2,FALSE)="PH",VLOOKUP('Employee List'!Y301,Region_Table,2,FALSE),IF('Employee List'!Y301="","",'Employee List'!Y301)),"")</f>
        <v/>
      </c>
      <c r="X293" t="str">
        <f>IFERROR(IF(VLOOKUP('Employee List'!X301,Country_Table,2,FALSE)="PH",VLOOKUP('Employee List'!Z301,Province_Table,2,FALSE),IF('Employee List'!Z301="","",'Employee List'!Z301)),"")</f>
        <v/>
      </c>
      <c r="Y293" t="str">
        <f>IFERROR(VLOOKUP('Employee List'!X301,Country_Table,2,FALSE),"")</f>
        <v/>
      </c>
      <c r="Z293" s="2" t="str">
        <f>IF('Employee List'!AB301="","",TRIM('Employee List'!AB301))</f>
        <v/>
      </c>
      <c r="AA293" s="2" t="str">
        <f>IF('Employee List'!AC301="","",TRIM('Employee List'!AC301))</f>
        <v/>
      </c>
      <c r="AB293" s="2" t="str">
        <f>IF('Employee List'!AD301="","",TRIM('Employee List'!AD301))</f>
        <v/>
      </c>
      <c r="AC293" s="2" t="str">
        <f>IF('Employee List'!G301="","",TRIM('Employee List'!G301))</f>
        <v/>
      </c>
      <c r="AD293" t="str">
        <f>IFERROR(VLOOKUP('Employee List'!AE301,Civil_Status_Table,2,FALSE),"")</f>
        <v/>
      </c>
      <c r="AE293" s="2" t="str">
        <f>IF('Employee List'!AF301="","",TRIM('Employee List'!AF301))</f>
        <v/>
      </c>
      <c r="AF293" s="2" t="str">
        <f>IF('Employee List'!AG301="","",TRIM('Employee List'!AG301))</f>
        <v/>
      </c>
      <c r="AG293" s="2" t="str">
        <f>IF('Employee List'!AH301="","",TRIM('Employee List'!AH301))</f>
        <v/>
      </c>
      <c r="AH293" t="str">
        <f>IF(ISBLANK('Employee List'!AI301), "",VLOOKUP('Employee List'!AI301,'other LOVs'!A:B,2,FALSE))</f>
        <v/>
      </c>
      <c r="AI293" t="str">
        <f>IF('Employee List'!AJ301="","",TRIM('Employee List'!AJ301))</f>
        <v/>
      </c>
      <c r="AJ293" t="str">
        <f>IF(ISBLANK('Employee List'!AK301)," ",TRIM('Employee List'!AK301))</f>
        <v xml:space="preserve"> </v>
      </c>
    </row>
    <row r="294" spans="1:36">
      <c r="A294" t="str">
        <f>IF('Employee List'!B302="","",TRIM('Employee List'!B302))</f>
        <v/>
      </c>
      <c r="B294" t="str">
        <f>IF('Employee List'!C302="","",TRIM('Employee List'!C302))</f>
        <v/>
      </c>
      <c r="C294" t="str">
        <f>IF('Employee List'!D302="","",TRIM('Employee List'!D302))</f>
        <v/>
      </c>
      <c r="D294" t="str">
        <f>IF(ISBLANK('Employee List'!E302), "",VLOOKUP('Employee List'!E302,'other LOVs'!A:B,2,FALSE))</f>
        <v/>
      </c>
      <c r="E294" t="str">
        <f>IF('Employee List'!F302="","",TRIM('Employee List'!F302))</f>
        <v>,</v>
      </c>
      <c r="F294" s="2" t="str">
        <f>IF('Employee List'!H302="","",'Employee List'!H302)</f>
        <v/>
      </c>
      <c r="G294" s="2" t="str">
        <f>IF('Employee List'!I302="","",TRIM('Employee List'!I302))</f>
        <v/>
      </c>
      <c r="H294" t="str">
        <f>IFERROR(VLOOKUP('Employee List'!J302,Nationality_Table,2,FALSE),"")</f>
        <v/>
      </c>
      <c r="I294" t="str">
        <f>IFERROR(VLOOKUP('Employee List'!K302,Country_Table,2,FALSE),"")</f>
        <v/>
      </c>
      <c r="J294" t="str">
        <f>IFERROR(VLOOKUP('Employee List'!L302,Gender_Table,2,FALSE),"")</f>
        <v/>
      </c>
      <c r="K294" s="2" t="str">
        <f>IF('Employee List'!M302="","",TEXT('Employee List'!M302,"00000000000"))</f>
        <v/>
      </c>
      <c r="L294" s="2" t="str">
        <f>IF('Employee List'!N302="","",TRIM('Employee List'!N302))</f>
        <v/>
      </c>
      <c r="M294" s="2" t="str">
        <f>IF('Employee List'!O302="","",TRIM('Employee List'!O302))</f>
        <v/>
      </c>
      <c r="N294" s="2" t="str">
        <f>IF('Employee List'!P302="","",LEFT(TRIM('Employee List'!P302),60))</f>
        <v/>
      </c>
      <c r="O294" t="str">
        <f>IFERROR(IF(VLOOKUP('Employee List'!Q302,Country_Table,2,FALSE)="PH",VLOOKUP(UPPER(TRIM('Employee List'!R302)&amp;TRIM('Employee List'!S302)&amp;TRIM('Employee List'!T302)),City!$K:$M,3,FALSE),IF('Employee List'!T302="","",'Employee List'!T302)),"")</f>
        <v/>
      </c>
      <c r="P294" t="str">
        <f>IFERROR(IF(VLOOKUP('Employee List'!Q302,Country_Table,2,FALSE)="PH",VLOOKUP('Employee List'!R302,Region_Table,2,FALSE),IF('Employee List'!R302="","",'Employee List'!R302)),"")</f>
        <v/>
      </c>
      <c r="Q294" t="str">
        <f>IFERROR(IF(VLOOKUP('Employee List'!Q302,Country_Table,2,FALSE)="PH",VLOOKUP('Employee List'!S302,Province_Table,2,FALSE),IF('Employee List'!S302="","",'Employee List'!S302)),"")</f>
        <v/>
      </c>
      <c r="R294" t="str">
        <f>IFERROR(VLOOKUP('Employee List'!Q302,Country_Table,2,FALSE),"")</f>
        <v/>
      </c>
      <c r="S294" s="2" t="str">
        <f>IF('Employee List'!U302="","",TRIM('Employee List'!U302))</f>
        <v/>
      </c>
      <c r="T294" s="2" t="str">
        <f>IF('Employee List'!V302="","",TRIM('Employee List'!V302))</f>
        <v/>
      </c>
      <c r="U294" s="2" t="str">
        <f>IF('Employee List'!W302="","",LEFT(TRIM('Employee List'!W302),60))</f>
        <v/>
      </c>
      <c r="V294" t="str">
        <f>IFERROR(IF(VLOOKUP('Employee List'!X302,Country_Table,2,FALSE)="PH",VLOOKUP(UPPER(TRIM('Employee List'!Y302)&amp;TRIM('Employee List'!Z302)&amp;TRIM('Employee List'!AA302)),City!$K:$M,3,FALSE),IF('Employee List'!AA302="","",'Employee List'!AA302)),"")</f>
        <v/>
      </c>
      <c r="W294" t="str">
        <f>IFERROR(IF(VLOOKUP('Employee List'!X302,Country_Table,2,FALSE)="PH",VLOOKUP('Employee List'!Y302,Region_Table,2,FALSE),IF('Employee List'!Y302="","",'Employee List'!Y302)),"")</f>
        <v/>
      </c>
      <c r="X294" t="str">
        <f>IFERROR(IF(VLOOKUP('Employee List'!X302,Country_Table,2,FALSE)="PH",VLOOKUP('Employee List'!Z302,Province_Table,2,FALSE),IF('Employee List'!Z302="","",'Employee List'!Z302)),"")</f>
        <v/>
      </c>
      <c r="Y294" t="str">
        <f>IFERROR(VLOOKUP('Employee List'!X302,Country_Table,2,FALSE),"")</f>
        <v/>
      </c>
      <c r="Z294" s="2" t="str">
        <f>IF('Employee List'!AB302="","",TRIM('Employee List'!AB302))</f>
        <v/>
      </c>
      <c r="AA294" s="2" t="str">
        <f>IF('Employee List'!AC302="","",TRIM('Employee List'!AC302))</f>
        <v/>
      </c>
      <c r="AB294" s="2" t="str">
        <f>IF('Employee List'!AD302="","",TRIM('Employee List'!AD302))</f>
        <v/>
      </c>
      <c r="AC294" s="2" t="str">
        <f>IF('Employee List'!G302="","",TRIM('Employee List'!G302))</f>
        <v/>
      </c>
      <c r="AD294" t="str">
        <f>IFERROR(VLOOKUP('Employee List'!AE302,Civil_Status_Table,2,FALSE),"")</f>
        <v/>
      </c>
      <c r="AE294" s="2" t="str">
        <f>IF('Employee List'!AF302="","",TRIM('Employee List'!AF302))</f>
        <v/>
      </c>
      <c r="AF294" s="2" t="str">
        <f>IF('Employee List'!AG302="","",TRIM('Employee List'!AG302))</f>
        <v/>
      </c>
      <c r="AG294" s="2" t="str">
        <f>IF('Employee List'!AH302="","",TRIM('Employee List'!AH302))</f>
        <v/>
      </c>
      <c r="AH294" t="str">
        <f>IF(ISBLANK('Employee List'!AI302), "",VLOOKUP('Employee List'!AI302,'other LOVs'!A:B,2,FALSE))</f>
        <v/>
      </c>
      <c r="AI294" t="str">
        <f>IF('Employee List'!AJ302="","",TRIM('Employee List'!AJ302))</f>
        <v/>
      </c>
      <c r="AJ294" t="str">
        <f>IF(ISBLANK('Employee List'!AK302)," ",TRIM('Employee List'!AK302))</f>
        <v xml:space="preserve"> </v>
      </c>
    </row>
    <row r="295" spans="1:36">
      <c r="A295" t="str">
        <f>IF('Employee List'!B303="","",TRIM('Employee List'!B303))</f>
        <v/>
      </c>
      <c r="B295" t="str">
        <f>IF('Employee List'!C303="","",TRIM('Employee List'!C303))</f>
        <v/>
      </c>
      <c r="C295" t="str">
        <f>IF('Employee List'!D303="","",TRIM('Employee List'!D303))</f>
        <v/>
      </c>
      <c r="D295" t="str">
        <f>IF(ISBLANK('Employee List'!E303), "",VLOOKUP('Employee List'!E303,'other LOVs'!A:B,2,FALSE))</f>
        <v/>
      </c>
      <c r="E295" t="str">
        <f>IF('Employee List'!F303="","",TRIM('Employee List'!F303))</f>
        <v>,</v>
      </c>
      <c r="F295" s="2" t="str">
        <f>IF('Employee List'!H303="","",'Employee List'!H303)</f>
        <v/>
      </c>
      <c r="G295" s="2" t="str">
        <f>IF('Employee List'!I303="","",TRIM('Employee List'!I303))</f>
        <v/>
      </c>
      <c r="H295" t="str">
        <f>IFERROR(VLOOKUP('Employee List'!J303,Nationality_Table,2,FALSE),"")</f>
        <v/>
      </c>
      <c r="I295" t="str">
        <f>IFERROR(VLOOKUP('Employee List'!K303,Country_Table,2,FALSE),"")</f>
        <v/>
      </c>
      <c r="J295" t="str">
        <f>IFERROR(VLOOKUP('Employee List'!L303,Gender_Table,2,FALSE),"")</f>
        <v/>
      </c>
      <c r="K295" s="2" t="str">
        <f>IF('Employee List'!M303="","",TEXT('Employee List'!M303,"00000000000"))</f>
        <v/>
      </c>
      <c r="L295" s="2" t="str">
        <f>IF('Employee List'!N303="","",TRIM('Employee List'!N303))</f>
        <v/>
      </c>
      <c r="M295" s="2" t="str">
        <f>IF('Employee List'!O303="","",TRIM('Employee List'!O303))</f>
        <v/>
      </c>
      <c r="N295" s="2" t="str">
        <f>IF('Employee List'!P303="","",LEFT(TRIM('Employee List'!P303),60))</f>
        <v/>
      </c>
      <c r="O295" t="str">
        <f>IFERROR(IF(VLOOKUP('Employee List'!Q303,Country_Table,2,FALSE)="PH",VLOOKUP(UPPER(TRIM('Employee List'!R303)&amp;TRIM('Employee List'!S303)&amp;TRIM('Employee List'!T303)),City!$K:$M,3,FALSE),IF('Employee List'!T303="","",'Employee List'!T303)),"")</f>
        <v/>
      </c>
      <c r="P295" t="str">
        <f>IFERROR(IF(VLOOKUP('Employee List'!Q303,Country_Table,2,FALSE)="PH",VLOOKUP('Employee List'!R303,Region_Table,2,FALSE),IF('Employee List'!R303="","",'Employee List'!R303)),"")</f>
        <v/>
      </c>
      <c r="Q295" t="str">
        <f>IFERROR(IF(VLOOKUP('Employee List'!Q303,Country_Table,2,FALSE)="PH",VLOOKUP('Employee List'!S303,Province_Table,2,FALSE),IF('Employee List'!S303="","",'Employee List'!S303)),"")</f>
        <v/>
      </c>
      <c r="R295" t="str">
        <f>IFERROR(VLOOKUP('Employee List'!Q303,Country_Table,2,FALSE),"")</f>
        <v/>
      </c>
      <c r="S295" s="2" t="str">
        <f>IF('Employee List'!U303="","",TRIM('Employee List'!U303))</f>
        <v/>
      </c>
      <c r="T295" s="2" t="str">
        <f>IF('Employee List'!V303="","",TRIM('Employee List'!V303))</f>
        <v/>
      </c>
      <c r="U295" s="2" t="str">
        <f>IF('Employee List'!W303="","",LEFT(TRIM('Employee List'!W303),60))</f>
        <v/>
      </c>
      <c r="V295" t="str">
        <f>IFERROR(IF(VLOOKUP('Employee List'!X303,Country_Table,2,FALSE)="PH",VLOOKUP(UPPER(TRIM('Employee List'!Y303)&amp;TRIM('Employee List'!Z303)&amp;TRIM('Employee List'!AA303)),City!$K:$M,3,FALSE),IF('Employee List'!AA303="","",'Employee List'!AA303)),"")</f>
        <v/>
      </c>
      <c r="W295" t="str">
        <f>IFERROR(IF(VLOOKUP('Employee List'!X303,Country_Table,2,FALSE)="PH",VLOOKUP('Employee List'!Y303,Region_Table,2,FALSE),IF('Employee List'!Y303="","",'Employee List'!Y303)),"")</f>
        <v/>
      </c>
      <c r="X295" t="str">
        <f>IFERROR(IF(VLOOKUP('Employee List'!X303,Country_Table,2,FALSE)="PH",VLOOKUP('Employee List'!Z303,Province_Table,2,FALSE),IF('Employee List'!Z303="","",'Employee List'!Z303)),"")</f>
        <v/>
      </c>
      <c r="Y295" t="str">
        <f>IFERROR(VLOOKUP('Employee List'!X303,Country_Table,2,FALSE),"")</f>
        <v/>
      </c>
      <c r="Z295" s="2" t="str">
        <f>IF('Employee List'!AB303="","",TRIM('Employee List'!AB303))</f>
        <v/>
      </c>
      <c r="AA295" s="2" t="str">
        <f>IF('Employee List'!AC303="","",TRIM('Employee List'!AC303))</f>
        <v/>
      </c>
      <c r="AB295" s="2" t="str">
        <f>IF('Employee List'!AD303="","",TRIM('Employee List'!AD303))</f>
        <v/>
      </c>
      <c r="AC295" s="2" t="str">
        <f>IF('Employee List'!G303="","",TRIM('Employee List'!G303))</f>
        <v/>
      </c>
      <c r="AD295" t="str">
        <f>IFERROR(VLOOKUP('Employee List'!AE303,Civil_Status_Table,2,FALSE),"")</f>
        <v/>
      </c>
      <c r="AE295" s="2" t="str">
        <f>IF('Employee List'!AF303="","",TRIM('Employee List'!AF303))</f>
        <v/>
      </c>
      <c r="AF295" s="2" t="str">
        <f>IF('Employee List'!AG303="","",TRIM('Employee List'!AG303))</f>
        <v/>
      </c>
      <c r="AG295" s="2" t="str">
        <f>IF('Employee List'!AH303="","",TRIM('Employee List'!AH303))</f>
        <v/>
      </c>
      <c r="AH295" t="str">
        <f>IF(ISBLANK('Employee List'!AI303), "",VLOOKUP('Employee List'!AI303,'other LOVs'!A:B,2,FALSE))</f>
        <v/>
      </c>
      <c r="AI295" t="str">
        <f>IF('Employee List'!AJ303="","",TRIM('Employee List'!AJ303))</f>
        <v/>
      </c>
      <c r="AJ295" t="str">
        <f>IF(ISBLANK('Employee List'!AK303)," ",TRIM('Employee List'!AK303))</f>
        <v xml:space="preserve"> </v>
      </c>
    </row>
    <row r="296" spans="1:36">
      <c r="A296" t="str">
        <f>IF('Employee List'!B304="","",TRIM('Employee List'!B304))</f>
        <v/>
      </c>
      <c r="B296" t="str">
        <f>IF('Employee List'!C304="","",TRIM('Employee List'!C304))</f>
        <v/>
      </c>
      <c r="C296" t="str">
        <f>IF('Employee List'!D304="","",TRIM('Employee List'!D304))</f>
        <v/>
      </c>
      <c r="D296" t="str">
        <f>IF(ISBLANK('Employee List'!E304), "",VLOOKUP('Employee List'!E304,'other LOVs'!A:B,2,FALSE))</f>
        <v/>
      </c>
      <c r="E296" t="str">
        <f>IF('Employee List'!F304="","",TRIM('Employee List'!F304))</f>
        <v>,</v>
      </c>
      <c r="F296" s="2" t="str">
        <f>IF('Employee List'!H304="","",'Employee List'!H304)</f>
        <v/>
      </c>
      <c r="G296" s="2" t="str">
        <f>IF('Employee List'!I304="","",TRIM('Employee List'!I304))</f>
        <v/>
      </c>
      <c r="H296" t="str">
        <f>IFERROR(VLOOKUP('Employee List'!J304,Nationality_Table,2,FALSE),"")</f>
        <v/>
      </c>
      <c r="I296" t="str">
        <f>IFERROR(VLOOKUP('Employee List'!K304,Country_Table,2,FALSE),"")</f>
        <v/>
      </c>
      <c r="J296" t="str">
        <f>IFERROR(VLOOKUP('Employee List'!L304,Gender_Table,2,FALSE),"")</f>
        <v/>
      </c>
      <c r="K296" s="2" t="str">
        <f>IF('Employee List'!M304="","",TEXT('Employee List'!M304,"00000000000"))</f>
        <v/>
      </c>
      <c r="L296" s="2" t="str">
        <f>IF('Employee List'!N304="","",TRIM('Employee List'!N304))</f>
        <v/>
      </c>
      <c r="M296" s="2" t="str">
        <f>IF('Employee List'!O304="","",TRIM('Employee List'!O304))</f>
        <v/>
      </c>
      <c r="N296" s="2" t="str">
        <f>IF('Employee List'!P304="","",LEFT(TRIM('Employee List'!P304),60))</f>
        <v/>
      </c>
      <c r="O296" t="str">
        <f>IFERROR(IF(VLOOKUP('Employee List'!Q304,Country_Table,2,FALSE)="PH",VLOOKUP(UPPER(TRIM('Employee List'!R304)&amp;TRIM('Employee List'!S304)&amp;TRIM('Employee List'!T304)),City!$K:$M,3,FALSE),IF('Employee List'!T304="","",'Employee List'!T304)),"")</f>
        <v/>
      </c>
      <c r="P296" t="str">
        <f>IFERROR(IF(VLOOKUP('Employee List'!Q304,Country_Table,2,FALSE)="PH",VLOOKUP('Employee List'!R304,Region_Table,2,FALSE),IF('Employee List'!R304="","",'Employee List'!R304)),"")</f>
        <v/>
      </c>
      <c r="Q296" t="str">
        <f>IFERROR(IF(VLOOKUP('Employee List'!Q304,Country_Table,2,FALSE)="PH",VLOOKUP('Employee List'!S304,Province_Table,2,FALSE),IF('Employee List'!S304="","",'Employee List'!S304)),"")</f>
        <v/>
      </c>
      <c r="R296" t="str">
        <f>IFERROR(VLOOKUP('Employee List'!Q304,Country_Table,2,FALSE),"")</f>
        <v/>
      </c>
      <c r="S296" s="2" t="str">
        <f>IF('Employee List'!U304="","",TRIM('Employee List'!U304))</f>
        <v/>
      </c>
      <c r="T296" s="2" t="str">
        <f>IF('Employee List'!V304="","",TRIM('Employee List'!V304))</f>
        <v/>
      </c>
      <c r="U296" s="2" t="str">
        <f>IF('Employee List'!W304="","",LEFT(TRIM('Employee List'!W304),60))</f>
        <v/>
      </c>
      <c r="V296" t="str">
        <f>IFERROR(IF(VLOOKUP('Employee List'!X304,Country_Table,2,FALSE)="PH",VLOOKUP(UPPER(TRIM('Employee List'!Y304)&amp;TRIM('Employee List'!Z304)&amp;TRIM('Employee List'!AA304)),City!$K:$M,3,FALSE),IF('Employee List'!AA304="","",'Employee List'!AA304)),"")</f>
        <v/>
      </c>
      <c r="W296" t="str">
        <f>IFERROR(IF(VLOOKUP('Employee List'!X304,Country_Table,2,FALSE)="PH",VLOOKUP('Employee List'!Y304,Region_Table,2,FALSE),IF('Employee List'!Y304="","",'Employee List'!Y304)),"")</f>
        <v/>
      </c>
      <c r="X296" t="str">
        <f>IFERROR(IF(VLOOKUP('Employee List'!X304,Country_Table,2,FALSE)="PH",VLOOKUP('Employee List'!Z304,Province_Table,2,FALSE),IF('Employee List'!Z304="","",'Employee List'!Z304)),"")</f>
        <v/>
      </c>
      <c r="Y296" t="str">
        <f>IFERROR(VLOOKUP('Employee List'!X304,Country_Table,2,FALSE),"")</f>
        <v/>
      </c>
      <c r="Z296" s="2" t="str">
        <f>IF('Employee List'!AB304="","",TRIM('Employee List'!AB304))</f>
        <v/>
      </c>
      <c r="AA296" s="2" t="str">
        <f>IF('Employee List'!AC304="","",TRIM('Employee List'!AC304))</f>
        <v/>
      </c>
      <c r="AB296" s="2" t="str">
        <f>IF('Employee List'!AD304="","",TRIM('Employee List'!AD304))</f>
        <v/>
      </c>
      <c r="AC296" s="2" t="str">
        <f>IF('Employee List'!G304="","",TRIM('Employee List'!G304))</f>
        <v/>
      </c>
      <c r="AD296" t="str">
        <f>IFERROR(VLOOKUP('Employee List'!AE304,Civil_Status_Table,2,FALSE),"")</f>
        <v/>
      </c>
      <c r="AE296" s="2" t="str">
        <f>IF('Employee List'!AF304="","",TRIM('Employee List'!AF304))</f>
        <v/>
      </c>
      <c r="AF296" s="2" t="str">
        <f>IF('Employee List'!AG304="","",TRIM('Employee List'!AG304))</f>
        <v/>
      </c>
      <c r="AG296" s="2" t="str">
        <f>IF('Employee List'!AH304="","",TRIM('Employee List'!AH304))</f>
        <v/>
      </c>
      <c r="AH296" t="str">
        <f>IF(ISBLANK('Employee List'!AI304), "",VLOOKUP('Employee List'!AI304,'other LOVs'!A:B,2,FALSE))</f>
        <v/>
      </c>
      <c r="AI296" t="str">
        <f>IF('Employee List'!AJ304="","",TRIM('Employee List'!AJ304))</f>
        <v/>
      </c>
      <c r="AJ296" t="str">
        <f>IF(ISBLANK('Employee List'!AK304)," ",TRIM('Employee List'!AK304))</f>
        <v xml:space="preserve"> </v>
      </c>
    </row>
    <row r="297" spans="1:36">
      <c r="A297" t="str">
        <f>IF('Employee List'!B305="","",TRIM('Employee List'!B305))</f>
        <v/>
      </c>
      <c r="B297" t="str">
        <f>IF('Employee List'!C305="","",TRIM('Employee List'!C305))</f>
        <v/>
      </c>
      <c r="C297" t="str">
        <f>IF('Employee List'!D305="","",TRIM('Employee List'!D305))</f>
        <v/>
      </c>
      <c r="D297" t="str">
        <f>IF(ISBLANK('Employee List'!E305), "",VLOOKUP('Employee List'!E305,'other LOVs'!A:B,2,FALSE))</f>
        <v/>
      </c>
      <c r="E297" t="str">
        <f>IF('Employee List'!F305="","",TRIM('Employee List'!F305))</f>
        <v>,</v>
      </c>
      <c r="F297" s="2" t="str">
        <f>IF('Employee List'!H305="","",'Employee List'!H305)</f>
        <v/>
      </c>
      <c r="G297" s="2" t="str">
        <f>IF('Employee List'!I305="","",TRIM('Employee List'!I305))</f>
        <v/>
      </c>
      <c r="H297" t="str">
        <f>IFERROR(VLOOKUP('Employee List'!J305,Nationality_Table,2,FALSE),"")</f>
        <v/>
      </c>
      <c r="I297" t="str">
        <f>IFERROR(VLOOKUP('Employee List'!K305,Country_Table,2,FALSE),"")</f>
        <v/>
      </c>
      <c r="J297" t="str">
        <f>IFERROR(VLOOKUP('Employee List'!L305,Gender_Table,2,FALSE),"")</f>
        <v/>
      </c>
      <c r="K297" s="2" t="str">
        <f>IF('Employee List'!M305="","",TEXT('Employee List'!M305,"00000000000"))</f>
        <v/>
      </c>
      <c r="L297" s="2" t="str">
        <f>IF('Employee List'!N305="","",TRIM('Employee List'!N305))</f>
        <v/>
      </c>
      <c r="M297" s="2" t="str">
        <f>IF('Employee List'!O305="","",TRIM('Employee List'!O305))</f>
        <v/>
      </c>
      <c r="N297" s="2" t="str">
        <f>IF('Employee List'!P305="","",LEFT(TRIM('Employee List'!P305),60))</f>
        <v/>
      </c>
      <c r="O297" t="str">
        <f>IFERROR(IF(VLOOKUP('Employee List'!Q305,Country_Table,2,FALSE)="PH",VLOOKUP(UPPER(TRIM('Employee List'!R305)&amp;TRIM('Employee List'!S305)&amp;TRIM('Employee List'!T305)),City!$K:$M,3,FALSE),IF('Employee List'!T305="","",'Employee List'!T305)),"")</f>
        <v/>
      </c>
      <c r="P297" t="str">
        <f>IFERROR(IF(VLOOKUP('Employee List'!Q305,Country_Table,2,FALSE)="PH",VLOOKUP('Employee List'!R305,Region_Table,2,FALSE),IF('Employee List'!R305="","",'Employee List'!R305)),"")</f>
        <v/>
      </c>
      <c r="Q297" t="str">
        <f>IFERROR(IF(VLOOKUP('Employee List'!Q305,Country_Table,2,FALSE)="PH",VLOOKUP('Employee List'!S305,Province_Table,2,FALSE),IF('Employee List'!S305="","",'Employee List'!S305)),"")</f>
        <v/>
      </c>
      <c r="R297" t="str">
        <f>IFERROR(VLOOKUP('Employee List'!Q305,Country_Table,2,FALSE),"")</f>
        <v/>
      </c>
      <c r="S297" s="2" t="str">
        <f>IF('Employee List'!U305="","",TRIM('Employee List'!U305))</f>
        <v/>
      </c>
      <c r="T297" s="2" t="str">
        <f>IF('Employee List'!V305="","",TRIM('Employee List'!V305))</f>
        <v/>
      </c>
      <c r="U297" s="2" t="str">
        <f>IF('Employee List'!W305="","",LEFT(TRIM('Employee List'!W305),60))</f>
        <v/>
      </c>
      <c r="V297" t="str">
        <f>IFERROR(IF(VLOOKUP('Employee List'!X305,Country_Table,2,FALSE)="PH",VLOOKUP(UPPER(TRIM('Employee List'!Y305)&amp;TRIM('Employee List'!Z305)&amp;TRIM('Employee List'!AA305)),City!$K:$M,3,FALSE),IF('Employee List'!AA305="","",'Employee List'!AA305)),"")</f>
        <v/>
      </c>
      <c r="W297" t="str">
        <f>IFERROR(IF(VLOOKUP('Employee List'!X305,Country_Table,2,FALSE)="PH",VLOOKUP('Employee List'!Y305,Region_Table,2,FALSE),IF('Employee List'!Y305="","",'Employee List'!Y305)),"")</f>
        <v/>
      </c>
      <c r="X297" t="str">
        <f>IFERROR(IF(VLOOKUP('Employee List'!X305,Country_Table,2,FALSE)="PH",VLOOKUP('Employee List'!Z305,Province_Table,2,FALSE),IF('Employee List'!Z305="","",'Employee List'!Z305)),"")</f>
        <v/>
      </c>
      <c r="Y297" t="str">
        <f>IFERROR(VLOOKUP('Employee List'!X305,Country_Table,2,FALSE),"")</f>
        <v/>
      </c>
      <c r="Z297" s="2" t="str">
        <f>IF('Employee List'!AB305="","",TRIM('Employee List'!AB305))</f>
        <v/>
      </c>
      <c r="AA297" s="2" t="str">
        <f>IF('Employee List'!AC305="","",TRIM('Employee List'!AC305))</f>
        <v/>
      </c>
      <c r="AB297" s="2" t="str">
        <f>IF('Employee List'!AD305="","",TRIM('Employee List'!AD305))</f>
        <v/>
      </c>
      <c r="AC297" s="2" t="str">
        <f>IF('Employee List'!G305="","",TRIM('Employee List'!G305))</f>
        <v/>
      </c>
      <c r="AD297" t="str">
        <f>IFERROR(VLOOKUP('Employee List'!AE305,Civil_Status_Table,2,FALSE),"")</f>
        <v/>
      </c>
      <c r="AE297" s="2" t="str">
        <f>IF('Employee List'!AF305="","",TRIM('Employee List'!AF305))</f>
        <v/>
      </c>
      <c r="AF297" s="2" t="str">
        <f>IF('Employee List'!AG305="","",TRIM('Employee List'!AG305))</f>
        <v/>
      </c>
      <c r="AG297" s="2" t="str">
        <f>IF('Employee List'!AH305="","",TRIM('Employee List'!AH305))</f>
        <v/>
      </c>
      <c r="AH297" t="str">
        <f>IF(ISBLANK('Employee List'!AI305), "",VLOOKUP('Employee List'!AI305,'other LOVs'!A:B,2,FALSE))</f>
        <v/>
      </c>
      <c r="AI297" t="str">
        <f>IF('Employee List'!AJ305="","",TRIM('Employee List'!AJ305))</f>
        <v/>
      </c>
      <c r="AJ297" t="str">
        <f>IF(ISBLANK('Employee List'!AK305)," ",TRIM('Employee List'!AK305))</f>
        <v xml:space="preserve"> </v>
      </c>
    </row>
    <row r="298" spans="1:36">
      <c r="A298" t="str">
        <f>IF('Employee List'!B306="","",TRIM('Employee List'!B306))</f>
        <v/>
      </c>
      <c r="B298" t="str">
        <f>IF('Employee List'!C306="","",TRIM('Employee List'!C306))</f>
        <v/>
      </c>
      <c r="C298" t="str">
        <f>IF('Employee List'!D306="","",TRIM('Employee List'!D306))</f>
        <v/>
      </c>
      <c r="D298" t="str">
        <f>IF(ISBLANK('Employee List'!E306), "",VLOOKUP('Employee List'!E306,'other LOVs'!A:B,2,FALSE))</f>
        <v/>
      </c>
      <c r="E298" t="str">
        <f>IF('Employee List'!F306="","",TRIM('Employee List'!F306))</f>
        <v>,</v>
      </c>
      <c r="F298" s="2" t="str">
        <f>IF('Employee List'!H306="","",'Employee List'!H306)</f>
        <v/>
      </c>
      <c r="G298" s="2" t="str">
        <f>IF('Employee List'!I306="","",TRIM('Employee List'!I306))</f>
        <v/>
      </c>
      <c r="H298" t="str">
        <f>IFERROR(VLOOKUP('Employee List'!J306,Nationality_Table,2,FALSE),"")</f>
        <v/>
      </c>
      <c r="I298" t="str">
        <f>IFERROR(VLOOKUP('Employee List'!K306,Country_Table,2,FALSE),"")</f>
        <v/>
      </c>
      <c r="J298" t="str">
        <f>IFERROR(VLOOKUP('Employee List'!L306,Gender_Table,2,FALSE),"")</f>
        <v/>
      </c>
      <c r="K298" s="2" t="str">
        <f>IF('Employee List'!M306="","",TEXT('Employee List'!M306,"00000000000"))</f>
        <v/>
      </c>
      <c r="L298" s="2" t="str">
        <f>IF('Employee List'!N306="","",TRIM('Employee List'!N306))</f>
        <v/>
      </c>
      <c r="M298" s="2" t="str">
        <f>IF('Employee List'!O306="","",TRIM('Employee List'!O306))</f>
        <v/>
      </c>
      <c r="N298" s="2" t="str">
        <f>IF('Employee List'!P306="","",LEFT(TRIM('Employee List'!P306),60))</f>
        <v/>
      </c>
      <c r="O298" t="str">
        <f>IFERROR(IF(VLOOKUP('Employee List'!Q306,Country_Table,2,FALSE)="PH",VLOOKUP(UPPER(TRIM('Employee List'!R306)&amp;TRIM('Employee List'!S306)&amp;TRIM('Employee List'!T306)),City!$K:$M,3,FALSE),IF('Employee List'!T306="","",'Employee List'!T306)),"")</f>
        <v/>
      </c>
      <c r="P298" t="str">
        <f>IFERROR(IF(VLOOKUP('Employee List'!Q306,Country_Table,2,FALSE)="PH",VLOOKUP('Employee List'!R306,Region_Table,2,FALSE),IF('Employee List'!R306="","",'Employee List'!R306)),"")</f>
        <v/>
      </c>
      <c r="Q298" t="str">
        <f>IFERROR(IF(VLOOKUP('Employee List'!Q306,Country_Table,2,FALSE)="PH",VLOOKUP('Employee List'!S306,Province_Table,2,FALSE),IF('Employee List'!S306="","",'Employee List'!S306)),"")</f>
        <v/>
      </c>
      <c r="R298" t="str">
        <f>IFERROR(VLOOKUP('Employee List'!Q306,Country_Table,2,FALSE),"")</f>
        <v/>
      </c>
      <c r="S298" s="2" t="str">
        <f>IF('Employee List'!U306="","",TRIM('Employee List'!U306))</f>
        <v/>
      </c>
      <c r="T298" s="2" t="str">
        <f>IF('Employee List'!V306="","",TRIM('Employee List'!V306))</f>
        <v/>
      </c>
      <c r="U298" s="2" t="str">
        <f>IF('Employee List'!W306="","",LEFT(TRIM('Employee List'!W306),60))</f>
        <v/>
      </c>
      <c r="V298" t="str">
        <f>IFERROR(IF(VLOOKUP('Employee List'!X306,Country_Table,2,FALSE)="PH",VLOOKUP(UPPER(TRIM('Employee List'!Y306)&amp;TRIM('Employee List'!Z306)&amp;TRIM('Employee List'!AA306)),City!$K:$M,3,FALSE),IF('Employee List'!AA306="","",'Employee List'!AA306)),"")</f>
        <v/>
      </c>
      <c r="W298" t="str">
        <f>IFERROR(IF(VLOOKUP('Employee List'!X306,Country_Table,2,FALSE)="PH",VLOOKUP('Employee List'!Y306,Region_Table,2,FALSE),IF('Employee List'!Y306="","",'Employee List'!Y306)),"")</f>
        <v/>
      </c>
      <c r="X298" t="str">
        <f>IFERROR(IF(VLOOKUP('Employee List'!X306,Country_Table,2,FALSE)="PH",VLOOKUP('Employee List'!Z306,Province_Table,2,FALSE),IF('Employee List'!Z306="","",'Employee List'!Z306)),"")</f>
        <v/>
      </c>
      <c r="Y298" t="str">
        <f>IFERROR(VLOOKUP('Employee List'!X306,Country_Table,2,FALSE),"")</f>
        <v/>
      </c>
      <c r="Z298" s="2" t="str">
        <f>IF('Employee List'!AB306="","",TRIM('Employee List'!AB306))</f>
        <v/>
      </c>
      <c r="AA298" s="2" t="str">
        <f>IF('Employee List'!AC306="","",TRIM('Employee List'!AC306))</f>
        <v/>
      </c>
      <c r="AB298" s="2" t="str">
        <f>IF('Employee List'!AD306="","",TRIM('Employee List'!AD306))</f>
        <v/>
      </c>
      <c r="AC298" s="2" t="str">
        <f>IF('Employee List'!G306="","",TRIM('Employee List'!G306))</f>
        <v/>
      </c>
      <c r="AD298" t="str">
        <f>IFERROR(VLOOKUP('Employee List'!AE306,Civil_Status_Table,2,FALSE),"")</f>
        <v/>
      </c>
      <c r="AE298" s="2" t="str">
        <f>IF('Employee List'!AF306="","",TRIM('Employee List'!AF306))</f>
        <v/>
      </c>
      <c r="AF298" s="2" t="str">
        <f>IF('Employee List'!AG306="","",TRIM('Employee List'!AG306))</f>
        <v/>
      </c>
      <c r="AG298" s="2" t="str">
        <f>IF('Employee List'!AH306="","",TRIM('Employee List'!AH306))</f>
        <v/>
      </c>
      <c r="AH298" t="str">
        <f>IF(ISBLANK('Employee List'!AI306), "",VLOOKUP('Employee List'!AI306,'other LOVs'!A:B,2,FALSE))</f>
        <v/>
      </c>
      <c r="AI298" t="str">
        <f>IF('Employee List'!AJ306="","",TRIM('Employee List'!AJ306))</f>
        <v/>
      </c>
      <c r="AJ298" t="str">
        <f>IF(ISBLANK('Employee List'!AK306)," ",TRIM('Employee List'!AK306))</f>
        <v xml:space="preserve"> </v>
      </c>
    </row>
    <row r="299" spans="1:36">
      <c r="A299" t="str">
        <f>IF('Employee List'!B307="","",TRIM('Employee List'!B307))</f>
        <v/>
      </c>
      <c r="B299" t="str">
        <f>IF('Employee List'!C307="","",TRIM('Employee List'!C307))</f>
        <v/>
      </c>
      <c r="C299" t="str">
        <f>IF('Employee List'!D307="","",TRIM('Employee List'!D307))</f>
        <v/>
      </c>
      <c r="D299" t="str">
        <f>IF(ISBLANK('Employee List'!E307), "",VLOOKUP('Employee List'!E307,'other LOVs'!A:B,2,FALSE))</f>
        <v/>
      </c>
      <c r="E299" t="str">
        <f>IF('Employee List'!F307="","",TRIM('Employee List'!F307))</f>
        <v>,</v>
      </c>
      <c r="F299" s="2" t="str">
        <f>IF('Employee List'!H307="","",'Employee List'!H307)</f>
        <v/>
      </c>
      <c r="G299" s="2" t="str">
        <f>IF('Employee List'!I307="","",TRIM('Employee List'!I307))</f>
        <v/>
      </c>
      <c r="H299" t="str">
        <f>IFERROR(VLOOKUP('Employee List'!J307,Nationality_Table,2,FALSE),"")</f>
        <v/>
      </c>
      <c r="I299" t="str">
        <f>IFERROR(VLOOKUP('Employee List'!K307,Country_Table,2,FALSE),"")</f>
        <v/>
      </c>
      <c r="J299" t="str">
        <f>IFERROR(VLOOKUP('Employee List'!L307,Gender_Table,2,FALSE),"")</f>
        <v/>
      </c>
      <c r="K299" s="2" t="str">
        <f>IF('Employee List'!M307="","",TEXT('Employee List'!M307,"00000000000"))</f>
        <v/>
      </c>
      <c r="L299" s="2" t="str">
        <f>IF('Employee List'!N307="","",TRIM('Employee List'!N307))</f>
        <v/>
      </c>
      <c r="M299" s="2" t="str">
        <f>IF('Employee List'!O307="","",TRIM('Employee List'!O307))</f>
        <v/>
      </c>
      <c r="N299" s="2" t="str">
        <f>IF('Employee List'!P307="","",LEFT(TRIM('Employee List'!P307),60))</f>
        <v/>
      </c>
      <c r="O299" t="str">
        <f>IFERROR(IF(VLOOKUP('Employee List'!Q307,Country_Table,2,FALSE)="PH",VLOOKUP(UPPER(TRIM('Employee List'!R307)&amp;TRIM('Employee List'!S307)&amp;TRIM('Employee List'!T307)),City!$K:$M,3,FALSE),IF('Employee List'!T307="","",'Employee List'!T307)),"")</f>
        <v/>
      </c>
      <c r="P299" t="str">
        <f>IFERROR(IF(VLOOKUP('Employee List'!Q307,Country_Table,2,FALSE)="PH",VLOOKUP('Employee List'!R307,Region_Table,2,FALSE),IF('Employee List'!R307="","",'Employee List'!R307)),"")</f>
        <v/>
      </c>
      <c r="Q299" t="str">
        <f>IFERROR(IF(VLOOKUP('Employee List'!Q307,Country_Table,2,FALSE)="PH",VLOOKUP('Employee List'!S307,Province_Table,2,FALSE),IF('Employee List'!S307="","",'Employee List'!S307)),"")</f>
        <v/>
      </c>
      <c r="R299" t="str">
        <f>IFERROR(VLOOKUP('Employee List'!Q307,Country_Table,2,FALSE),"")</f>
        <v/>
      </c>
      <c r="S299" s="2" t="str">
        <f>IF('Employee List'!U307="","",TRIM('Employee List'!U307))</f>
        <v/>
      </c>
      <c r="T299" s="2" t="str">
        <f>IF('Employee List'!V307="","",TRIM('Employee List'!V307))</f>
        <v/>
      </c>
      <c r="U299" s="2" t="str">
        <f>IF('Employee List'!W307="","",LEFT(TRIM('Employee List'!W307),60))</f>
        <v/>
      </c>
      <c r="V299" t="str">
        <f>IFERROR(IF(VLOOKUP('Employee List'!X307,Country_Table,2,FALSE)="PH",VLOOKUP(UPPER(TRIM('Employee List'!Y307)&amp;TRIM('Employee List'!Z307)&amp;TRIM('Employee List'!AA307)),City!$K:$M,3,FALSE),IF('Employee List'!AA307="","",'Employee List'!AA307)),"")</f>
        <v/>
      </c>
      <c r="W299" t="str">
        <f>IFERROR(IF(VLOOKUP('Employee List'!X307,Country_Table,2,FALSE)="PH",VLOOKUP('Employee List'!Y307,Region_Table,2,FALSE),IF('Employee List'!Y307="","",'Employee List'!Y307)),"")</f>
        <v/>
      </c>
      <c r="X299" t="str">
        <f>IFERROR(IF(VLOOKUP('Employee List'!X307,Country_Table,2,FALSE)="PH",VLOOKUP('Employee List'!Z307,Province_Table,2,FALSE),IF('Employee List'!Z307="","",'Employee List'!Z307)),"")</f>
        <v/>
      </c>
      <c r="Y299" t="str">
        <f>IFERROR(VLOOKUP('Employee List'!X307,Country_Table,2,FALSE),"")</f>
        <v/>
      </c>
      <c r="Z299" s="2" t="str">
        <f>IF('Employee List'!AB307="","",TRIM('Employee List'!AB307))</f>
        <v/>
      </c>
      <c r="AA299" s="2" t="str">
        <f>IF('Employee List'!AC307="","",TRIM('Employee List'!AC307))</f>
        <v/>
      </c>
      <c r="AB299" s="2" t="str">
        <f>IF('Employee List'!AD307="","",TRIM('Employee List'!AD307))</f>
        <v/>
      </c>
      <c r="AC299" s="2" t="str">
        <f>IF('Employee List'!G307="","",TRIM('Employee List'!G307))</f>
        <v/>
      </c>
      <c r="AD299" t="str">
        <f>IFERROR(VLOOKUP('Employee List'!AE307,Civil_Status_Table,2,FALSE),"")</f>
        <v/>
      </c>
      <c r="AE299" s="2" t="str">
        <f>IF('Employee List'!AF307="","",TRIM('Employee List'!AF307))</f>
        <v/>
      </c>
      <c r="AF299" s="2" t="str">
        <f>IF('Employee List'!AG307="","",TRIM('Employee List'!AG307))</f>
        <v/>
      </c>
      <c r="AG299" s="2" t="str">
        <f>IF('Employee List'!AH307="","",TRIM('Employee List'!AH307))</f>
        <v/>
      </c>
      <c r="AH299" t="str">
        <f>IF(ISBLANK('Employee List'!AI307), "",VLOOKUP('Employee List'!AI307,'other LOVs'!A:B,2,FALSE))</f>
        <v/>
      </c>
      <c r="AI299" t="str">
        <f>IF('Employee List'!AJ307="","",TRIM('Employee List'!AJ307))</f>
        <v/>
      </c>
      <c r="AJ299" t="str">
        <f>IF(ISBLANK('Employee List'!AK307)," ",TRIM('Employee List'!AK307))</f>
        <v xml:space="preserve"> </v>
      </c>
    </row>
    <row r="300" spans="1:36">
      <c r="A300" t="str">
        <f>IF('Employee List'!B308="","",TRIM('Employee List'!B308))</f>
        <v/>
      </c>
      <c r="B300" t="str">
        <f>IF('Employee List'!C308="","",TRIM('Employee List'!C308))</f>
        <v/>
      </c>
      <c r="C300" t="str">
        <f>IF('Employee List'!D308="","",TRIM('Employee List'!D308))</f>
        <v/>
      </c>
      <c r="D300" t="str">
        <f>IF(ISBLANK('Employee List'!E308), "",VLOOKUP('Employee List'!E308,'other LOVs'!A:B,2,FALSE))</f>
        <v/>
      </c>
      <c r="E300" t="str">
        <f>IF('Employee List'!F308="","",TRIM('Employee List'!F308))</f>
        <v>,</v>
      </c>
      <c r="F300" s="2" t="str">
        <f>IF('Employee List'!H308="","",'Employee List'!H308)</f>
        <v/>
      </c>
      <c r="G300" s="2" t="str">
        <f>IF('Employee List'!I308="","",TRIM('Employee List'!I308))</f>
        <v/>
      </c>
      <c r="H300" t="str">
        <f>IFERROR(VLOOKUP('Employee List'!J308,Nationality_Table,2,FALSE),"")</f>
        <v/>
      </c>
      <c r="I300" t="str">
        <f>IFERROR(VLOOKUP('Employee List'!K308,Country_Table,2,FALSE),"")</f>
        <v/>
      </c>
      <c r="J300" t="str">
        <f>IFERROR(VLOOKUP('Employee List'!L308,Gender_Table,2,FALSE),"")</f>
        <v/>
      </c>
      <c r="K300" s="2" t="str">
        <f>IF('Employee List'!M308="","",TEXT('Employee List'!M308,"00000000000"))</f>
        <v/>
      </c>
      <c r="L300" s="2" t="str">
        <f>IF('Employee List'!N308="","",TRIM('Employee List'!N308))</f>
        <v/>
      </c>
      <c r="M300" s="2" t="str">
        <f>IF('Employee List'!O308="","",TRIM('Employee List'!O308))</f>
        <v/>
      </c>
      <c r="N300" s="2" t="str">
        <f>IF('Employee List'!P308="","",LEFT(TRIM('Employee List'!P308),60))</f>
        <v/>
      </c>
      <c r="O300" t="str">
        <f>IFERROR(IF(VLOOKUP('Employee List'!Q308,Country_Table,2,FALSE)="PH",VLOOKUP(UPPER(TRIM('Employee List'!R308)&amp;TRIM('Employee List'!S308)&amp;TRIM('Employee List'!T308)),City!$K:$M,3,FALSE),IF('Employee List'!T308="","",'Employee List'!T308)),"")</f>
        <v/>
      </c>
      <c r="P300" t="str">
        <f>IFERROR(IF(VLOOKUP('Employee List'!Q308,Country_Table,2,FALSE)="PH",VLOOKUP('Employee List'!R308,Region_Table,2,FALSE),IF('Employee List'!R308="","",'Employee List'!R308)),"")</f>
        <v/>
      </c>
      <c r="Q300" t="str">
        <f>IFERROR(IF(VLOOKUP('Employee List'!Q308,Country_Table,2,FALSE)="PH",VLOOKUP('Employee List'!S308,Province_Table,2,FALSE),IF('Employee List'!S308="","",'Employee List'!S308)),"")</f>
        <v/>
      </c>
      <c r="R300" t="str">
        <f>IFERROR(VLOOKUP('Employee List'!Q308,Country_Table,2,FALSE),"")</f>
        <v/>
      </c>
      <c r="S300" s="2" t="str">
        <f>IF('Employee List'!U308="","",TRIM('Employee List'!U308))</f>
        <v/>
      </c>
      <c r="T300" s="2" t="str">
        <f>IF('Employee List'!V308="","",TRIM('Employee List'!V308))</f>
        <v/>
      </c>
      <c r="U300" s="2" t="str">
        <f>IF('Employee List'!W308="","",LEFT(TRIM('Employee List'!W308),60))</f>
        <v/>
      </c>
      <c r="V300" t="str">
        <f>IFERROR(IF(VLOOKUP('Employee List'!X308,Country_Table,2,FALSE)="PH",VLOOKUP(UPPER(TRIM('Employee List'!Y308)&amp;TRIM('Employee List'!Z308)&amp;TRIM('Employee List'!AA308)),City!$K:$M,3,FALSE),IF('Employee List'!AA308="","",'Employee List'!AA308)),"")</f>
        <v/>
      </c>
      <c r="W300" t="str">
        <f>IFERROR(IF(VLOOKUP('Employee List'!X308,Country_Table,2,FALSE)="PH",VLOOKUP('Employee List'!Y308,Region_Table,2,FALSE),IF('Employee List'!Y308="","",'Employee List'!Y308)),"")</f>
        <v/>
      </c>
      <c r="X300" t="str">
        <f>IFERROR(IF(VLOOKUP('Employee List'!X308,Country_Table,2,FALSE)="PH",VLOOKUP('Employee List'!Z308,Province_Table,2,FALSE),IF('Employee List'!Z308="","",'Employee List'!Z308)),"")</f>
        <v/>
      </c>
      <c r="Y300" t="str">
        <f>IFERROR(VLOOKUP('Employee List'!X308,Country_Table,2,FALSE),"")</f>
        <v/>
      </c>
      <c r="Z300" s="2" t="str">
        <f>IF('Employee List'!AB308="","",TRIM('Employee List'!AB308))</f>
        <v/>
      </c>
      <c r="AA300" s="2" t="str">
        <f>IF('Employee List'!AC308="","",TRIM('Employee List'!AC308))</f>
        <v/>
      </c>
      <c r="AB300" s="2" t="str">
        <f>IF('Employee List'!AD308="","",TRIM('Employee List'!AD308))</f>
        <v/>
      </c>
      <c r="AC300" s="2" t="str">
        <f>IF('Employee List'!G308="","",TRIM('Employee List'!G308))</f>
        <v/>
      </c>
      <c r="AD300" t="str">
        <f>IFERROR(VLOOKUP('Employee List'!AE308,Civil_Status_Table,2,FALSE),"")</f>
        <v/>
      </c>
      <c r="AE300" s="2" t="str">
        <f>IF('Employee List'!AF308="","",TRIM('Employee List'!AF308))</f>
        <v/>
      </c>
      <c r="AF300" s="2" t="str">
        <f>IF('Employee List'!AG308="","",TRIM('Employee List'!AG308))</f>
        <v/>
      </c>
      <c r="AG300" s="2" t="str">
        <f>IF('Employee List'!AH308="","",TRIM('Employee List'!AH308))</f>
        <v/>
      </c>
      <c r="AH300" t="str">
        <f>IF(ISBLANK('Employee List'!AI308), "",VLOOKUP('Employee List'!AI308,'other LOVs'!A:B,2,FALSE))</f>
        <v/>
      </c>
      <c r="AI300" t="str">
        <f>IF('Employee List'!AJ308="","",TRIM('Employee List'!AJ308))</f>
        <v/>
      </c>
      <c r="AJ300" t="str">
        <f>IF(ISBLANK('Employee List'!AK308)," ",TRIM('Employee List'!AK308))</f>
        <v xml:space="preserve"> </v>
      </c>
    </row>
    <row r="301" spans="1:36">
      <c r="A301" t="str">
        <f>IF('Employee List'!B309="","",TRIM('Employee List'!B309))</f>
        <v/>
      </c>
      <c r="B301" t="str">
        <f>IF('Employee List'!C309="","",TRIM('Employee List'!C309))</f>
        <v/>
      </c>
      <c r="C301" t="str">
        <f>IF('Employee List'!D309="","",TRIM('Employee List'!D309))</f>
        <v/>
      </c>
      <c r="D301" t="str">
        <f>IF(ISBLANK('Employee List'!E309), "",VLOOKUP('Employee List'!E309,'other LOVs'!A:B,2,FALSE))</f>
        <v/>
      </c>
      <c r="E301" t="str">
        <f>IF('Employee List'!F309="","",TRIM('Employee List'!F309))</f>
        <v>,</v>
      </c>
      <c r="F301" s="2" t="str">
        <f>IF('Employee List'!H309="","",'Employee List'!H309)</f>
        <v/>
      </c>
      <c r="G301" s="2" t="str">
        <f>IF('Employee List'!I309="","",TRIM('Employee List'!I309))</f>
        <v/>
      </c>
      <c r="H301" t="str">
        <f>IFERROR(VLOOKUP('Employee List'!J309,Nationality_Table,2,FALSE),"")</f>
        <v/>
      </c>
      <c r="I301" t="str">
        <f>IFERROR(VLOOKUP('Employee List'!K309,Country_Table,2,FALSE),"")</f>
        <v/>
      </c>
      <c r="J301" t="str">
        <f>IFERROR(VLOOKUP('Employee List'!L309,Gender_Table,2,FALSE),"")</f>
        <v/>
      </c>
      <c r="K301" s="2" t="str">
        <f>IF('Employee List'!M309="","",TEXT('Employee List'!M309,"00000000000"))</f>
        <v/>
      </c>
      <c r="L301" s="2" t="str">
        <f>IF('Employee List'!N309="","",TRIM('Employee List'!N309))</f>
        <v/>
      </c>
      <c r="M301" s="2" t="str">
        <f>IF('Employee List'!O309="","",TRIM('Employee List'!O309))</f>
        <v/>
      </c>
      <c r="N301" s="2" t="str">
        <f>IF('Employee List'!P309="","",LEFT(TRIM('Employee List'!P309),60))</f>
        <v/>
      </c>
      <c r="O301" t="str">
        <f>IFERROR(IF(VLOOKUP('Employee List'!Q309,Country_Table,2,FALSE)="PH",VLOOKUP(UPPER(TRIM('Employee List'!R309)&amp;TRIM('Employee List'!S309)&amp;TRIM('Employee List'!T309)),City!$K:$M,3,FALSE),IF('Employee List'!T309="","",'Employee List'!T309)),"")</f>
        <v/>
      </c>
      <c r="P301" t="str">
        <f>IFERROR(IF(VLOOKUP('Employee List'!Q309,Country_Table,2,FALSE)="PH",VLOOKUP('Employee List'!R309,Region_Table,2,FALSE),IF('Employee List'!R309="","",'Employee List'!R309)),"")</f>
        <v/>
      </c>
      <c r="Q301" t="str">
        <f>IFERROR(IF(VLOOKUP('Employee List'!Q309,Country_Table,2,FALSE)="PH",VLOOKUP('Employee List'!S309,Province_Table,2,FALSE),IF('Employee List'!S309="","",'Employee List'!S309)),"")</f>
        <v/>
      </c>
      <c r="R301" t="str">
        <f>IFERROR(VLOOKUP('Employee List'!Q309,Country_Table,2,FALSE),"")</f>
        <v/>
      </c>
      <c r="S301" s="2" t="str">
        <f>IF('Employee List'!U309="","",TRIM('Employee List'!U309))</f>
        <v/>
      </c>
      <c r="T301" s="2" t="str">
        <f>IF('Employee List'!V309="","",TRIM('Employee List'!V309))</f>
        <v/>
      </c>
      <c r="U301" s="2" t="str">
        <f>IF('Employee List'!W309="","",LEFT(TRIM('Employee List'!W309),60))</f>
        <v/>
      </c>
      <c r="V301" t="str">
        <f>IFERROR(IF(VLOOKUP('Employee List'!X309,Country_Table,2,FALSE)="PH",VLOOKUP(UPPER(TRIM('Employee List'!Y309)&amp;TRIM('Employee List'!Z309)&amp;TRIM('Employee List'!AA309)),City!$K:$M,3,FALSE),IF('Employee List'!AA309="","",'Employee List'!AA309)),"")</f>
        <v/>
      </c>
      <c r="W301" t="str">
        <f>IFERROR(IF(VLOOKUP('Employee List'!X309,Country_Table,2,FALSE)="PH",VLOOKUP('Employee List'!Y309,Region_Table,2,FALSE),IF('Employee List'!Y309="","",'Employee List'!Y309)),"")</f>
        <v/>
      </c>
      <c r="X301" t="str">
        <f>IFERROR(IF(VLOOKUP('Employee List'!X309,Country_Table,2,FALSE)="PH",VLOOKUP('Employee List'!Z309,Province_Table,2,FALSE),IF('Employee List'!Z309="","",'Employee List'!Z309)),"")</f>
        <v/>
      </c>
      <c r="Y301" t="str">
        <f>IFERROR(VLOOKUP('Employee List'!X309,Country_Table,2,FALSE),"")</f>
        <v/>
      </c>
      <c r="Z301" s="2" t="str">
        <f>IF('Employee List'!AB309="","",TRIM('Employee List'!AB309))</f>
        <v/>
      </c>
      <c r="AA301" s="2" t="str">
        <f>IF('Employee List'!AC309="","",TRIM('Employee List'!AC309))</f>
        <v/>
      </c>
      <c r="AB301" s="2" t="str">
        <f>IF('Employee List'!AD309="","",TRIM('Employee List'!AD309))</f>
        <v/>
      </c>
      <c r="AC301" s="2" t="str">
        <f>IF('Employee List'!G309="","",TRIM('Employee List'!G309))</f>
        <v/>
      </c>
      <c r="AD301" t="str">
        <f>IFERROR(VLOOKUP('Employee List'!AE309,Civil_Status_Table,2,FALSE),"")</f>
        <v/>
      </c>
      <c r="AE301" s="2" t="str">
        <f>IF('Employee List'!AF309="","",TRIM('Employee List'!AF309))</f>
        <v/>
      </c>
      <c r="AF301" s="2" t="str">
        <f>IF('Employee List'!AG309="","",TRIM('Employee List'!AG309))</f>
        <v/>
      </c>
      <c r="AG301" s="2" t="str">
        <f>IF('Employee List'!AH309="","",TRIM('Employee List'!AH309))</f>
        <v/>
      </c>
      <c r="AH301" t="str">
        <f>IF(ISBLANK('Employee List'!AI309), "",VLOOKUP('Employee List'!AI309,'other LOVs'!A:B,2,FALSE))</f>
        <v/>
      </c>
      <c r="AI301" t="str">
        <f>IF('Employee List'!AJ309="","",TRIM('Employee List'!AJ309))</f>
        <v/>
      </c>
      <c r="AJ301" t="str">
        <f>IF(ISBLANK('Employee List'!AK309)," ",TRIM('Employee List'!AK309))</f>
        <v xml:space="preserve"> </v>
      </c>
    </row>
    <row r="302" spans="1:36">
      <c r="A302" t="str">
        <f>IF('Employee List'!B310="","",TRIM('Employee List'!B310))</f>
        <v/>
      </c>
      <c r="B302" t="str">
        <f>IF('Employee List'!C310="","",TRIM('Employee List'!C310))</f>
        <v/>
      </c>
      <c r="C302" t="str">
        <f>IF('Employee List'!D310="","",TRIM('Employee List'!D310))</f>
        <v/>
      </c>
      <c r="D302" t="str">
        <f>IF(ISBLANK('Employee List'!E310), "",VLOOKUP('Employee List'!E310,'other LOVs'!A:B,2,FALSE))</f>
        <v/>
      </c>
      <c r="E302" t="str">
        <f>IF('Employee List'!F310="","",TRIM('Employee List'!F310))</f>
        <v>,</v>
      </c>
      <c r="F302" s="2" t="str">
        <f>IF('Employee List'!H310="","",'Employee List'!H310)</f>
        <v/>
      </c>
      <c r="G302" s="2" t="str">
        <f>IF('Employee List'!I310="","",TRIM('Employee List'!I310))</f>
        <v/>
      </c>
      <c r="H302" t="str">
        <f>IFERROR(VLOOKUP('Employee List'!J310,Nationality_Table,2,FALSE),"")</f>
        <v/>
      </c>
      <c r="I302" t="str">
        <f>IFERROR(VLOOKUP('Employee List'!K310,Country_Table,2,FALSE),"")</f>
        <v/>
      </c>
      <c r="J302" t="str">
        <f>IFERROR(VLOOKUP('Employee List'!L310,Gender_Table,2,FALSE),"")</f>
        <v/>
      </c>
      <c r="K302" s="2" t="str">
        <f>IF('Employee List'!M310="","",TEXT('Employee List'!M310,"00000000000"))</f>
        <v/>
      </c>
      <c r="L302" s="2" t="str">
        <f>IF('Employee List'!N310="","",TRIM('Employee List'!N310))</f>
        <v/>
      </c>
      <c r="M302" s="2" t="str">
        <f>IF('Employee List'!O310="","",TRIM('Employee List'!O310))</f>
        <v/>
      </c>
      <c r="N302" s="2" t="str">
        <f>IF('Employee List'!P310="","",LEFT(TRIM('Employee List'!P310),60))</f>
        <v/>
      </c>
      <c r="O302" t="str">
        <f>IFERROR(IF(VLOOKUP('Employee List'!Q310,Country_Table,2,FALSE)="PH",VLOOKUP(UPPER(TRIM('Employee List'!R310)&amp;TRIM('Employee List'!S310)&amp;TRIM('Employee List'!T310)),City!$K:$M,3,FALSE),IF('Employee List'!T310="","",'Employee List'!T310)),"")</f>
        <v/>
      </c>
      <c r="P302" t="str">
        <f>IFERROR(IF(VLOOKUP('Employee List'!Q310,Country_Table,2,FALSE)="PH",VLOOKUP('Employee List'!R310,Region_Table,2,FALSE),IF('Employee List'!R310="","",'Employee List'!R310)),"")</f>
        <v/>
      </c>
      <c r="Q302" t="str">
        <f>IFERROR(IF(VLOOKUP('Employee List'!Q310,Country_Table,2,FALSE)="PH",VLOOKUP('Employee List'!S310,Province_Table,2,FALSE),IF('Employee List'!S310="","",'Employee List'!S310)),"")</f>
        <v/>
      </c>
      <c r="R302" t="str">
        <f>IFERROR(VLOOKUP('Employee List'!Q310,Country_Table,2,FALSE),"")</f>
        <v/>
      </c>
      <c r="S302" s="2" t="str">
        <f>IF('Employee List'!U310="","",TRIM('Employee List'!U310))</f>
        <v/>
      </c>
      <c r="T302" s="2" t="str">
        <f>IF('Employee List'!V310="","",TRIM('Employee List'!V310))</f>
        <v/>
      </c>
      <c r="U302" s="2" t="str">
        <f>IF('Employee List'!W310="","",LEFT(TRIM('Employee List'!W310),60))</f>
        <v/>
      </c>
      <c r="V302" t="str">
        <f>IFERROR(IF(VLOOKUP('Employee List'!X310,Country_Table,2,FALSE)="PH",VLOOKUP(UPPER(TRIM('Employee List'!Y310)&amp;TRIM('Employee List'!Z310)&amp;TRIM('Employee List'!AA310)),City!$K:$M,3,FALSE),IF('Employee List'!AA310="","",'Employee List'!AA310)),"")</f>
        <v/>
      </c>
      <c r="W302" t="str">
        <f>IFERROR(IF(VLOOKUP('Employee List'!X310,Country_Table,2,FALSE)="PH",VLOOKUP('Employee List'!Y310,Region_Table,2,FALSE),IF('Employee List'!Y310="","",'Employee List'!Y310)),"")</f>
        <v/>
      </c>
      <c r="X302" t="str">
        <f>IFERROR(IF(VLOOKUP('Employee List'!X310,Country_Table,2,FALSE)="PH",VLOOKUP('Employee List'!Z310,Province_Table,2,FALSE),IF('Employee List'!Z310="","",'Employee List'!Z310)),"")</f>
        <v/>
      </c>
      <c r="Y302" t="str">
        <f>IFERROR(VLOOKUP('Employee List'!X310,Country_Table,2,FALSE),"")</f>
        <v/>
      </c>
      <c r="Z302" s="2" t="str">
        <f>IF('Employee List'!AB310="","",TRIM('Employee List'!AB310))</f>
        <v/>
      </c>
      <c r="AA302" s="2" t="str">
        <f>IF('Employee List'!AC310="","",TRIM('Employee List'!AC310))</f>
        <v/>
      </c>
      <c r="AB302" s="2" t="str">
        <f>IF('Employee List'!AD310="","",TRIM('Employee List'!AD310))</f>
        <v/>
      </c>
      <c r="AC302" s="2" t="str">
        <f>IF('Employee List'!G310="","",TRIM('Employee List'!G310))</f>
        <v/>
      </c>
      <c r="AD302" t="str">
        <f>IFERROR(VLOOKUP('Employee List'!AE310,Civil_Status_Table,2,FALSE),"")</f>
        <v/>
      </c>
      <c r="AE302" s="2" t="str">
        <f>IF('Employee List'!AF310="","",TRIM('Employee List'!AF310))</f>
        <v/>
      </c>
      <c r="AF302" s="2" t="str">
        <f>IF('Employee List'!AG310="","",TRIM('Employee List'!AG310))</f>
        <v/>
      </c>
      <c r="AG302" s="2" t="str">
        <f>IF('Employee List'!AH310="","",TRIM('Employee List'!AH310))</f>
        <v/>
      </c>
      <c r="AH302" t="str">
        <f>IF(ISBLANK('Employee List'!AI310), "",VLOOKUP('Employee List'!AI310,'other LOVs'!A:B,2,FALSE))</f>
        <v/>
      </c>
      <c r="AI302" t="str">
        <f>IF('Employee List'!AJ310="","",TRIM('Employee List'!AJ310))</f>
        <v/>
      </c>
      <c r="AJ302" t="str">
        <f>IF(ISBLANK('Employee List'!AK310)," ",TRIM('Employee List'!AK310))</f>
        <v xml:space="preserve"> </v>
      </c>
    </row>
    <row r="303" spans="1:36">
      <c r="A303" t="str">
        <f>IF('Employee List'!B311="","",TRIM('Employee List'!B311))</f>
        <v/>
      </c>
      <c r="B303" t="str">
        <f>IF('Employee List'!C311="","",TRIM('Employee List'!C311))</f>
        <v/>
      </c>
      <c r="C303" t="str">
        <f>IF('Employee List'!D311="","",TRIM('Employee List'!D311))</f>
        <v/>
      </c>
      <c r="D303" t="str">
        <f>IF(ISBLANK('Employee List'!E311), "",VLOOKUP('Employee List'!E311,'other LOVs'!A:B,2,FALSE))</f>
        <v/>
      </c>
      <c r="E303" t="str">
        <f>IF('Employee List'!F311="","",TRIM('Employee List'!F311))</f>
        <v>,</v>
      </c>
      <c r="F303" s="2" t="str">
        <f>IF('Employee List'!H311="","",'Employee List'!H311)</f>
        <v/>
      </c>
      <c r="G303" s="2" t="str">
        <f>IF('Employee List'!I311="","",TRIM('Employee List'!I311))</f>
        <v/>
      </c>
      <c r="H303" t="str">
        <f>IFERROR(VLOOKUP('Employee List'!J311,Nationality_Table,2,FALSE),"")</f>
        <v/>
      </c>
      <c r="I303" t="str">
        <f>IFERROR(VLOOKUP('Employee List'!K311,Country_Table,2,FALSE),"")</f>
        <v/>
      </c>
      <c r="J303" t="str">
        <f>IFERROR(VLOOKUP('Employee List'!L311,Gender_Table,2,FALSE),"")</f>
        <v/>
      </c>
      <c r="K303" s="2" t="str">
        <f>IF('Employee List'!M311="","",TEXT('Employee List'!M311,"00000000000"))</f>
        <v/>
      </c>
      <c r="L303" s="2" t="str">
        <f>IF('Employee List'!N311="","",TRIM('Employee List'!N311))</f>
        <v/>
      </c>
      <c r="M303" s="2" t="str">
        <f>IF('Employee List'!O311="","",TRIM('Employee List'!O311))</f>
        <v/>
      </c>
      <c r="N303" s="2" t="str">
        <f>IF('Employee List'!P311="","",LEFT(TRIM('Employee List'!P311),60))</f>
        <v/>
      </c>
      <c r="O303" t="str">
        <f>IFERROR(IF(VLOOKUP('Employee List'!Q311,Country_Table,2,FALSE)="PH",VLOOKUP(UPPER(TRIM('Employee List'!R311)&amp;TRIM('Employee List'!S311)&amp;TRIM('Employee List'!T311)),City!$K:$M,3,FALSE),IF('Employee List'!T311="","",'Employee List'!T311)),"")</f>
        <v/>
      </c>
      <c r="P303" t="str">
        <f>IFERROR(IF(VLOOKUP('Employee List'!Q311,Country_Table,2,FALSE)="PH",VLOOKUP('Employee List'!R311,Region_Table,2,FALSE),IF('Employee List'!R311="","",'Employee List'!R311)),"")</f>
        <v/>
      </c>
      <c r="Q303" t="str">
        <f>IFERROR(IF(VLOOKUP('Employee List'!Q311,Country_Table,2,FALSE)="PH",VLOOKUP('Employee List'!S311,Province_Table,2,FALSE),IF('Employee List'!S311="","",'Employee List'!S311)),"")</f>
        <v/>
      </c>
      <c r="R303" t="str">
        <f>IFERROR(VLOOKUP('Employee List'!Q311,Country_Table,2,FALSE),"")</f>
        <v/>
      </c>
      <c r="S303" s="2" t="str">
        <f>IF('Employee List'!U311="","",TRIM('Employee List'!U311))</f>
        <v/>
      </c>
      <c r="T303" s="2" t="str">
        <f>IF('Employee List'!V311="","",TRIM('Employee List'!V311))</f>
        <v/>
      </c>
      <c r="U303" s="2" t="str">
        <f>IF('Employee List'!W311="","",LEFT(TRIM('Employee List'!W311),60))</f>
        <v/>
      </c>
      <c r="V303" t="str">
        <f>IFERROR(IF(VLOOKUP('Employee List'!X311,Country_Table,2,FALSE)="PH",VLOOKUP(UPPER(TRIM('Employee List'!Y311)&amp;TRIM('Employee List'!Z311)&amp;TRIM('Employee List'!AA311)),City!$K:$M,3,FALSE),IF('Employee List'!AA311="","",'Employee List'!AA311)),"")</f>
        <v/>
      </c>
      <c r="W303" t="str">
        <f>IFERROR(IF(VLOOKUP('Employee List'!X311,Country_Table,2,FALSE)="PH",VLOOKUP('Employee List'!Y311,Region_Table,2,FALSE),IF('Employee List'!Y311="","",'Employee List'!Y311)),"")</f>
        <v/>
      </c>
      <c r="X303" t="str">
        <f>IFERROR(IF(VLOOKUP('Employee List'!X311,Country_Table,2,FALSE)="PH",VLOOKUP('Employee List'!Z311,Province_Table,2,FALSE),IF('Employee List'!Z311="","",'Employee List'!Z311)),"")</f>
        <v/>
      </c>
      <c r="Y303" t="str">
        <f>IFERROR(VLOOKUP('Employee List'!X311,Country_Table,2,FALSE),"")</f>
        <v/>
      </c>
      <c r="Z303" s="2" t="str">
        <f>IF('Employee List'!AB311="","",TRIM('Employee List'!AB311))</f>
        <v/>
      </c>
      <c r="AA303" s="2" t="str">
        <f>IF('Employee List'!AC311="","",TRIM('Employee List'!AC311))</f>
        <v/>
      </c>
      <c r="AB303" s="2" t="str">
        <f>IF('Employee List'!AD311="","",TRIM('Employee List'!AD311))</f>
        <v/>
      </c>
      <c r="AC303" s="2" t="str">
        <f>IF('Employee List'!G311="","",TRIM('Employee List'!G311))</f>
        <v/>
      </c>
      <c r="AD303" t="str">
        <f>IFERROR(VLOOKUP('Employee List'!AE311,Civil_Status_Table,2,FALSE),"")</f>
        <v/>
      </c>
      <c r="AE303" s="2" t="str">
        <f>IF('Employee List'!AF311="","",TRIM('Employee List'!AF311))</f>
        <v/>
      </c>
      <c r="AF303" s="2" t="str">
        <f>IF('Employee List'!AG311="","",TRIM('Employee List'!AG311))</f>
        <v/>
      </c>
      <c r="AG303" s="2" t="str">
        <f>IF('Employee List'!AH311="","",TRIM('Employee List'!AH311))</f>
        <v/>
      </c>
      <c r="AH303" t="str">
        <f>IF(ISBLANK('Employee List'!AI311), "",VLOOKUP('Employee List'!AI311,'other LOVs'!A:B,2,FALSE))</f>
        <v/>
      </c>
      <c r="AI303" t="str">
        <f>IF('Employee List'!AJ311="","",TRIM('Employee List'!AJ311))</f>
        <v/>
      </c>
      <c r="AJ303" t="str">
        <f>IF(ISBLANK('Employee List'!AK311)," ",TRIM('Employee List'!AK311))</f>
        <v xml:space="preserve"> </v>
      </c>
    </row>
    <row r="304" spans="1:36">
      <c r="A304" t="str">
        <f>IF('Employee List'!B312="","",TRIM('Employee List'!B312))</f>
        <v/>
      </c>
      <c r="B304" t="str">
        <f>IF('Employee List'!C312="","",TRIM('Employee List'!C312))</f>
        <v/>
      </c>
      <c r="C304" t="str">
        <f>IF('Employee List'!D312="","",TRIM('Employee List'!D312))</f>
        <v/>
      </c>
      <c r="D304" t="str">
        <f>IF(ISBLANK('Employee List'!E312), "",VLOOKUP('Employee List'!E312,'other LOVs'!A:B,2,FALSE))</f>
        <v/>
      </c>
      <c r="E304" t="str">
        <f>IF('Employee List'!F312="","",TRIM('Employee List'!F312))</f>
        <v>,</v>
      </c>
      <c r="F304" s="2" t="str">
        <f>IF('Employee List'!H312="","",'Employee List'!H312)</f>
        <v/>
      </c>
      <c r="G304" s="2" t="str">
        <f>IF('Employee List'!I312="","",TRIM('Employee List'!I312))</f>
        <v/>
      </c>
      <c r="H304" t="str">
        <f>IFERROR(VLOOKUP('Employee List'!J312,Nationality_Table,2,FALSE),"")</f>
        <v/>
      </c>
      <c r="I304" t="str">
        <f>IFERROR(VLOOKUP('Employee List'!K312,Country_Table,2,FALSE),"")</f>
        <v/>
      </c>
      <c r="J304" t="str">
        <f>IFERROR(VLOOKUP('Employee List'!L312,Gender_Table,2,FALSE),"")</f>
        <v/>
      </c>
      <c r="K304" s="2" t="str">
        <f>IF('Employee List'!M312="","",TEXT('Employee List'!M312,"00000000000"))</f>
        <v/>
      </c>
      <c r="L304" s="2" t="str">
        <f>IF('Employee List'!N312="","",TRIM('Employee List'!N312))</f>
        <v/>
      </c>
      <c r="M304" s="2" t="str">
        <f>IF('Employee List'!O312="","",TRIM('Employee List'!O312))</f>
        <v/>
      </c>
      <c r="N304" s="2" t="str">
        <f>IF('Employee List'!P312="","",LEFT(TRIM('Employee List'!P312),60))</f>
        <v/>
      </c>
      <c r="O304" t="str">
        <f>IFERROR(IF(VLOOKUP('Employee List'!Q312,Country_Table,2,FALSE)="PH",VLOOKUP(UPPER(TRIM('Employee List'!R312)&amp;TRIM('Employee List'!S312)&amp;TRIM('Employee List'!T312)),City!$K:$M,3,FALSE),IF('Employee List'!T312="","",'Employee List'!T312)),"")</f>
        <v/>
      </c>
      <c r="P304" t="str">
        <f>IFERROR(IF(VLOOKUP('Employee List'!Q312,Country_Table,2,FALSE)="PH",VLOOKUP('Employee List'!R312,Region_Table,2,FALSE),IF('Employee List'!R312="","",'Employee List'!R312)),"")</f>
        <v/>
      </c>
      <c r="Q304" t="str">
        <f>IFERROR(IF(VLOOKUP('Employee List'!Q312,Country_Table,2,FALSE)="PH",VLOOKUP('Employee List'!S312,Province_Table,2,FALSE),IF('Employee List'!S312="","",'Employee List'!S312)),"")</f>
        <v/>
      </c>
      <c r="R304" t="str">
        <f>IFERROR(VLOOKUP('Employee List'!Q312,Country_Table,2,FALSE),"")</f>
        <v/>
      </c>
      <c r="S304" s="2" t="str">
        <f>IF('Employee List'!U312="","",TRIM('Employee List'!U312))</f>
        <v/>
      </c>
      <c r="T304" s="2" t="str">
        <f>IF('Employee List'!V312="","",TRIM('Employee List'!V312))</f>
        <v/>
      </c>
      <c r="U304" s="2" t="str">
        <f>IF('Employee List'!W312="","",LEFT(TRIM('Employee List'!W312),60))</f>
        <v/>
      </c>
      <c r="V304" t="str">
        <f>IFERROR(IF(VLOOKUP('Employee List'!X312,Country_Table,2,FALSE)="PH",VLOOKUP(UPPER(TRIM('Employee List'!Y312)&amp;TRIM('Employee List'!Z312)&amp;TRIM('Employee List'!AA312)),City!$K:$M,3,FALSE),IF('Employee List'!AA312="","",'Employee List'!AA312)),"")</f>
        <v/>
      </c>
      <c r="W304" t="str">
        <f>IFERROR(IF(VLOOKUP('Employee List'!X312,Country_Table,2,FALSE)="PH",VLOOKUP('Employee List'!Y312,Region_Table,2,FALSE),IF('Employee List'!Y312="","",'Employee List'!Y312)),"")</f>
        <v/>
      </c>
      <c r="X304" t="str">
        <f>IFERROR(IF(VLOOKUP('Employee List'!X312,Country_Table,2,FALSE)="PH",VLOOKUP('Employee List'!Z312,Province_Table,2,FALSE),IF('Employee List'!Z312="","",'Employee List'!Z312)),"")</f>
        <v/>
      </c>
      <c r="Y304" t="str">
        <f>IFERROR(VLOOKUP('Employee List'!X312,Country_Table,2,FALSE),"")</f>
        <v/>
      </c>
      <c r="Z304" s="2" t="str">
        <f>IF('Employee List'!AB312="","",TRIM('Employee List'!AB312))</f>
        <v/>
      </c>
      <c r="AA304" s="2" t="str">
        <f>IF('Employee List'!AC312="","",TRIM('Employee List'!AC312))</f>
        <v/>
      </c>
      <c r="AB304" s="2" t="str">
        <f>IF('Employee List'!AD312="","",TRIM('Employee List'!AD312))</f>
        <v/>
      </c>
      <c r="AC304" s="2" t="str">
        <f>IF('Employee List'!G312="","",TRIM('Employee List'!G312))</f>
        <v/>
      </c>
      <c r="AD304" t="str">
        <f>IFERROR(VLOOKUP('Employee List'!AE312,Civil_Status_Table,2,FALSE),"")</f>
        <v/>
      </c>
      <c r="AE304" s="2" t="str">
        <f>IF('Employee List'!AF312="","",TRIM('Employee List'!AF312))</f>
        <v/>
      </c>
      <c r="AF304" s="2" t="str">
        <f>IF('Employee List'!AG312="","",TRIM('Employee List'!AG312))</f>
        <v/>
      </c>
      <c r="AG304" s="2" t="str">
        <f>IF('Employee List'!AH312="","",TRIM('Employee List'!AH312))</f>
        <v/>
      </c>
      <c r="AH304" t="str">
        <f>IF(ISBLANK('Employee List'!AI312), "",VLOOKUP('Employee List'!AI312,'other LOVs'!A:B,2,FALSE))</f>
        <v/>
      </c>
      <c r="AI304" t="str">
        <f>IF('Employee List'!AJ312="","",TRIM('Employee List'!AJ312))</f>
        <v/>
      </c>
      <c r="AJ304" t="str">
        <f>IF(ISBLANK('Employee List'!AK312)," ",TRIM('Employee List'!AK312))</f>
        <v xml:space="preserve"> </v>
      </c>
    </row>
    <row r="305" spans="1:36">
      <c r="A305" t="str">
        <f>IF('Employee List'!B313="","",TRIM('Employee List'!B313))</f>
        <v/>
      </c>
      <c r="B305" t="str">
        <f>IF('Employee List'!C313="","",TRIM('Employee List'!C313))</f>
        <v/>
      </c>
      <c r="C305" t="str">
        <f>IF('Employee List'!D313="","",TRIM('Employee List'!D313))</f>
        <v/>
      </c>
      <c r="D305" t="str">
        <f>IF(ISBLANK('Employee List'!E313), "",VLOOKUP('Employee List'!E313,'other LOVs'!A:B,2,FALSE))</f>
        <v/>
      </c>
      <c r="E305" t="str">
        <f>IF('Employee List'!F313="","",TRIM('Employee List'!F313))</f>
        <v>,</v>
      </c>
      <c r="F305" s="2" t="str">
        <f>IF('Employee List'!H313="","",'Employee List'!H313)</f>
        <v/>
      </c>
      <c r="G305" s="2" t="str">
        <f>IF('Employee List'!I313="","",TRIM('Employee List'!I313))</f>
        <v/>
      </c>
      <c r="H305" t="str">
        <f>IFERROR(VLOOKUP('Employee List'!J313,Nationality_Table,2,FALSE),"")</f>
        <v/>
      </c>
      <c r="I305" t="str">
        <f>IFERROR(VLOOKUP('Employee List'!K313,Country_Table,2,FALSE),"")</f>
        <v/>
      </c>
      <c r="J305" t="str">
        <f>IFERROR(VLOOKUP('Employee List'!L313,Gender_Table,2,FALSE),"")</f>
        <v/>
      </c>
      <c r="K305" s="2" t="str">
        <f>IF('Employee List'!M313="","",TEXT('Employee List'!M313,"00000000000"))</f>
        <v/>
      </c>
      <c r="L305" s="2" t="str">
        <f>IF('Employee List'!N313="","",TRIM('Employee List'!N313))</f>
        <v/>
      </c>
      <c r="M305" s="2" t="str">
        <f>IF('Employee List'!O313="","",TRIM('Employee List'!O313))</f>
        <v/>
      </c>
      <c r="N305" s="2" t="str">
        <f>IF('Employee List'!P313="","",LEFT(TRIM('Employee List'!P313),60))</f>
        <v/>
      </c>
      <c r="O305" t="str">
        <f>IFERROR(IF(VLOOKUP('Employee List'!Q313,Country_Table,2,FALSE)="PH",VLOOKUP(UPPER(TRIM('Employee List'!R313)&amp;TRIM('Employee List'!S313)&amp;TRIM('Employee List'!T313)),City!$K:$M,3,FALSE),IF('Employee List'!T313="","",'Employee List'!T313)),"")</f>
        <v/>
      </c>
      <c r="P305" t="str">
        <f>IFERROR(IF(VLOOKUP('Employee List'!Q313,Country_Table,2,FALSE)="PH",VLOOKUP('Employee List'!R313,Region_Table,2,FALSE),IF('Employee List'!R313="","",'Employee List'!R313)),"")</f>
        <v/>
      </c>
      <c r="Q305" t="str">
        <f>IFERROR(IF(VLOOKUP('Employee List'!Q313,Country_Table,2,FALSE)="PH",VLOOKUP('Employee List'!S313,Province_Table,2,FALSE),IF('Employee List'!S313="","",'Employee List'!S313)),"")</f>
        <v/>
      </c>
      <c r="R305" t="str">
        <f>IFERROR(VLOOKUP('Employee List'!Q313,Country_Table,2,FALSE),"")</f>
        <v/>
      </c>
      <c r="S305" s="2" t="str">
        <f>IF('Employee List'!U313="","",TRIM('Employee List'!U313))</f>
        <v/>
      </c>
      <c r="T305" s="2" t="str">
        <f>IF('Employee List'!V313="","",TRIM('Employee List'!V313))</f>
        <v/>
      </c>
      <c r="U305" s="2" t="str">
        <f>IF('Employee List'!W313="","",LEFT(TRIM('Employee List'!W313),60))</f>
        <v/>
      </c>
      <c r="V305" t="str">
        <f>IFERROR(IF(VLOOKUP('Employee List'!X313,Country_Table,2,FALSE)="PH",VLOOKUP(UPPER(TRIM('Employee List'!Y313)&amp;TRIM('Employee List'!Z313)&amp;TRIM('Employee List'!AA313)),City!$K:$M,3,FALSE),IF('Employee List'!AA313="","",'Employee List'!AA313)),"")</f>
        <v/>
      </c>
      <c r="W305" t="str">
        <f>IFERROR(IF(VLOOKUP('Employee List'!X313,Country_Table,2,FALSE)="PH",VLOOKUP('Employee List'!Y313,Region_Table,2,FALSE),IF('Employee List'!Y313="","",'Employee List'!Y313)),"")</f>
        <v/>
      </c>
      <c r="X305" t="str">
        <f>IFERROR(IF(VLOOKUP('Employee List'!X313,Country_Table,2,FALSE)="PH",VLOOKUP('Employee List'!Z313,Province_Table,2,FALSE),IF('Employee List'!Z313="","",'Employee List'!Z313)),"")</f>
        <v/>
      </c>
      <c r="Y305" t="str">
        <f>IFERROR(VLOOKUP('Employee List'!X313,Country_Table,2,FALSE),"")</f>
        <v/>
      </c>
      <c r="Z305" s="2" t="str">
        <f>IF('Employee List'!AB313="","",TRIM('Employee List'!AB313))</f>
        <v/>
      </c>
      <c r="AA305" s="2" t="str">
        <f>IF('Employee List'!AC313="","",TRIM('Employee List'!AC313))</f>
        <v/>
      </c>
      <c r="AB305" s="2" t="str">
        <f>IF('Employee List'!AD313="","",TRIM('Employee List'!AD313))</f>
        <v/>
      </c>
      <c r="AC305" s="2" t="str">
        <f>IF('Employee List'!G313="","",TRIM('Employee List'!G313))</f>
        <v/>
      </c>
      <c r="AD305" t="str">
        <f>IFERROR(VLOOKUP('Employee List'!AE313,Civil_Status_Table,2,FALSE),"")</f>
        <v/>
      </c>
      <c r="AE305" s="2" t="str">
        <f>IF('Employee List'!AF313="","",TRIM('Employee List'!AF313))</f>
        <v/>
      </c>
      <c r="AF305" s="2" t="str">
        <f>IF('Employee List'!AG313="","",TRIM('Employee List'!AG313))</f>
        <v/>
      </c>
      <c r="AG305" s="2" t="str">
        <f>IF('Employee List'!AH313="","",TRIM('Employee List'!AH313))</f>
        <v/>
      </c>
      <c r="AH305" t="str">
        <f>IF(ISBLANK('Employee List'!AI313), "",VLOOKUP('Employee List'!AI313,'other LOVs'!A:B,2,FALSE))</f>
        <v/>
      </c>
      <c r="AI305" t="str">
        <f>IF('Employee List'!AJ313="","",TRIM('Employee List'!AJ313))</f>
        <v/>
      </c>
      <c r="AJ305" t="str">
        <f>IF(ISBLANK('Employee List'!AK313)," ",TRIM('Employee List'!AK313))</f>
        <v xml:space="preserve"> </v>
      </c>
    </row>
    <row r="306" spans="1:36">
      <c r="A306" t="str">
        <f>IF('Employee List'!B314="","",TRIM('Employee List'!B314))</f>
        <v/>
      </c>
      <c r="B306" t="str">
        <f>IF('Employee List'!C314="","",TRIM('Employee List'!C314))</f>
        <v/>
      </c>
      <c r="C306" t="str">
        <f>IF('Employee List'!D314="","",TRIM('Employee List'!D314))</f>
        <v/>
      </c>
      <c r="D306" t="str">
        <f>IF(ISBLANK('Employee List'!E314), "",VLOOKUP('Employee List'!E314,'other LOVs'!A:B,2,FALSE))</f>
        <v/>
      </c>
      <c r="E306" t="str">
        <f>IF('Employee List'!F314="","",TRIM('Employee List'!F314))</f>
        <v>,</v>
      </c>
      <c r="F306" s="2" t="str">
        <f>IF('Employee List'!H314="","",'Employee List'!H314)</f>
        <v/>
      </c>
      <c r="G306" s="2" t="str">
        <f>IF('Employee List'!I314="","",TRIM('Employee List'!I314))</f>
        <v/>
      </c>
      <c r="H306" t="str">
        <f>IFERROR(VLOOKUP('Employee List'!J314,Nationality_Table,2,FALSE),"")</f>
        <v/>
      </c>
      <c r="I306" t="str">
        <f>IFERROR(VLOOKUP('Employee List'!K314,Country_Table,2,FALSE),"")</f>
        <v/>
      </c>
      <c r="J306" t="str">
        <f>IFERROR(VLOOKUP('Employee List'!L314,Gender_Table,2,FALSE),"")</f>
        <v/>
      </c>
      <c r="K306" s="2" t="str">
        <f>IF('Employee List'!M314="","",TEXT('Employee List'!M314,"00000000000"))</f>
        <v/>
      </c>
      <c r="L306" s="2" t="str">
        <f>IF('Employee List'!N314="","",TRIM('Employee List'!N314))</f>
        <v/>
      </c>
      <c r="M306" s="2" t="str">
        <f>IF('Employee List'!O314="","",TRIM('Employee List'!O314))</f>
        <v/>
      </c>
      <c r="N306" s="2" t="str">
        <f>IF('Employee List'!P314="","",LEFT(TRIM('Employee List'!P314),60))</f>
        <v/>
      </c>
      <c r="O306" t="str">
        <f>IFERROR(IF(VLOOKUP('Employee List'!Q314,Country_Table,2,FALSE)="PH",VLOOKUP(UPPER(TRIM('Employee List'!R314)&amp;TRIM('Employee List'!S314)&amp;TRIM('Employee List'!T314)),City!$K:$M,3,FALSE),IF('Employee List'!T314="","",'Employee List'!T314)),"")</f>
        <v/>
      </c>
      <c r="P306" t="str">
        <f>IFERROR(IF(VLOOKUP('Employee List'!Q314,Country_Table,2,FALSE)="PH",VLOOKUP('Employee List'!R314,Region_Table,2,FALSE),IF('Employee List'!R314="","",'Employee List'!R314)),"")</f>
        <v/>
      </c>
      <c r="Q306" t="str">
        <f>IFERROR(IF(VLOOKUP('Employee List'!Q314,Country_Table,2,FALSE)="PH",VLOOKUP('Employee List'!S314,Province_Table,2,FALSE),IF('Employee List'!S314="","",'Employee List'!S314)),"")</f>
        <v/>
      </c>
      <c r="R306" t="str">
        <f>IFERROR(VLOOKUP('Employee List'!Q314,Country_Table,2,FALSE),"")</f>
        <v/>
      </c>
      <c r="S306" s="2" t="str">
        <f>IF('Employee List'!U314="","",TRIM('Employee List'!U314))</f>
        <v/>
      </c>
      <c r="T306" s="2" t="str">
        <f>IF('Employee List'!V314="","",TRIM('Employee List'!V314))</f>
        <v/>
      </c>
      <c r="U306" s="2" t="str">
        <f>IF('Employee List'!W314="","",LEFT(TRIM('Employee List'!W314),60))</f>
        <v/>
      </c>
      <c r="V306" t="str">
        <f>IFERROR(IF(VLOOKUP('Employee List'!X314,Country_Table,2,FALSE)="PH",VLOOKUP(UPPER(TRIM('Employee List'!Y314)&amp;TRIM('Employee List'!Z314)&amp;TRIM('Employee List'!AA314)),City!$K:$M,3,FALSE),IF('Employee List'!AA314="","",'Employee List'!AA314)),"")</f>
        <v/>
      </c>
      <c r="W306" t="str">
        <f>IFERROR(IF(VLOOKUP('Employee List'!X314,Country_Table,2,FALSE)="PH",VLOOKUP('Employee List'!Y314,Region_Table,2,FALSE),IF('Employee List'!Y314="","",'Employee List'!Y314)),"")</f>
        <v/>
      </c>
      <c r="X306" t="str">
        <f>IFERROR(IF(VLOOKUP('Employee List'!X314,Country_Table,2,FALSE)="PH",VLOOKUP('Employee List'!Z314,Province_Table,2,FALSE),IF('Employee List'!Z314="","",'Employee List'!Z314)),"")</f>
        <v/>
      </c>
      <c r="Y306" t="str">
        <f>IFERROR(VLOOKUP('Employee List'!X314,Country_Table,2,FALSE),"")</f>
        <v/>
      </c>
      <c r="Z306" s="2" t="str">
        <f>IF('Employee List'!AB314="","",TRIM('Employee List'!AB314))</f>
        <v/>
      </c>
      <c r="AA306" s="2" t="str">
        <f>IF('Employee List'!AC314="","",TRIM('Employee List'!AC314))</f>
        <v/>
      </c>
      <c r="AB306" s="2" t="str">
        <f>IF('Employee List'!AD314="","",TRIM('Employee List'!AD314))</f>
        <v/>
      </c>
      <c r="AC306" s="2" t="str">
        <f>IF('Employee List'!G314="","",TRIM('Employee List'!G314))</f>
        <v/>
      </c>
      <c r="AD306" t="str">
        <f>IFERROR(VLOOKUP('Employee List'!AE314,Civil_Status_Table,2,FALSE),"")</f>
        <v/>
      </c>
      <c r="AE306" s="2" t="str">
        <f>IF('Employee List'!AF314="","",TRIM('Employee List'!AF314))</f>
        <v/>
      </c>
      <c r="AF306" s="2" t="str">
        <f>IF('Employee List'!AG314="","",TRIM('Employee List'!AG314))</f>
        <v/>
      </c>
      <c r="AG306" s="2" t="str">
        <f>IF('Employee List'!AH314="","",TRIM('Employee List'!AH314))</f>
        <v/>
      </c>
      <c r="AH306" t="str">
        <f>IF(ISBLANK('Employee List'!AI314), "",VLOOKUP('Employee List'!AI314,'other LOVs'!A:B,2,FALSE))</f>
        <v/>
      </c>
      <c r="AI306" t="str">
        <f>IF('Employee List'!AJ314="","",TRIM('Employee List'!AJ314))</f>
        <v/>
      </c>
      <c r="AJ306" t="str">
        <f>IF(ISBLANK('Employee List'!AK314)," ",TRIM('Employee List'!AK314))</f>
        <v xml:space="preserve"> </v>
      </c>
    </row>
    <row r="307" spans="1:36">
      <c r="A307" t="str">
        <f>IF('Employee List'!B315="","",TRIM('Employee List'!B315))</f>
        <v/>
      </c>
      <c r="B307" t="str">
        <f>IF('Employee List'!C315="","",TRIM('Employee List'!C315))</f>
        <v/>
      </c>
      <c r="C307" t="str">
        <f>IF('Employee List'!D315="","",TRIM('Employee List'!D315))</f>
        <v/>
      </c>
      <c r="D307" t="str">
        <f>IF(ISBLANK('Employee List'!E315), "",VLOOKUP('Employee List'!E315,'other LOVs'!A:B,2,FALSE))</f>
        <v/>
      </c>
      <c r="E307" t="str">
        <f>IF('Employee List'!F315="","",TRIM('Employee List'!F315))</f>
        <v>,</v>
      </c>
      <c r="F307" s="2" t="str">
        <f>IF('Employee List'!H315="","",'Employee List'!H315)</f>
        <v/>
      </c>
      <c r="G307" s="2" t="str">
        <f>IF('Employee List'!I315="","",TRIM('Employee List'!I315))</f>
        <v/>
      </c>
      <c r="H307" t="str">
        <f>IFERROR(VLOOKUP('Employee List'!J315,Nationality_Table,2,FALSE),"")</f>
        <v/>
      </c>
      <c r="I307" t="str">
        <f>IFERROR(VLOOKUP('Employee List'!K315,Country_Table,2,FALSE),"")</f>
        <v/>
      </c>
      <c r="J307" t="str">
        <f>IFERROR(VLOOKUP('Employee List'!L315,Gender_Table,2,FALSE),"")</f>
        <v/>
      </c>
      <c r="K307" s="2" t="str">
        <f>IF('Employee List'!M315="","",TEXT('Employee List'!M315,"00000000000"))</f>
        <v/>
      </c>
      <c r="L307" s="2" t="str">
        <f>IF('Employee List'!N315="","",TRIM('Employee List'!N315))</f>
        <v/>
      </c>
      <c r="M307" s="2" t="str">
        <f>IF('Employee List'!O315="","",TRIM('Employee List'!O315))</f>
        <v/>
      </c>
      <c r="N307" s="2" t="str">
        <f>IF('Employee List'!P315="","",LEFT(TRIM('Employee List'!P315),60))</f>
        <v/>
      </c>
      <c r="O307" t="str">
        <f>IFERROR(IF(VLOOKUP('Employee List'!Q315,Country_Table,2,FALSE)="PH",VLOOKUP(UPPER(TRIM('Employee List'!R315)&amp;TRIM('Employee List'!S315)&amp;TRIM('Employee List'!T315)),City!$K:$M,3,FALSE),IF('Employee List'!T315="","",'Employee List'!T315)),"")</f>
        <v/>
      </c>
      <c r="P307" t="str">
        <f>IFERROR(IF(VLOOKUP('Employee List'!Q315,Country_Table,2,FALSE)="PH",VLOOKUP('Employee List'!R315,Region_Table,2,FALSE),IF('Employee List'!R315="","",'Employee List'!R315)),"")</f>
        <v/>
      </c>
      <c r="Q307" t="str">
        <f>IFERROR(IF(VLOOKUP('Employee List'!Q315,Country_Table,2,FALSE)="PH",VLOOKUP('Employee List'!S315,Province_Table,2,FALSE),IF('Employee List'!S315="","",'Employee List'!S315)),"")</f>
        <v/>
      </c>
      <c r="R307" t="str">
        <f>IFERROR(VLOOKUP('Employee List'!Q315,Country_Table,2,FALSE),"")</f>
        <v/>
      </c>
      <c r="S307" s="2" t="str">
        <f>IF('Employee List'!U315="","",TRIM('Employee List'!U315))</f>
        <v/>
      </c>
      <c r="T307" s="2" t="str">
        <f>IF('Employee List'!V315="","",TRIM('Employee List'!V315))</f>
        <v/>
      </c>
      <c r="U307" s="2" t="str">
        <f>IF('Employee List'!W315="","",LEFT(TRIM('Employee List'!W315),60))</f>
        <v/>
      </c>
      <c r="V307" t="str">
        <f>IFERROR(IF(VLOOKUP('Employee List'!X315,Country_Table,2,FALSE)="PH",VLOOKUP(UPPER(TRIM('Employee List'!Y315)&amp;TRIM('Employee List'!Z315)&amp;TRIM('Employee List'!AA315)),City!$K:$M,3,FALSE),IF('Employee List'!AA315="","",'Employee List'!AA315)),"")</f>
        <v/>
      </c>
      <c r="W307" t="str">
        <f>IFERROR(IF(VLOOKUP('Employee List'!X315,Country_Table,2,FALSE)="PH",VLOOKUP('Employee List'!Y315,Region_Table,2,FALSE),IF('Employee List'!Y315="","",'Employee List'!Y315)),"")</f>
        <v/>
      </c>
      <c r="X307" t="str">
        <f>IFERROR(IF(VLOOKUP('Employee List'!X315,Country_Table,2,FALSE)="PH",VLOOKUP('Employee List'!Z315,Province_Table,2,FALSE),IF('Employee List'!Z315="","",'Employee List'!Z315)),"")</f>
        <v/>
      </c>
      <c r="Y307" t="str">
        <f>IFERROR(VLOOKUP('Employee List'!X315,Country_Table,2,FALSE),"")</f>
        <v/>
      </c>
      <c r="Z307" s="2" t="str">
        <f>IF('Employee List'!AB315="","",TRIM('Employee List'!AB315))</f>
        <v/>
      </c>
      <c r="AA307" s="2" t="str">
        <f>IF('Employee List'!AC315="","",TRIM('Employee List'!AC315))</f>
        <v/>
      </c>
      <c r="AB307" s="2" t="str">
        <f>IF('Employee List'!AD315="","",TRIM('Employee List'!AD315))</f>
        <v/>
      </c>
      <c r="AC307" s="2" t="str">
        <f>IF('Employee List'!G315="","",TRIM('Employee List'!G315))</f>
        <v/>
      </c>
      <c r="AD307" t="str">
        <f>IFERROR(VLOOKUP('Employee List'!AE315,Civil_Status_Table,2,FALSE),"")</f>
        <v/>
      </c>
      <c r="AE307" s="2" t="str">
        <f>IF('Employee List'!AF315="","",TRIM('Employee List'!AF315))</f>
        <v/>
      </c>
      <c r="AF307" s="2" t="str">
        <f>IF('Employee List'!AG315="","",TRIM('Employee List'!AG315))</f>
        <v/>
      </c>
      <c r="AG307" s="2" t="str">
        <f>IF('Employee List'!AH315="","",TRIM('Employee List'!AH315))</f>
        <v/>
      </c>
      <c r="AH307" t="str">
        <f>IF(ISBLANK('Employee List'!AI315), "",VLOOKUP('Employee List'!AI315,'other LOVs'!A:B,2,FALSE))</f>
        <v/>
      </c>
      <c r="AI307" t="str">
        <f>IF('Employee List'!AJ315="","",TRIM('Employee List'!AJ315))</f>
        <v/>
      </c>
      <c r="AJ307" t="str">
        <f>IF(ISBLANK('Employee List'!AK315)," ",TRIM('Employee List'!AK315))</f>
        <v xml:space="preserve"> </v>
      </c>
    </row>
    <row r="308" spans="1:36">
      <c r="A308" t="str">
        <f>IF('Employee List'!B316="","",TRIM('Employee List'!B316))</f>
        <v/>
      </c>
      <c r="B308" t="str">
        <f>IF('Employee List'!C316="","",TRIM('Employee List'!C316))</f>
        <v/>
      </c>
      <c r="C308" t="str">
        <f>IF('Employee List'!D316="","",TRIM('Employee List'!D316))</f>
        <v/>
      </c>
      <c r="D308" t="str">
        <f>IF(ISBLANK('Employee List'!E316), "",VLOOKUP('Employee List'!E316,'other LOVs'!A:B,2,FALSE))</f>
        <v/>
      </c>
      <c r="E308" t="str">
        <f>IF('Employee List'!F316="","",TRIM('Employee List'!F316))</f>
        <v>,</v>
      </c>
      <c r="F308" s="2" t="str">
        <f>IF('Employee List'!H316="","",'Employee List'!H316)</f>
        <v/>
      </c>
      <c r="G308" s="2" t="str">
        <f>IF('Employee List'!I316="","",TRIM('Employee List'!I316))</f>
        <v/>
      </c>
      <c r="H308" t="str">
        <f>IFERROR(VLOOKUP('Employee List'!J316,Nationality_Table,2,FALSE),"")</f>
        <v/>
      </c>
      <c r="I308" t="str">
        <f>IFERROR(VLOOKUP('Employee List'!K316,Country_Table,2,FALSE),"")</f>
        <v/>
      </c>
      <c r="J308" t="str">
        <f>IFERROR(VLOOKUP('Employee List'!L316,Gender_Table,2,FALSE),"")</f>
        <v/>
      </c>
      <c r="K308" s="2" t="str">
        <f>IF('Employee List'!M316="","",TEXT('Employee List'!M316,"00000000000"))</f>
        <v/>
      </c>
      <c r="L308" s="2" t="str">
        <f>IF('Employee List'!N316="","",TRIM('Employee List'!N316))</f>
        <v/>
      </c>
      <c r="M308" s="2" t="str">
        <f>IF('Employee List'!O316="","",TRIM('Employee List'!O316))</f>
        <v/>
      </c>
      <c r="N308" s="2" t="str">
        <f>IF('Employee List'!P316="","",LEFT(TRIM('Employee List'!P316),60))</f>
        <v/>
      </c>
      <c r="O308" t="str">
        <f>IFERROR(IF(VLOOKUP('Employee List'!Q316,Country_Table,2,FALSE)="PH",VLOOKUP(UPPER(TRIM('Employee List'!R316)&amp;TRIM('Employee List'!S316)&amp;TRIM('Employee List'!T316)),City!$K:$M,3,FALSE),IF('Employee List'!T316="","",'Employee List'!T316)),"")</f>
        <v/>
      </c>
      <c r="P308" t="str">
        <f>IFERROR(IF(VLOOKUP('Employee List'!Q316,Country_Table,2,FALSE)="PH",VLOOKUP('Employee List'!R316,Region_Table,2,FALSE),IF('Employee List'!R316="","",'Employee List'!R316)),"")</f>
        <v/>
      </c>
      <c r="Q308" t="str">
        <f>IFERROR(IF(VLOOKUP('Employee List'!Q316,Country_Table,2,FALSE)="PH",VLOOKUP('Employee List'!S316,Province_Table,2,FALSE),IF('Employee List'!S316="","",'Employee List'!S316)),"")</f>
        <v/>
      </c>
      <c r="R308" t="str">
        <f>IFERROR(VLOOKUP('Employee List'!Q316,Country_Table,2,FALSE),"")</f>
        <v/>
      </c>
      <c r="S308" s="2" t="str">
        <f>IF('Employee List'!U316="","",TRIM('Employee List'!U316))</f>
        <v/>
      </c>
      <c r="T308" s="2" t="str">
        <f>IF('Employee List'!V316="","",TRIM('Employee List'!V316))</f>
        <v/>
      </c>
      <c r="U308" s="2" t="str">
        <f>IF('Employee List'!W316="","",LEFT(TRIM('Employee List'!W316),60))</f>
        <v/>
      </c>
      <c r="V308" t="str">
        <f>IFERROR(IF(VLOOKUP('Employee List'!X316,Country_Table,2,FALSE)="PH",VLOOKUP(UPPER(TRIM('Employee List'!Y316)&amp;TRIM('Employee List'!Z316)&amp;TRIM('Employee List'!AA316)),City!$K:$M,3,FALSE),IF('Employee List'!AA316="","",'Employee List'!AA316)),"")</f>
        <v/>
      </c>
      <c r="W308" t="str">
        <f>IFERROR(IF(VLOOKUP('Employee List'!X316,Country_Table,2,FALSE)="PH",VLOOKUP('Employee List'!Y316,Region_Table,2,FALSE),IF('Employee List'!Y316="","",'Employee List'!Y316)),"")</f>
        <v/>
      </c>
      <c r="X308" t="str">
        <f>IFERROR(IF(VLOOKUP('Employee List'!X316,Country_Table,2,FALSE)="PH",VLOOKUP('Employee List'!Z316,Province_Table,2,FALSE),IF('Employee List'!Z316="","",'Employee List'!Z316)),"")</f>
        <v/>
      </c>
      <c r="Y308" t="str">
        <f>IFERROR(VLOOKUP('Employee List'!X316,Country_Table,2,FALSE),"")</f>
        <v/>
      </c>
      <c r="Z308" s="2" t="str">
        <f>IF('Employee List'!AB316="","",TRIM('Employee List'!AB316))</f>
        <v/>
      </c>
      <c r="AA308" s="2" t="str">
        <f>IF('Employee List'!AC316="","",TRIM('Employee List'!AC316))</f>
        <v/>
      </c>
      <c r="AB308" s="2" t="str">
        <f>IF('Employee List'!AD316="","",TRIM('Employee List'!AD316))</f>
        <v/>
      </c>
      <c r="AC308" s="2" t="str">
        <f>IF('Employee List'!G316="","",TRIM('Employee List'!G316))</f>
        <v/>
      </c>
      <c r="AD308" t="str">
        <f>IFERROR(VLOOKUP('Employee List'!AE316,Civil_Status_Table,2,FALSE),"")</f>
        <v/>
      </c>
      <c r="AE308" s="2" t="str">
        <f>IF('Employee List'!AF316="","",TRIM('Employee List'!AF316))</f>
        <v/>
      </c>
      <c r="AF308" s="2" t="str">
        <f>IF('Employee List'!AG316="","",TRIM('Employee List'!AG316))</f>
        <v/>
      </c>
      <c r="AG308" s="2" t="str">
        <f>IF('Employee List'!AH316="","",TRIM('Employee List'!AH316))</f>
        <v/>
      </c>
      <c r="AH308" t="str">
        <f>IF(ISBLANK('Employee List'!AI316), "",VLOOKUP('Employee List'!AI316,'other LOVs'!A:B,2,FALSE))</f>
        <v/>
      </c>
      <c r="AI308" t="str">
        <f>IF('Employee List'!AJ316="","",TRIM('Employee List'!AJ316))</f>
        <v/>
      </c>
      <c r="AJ308" t="str">
        <f>IF(ISBLANK('Employee List'!AK316)," ",TRIM('Employee List'!AK316))</f>
        <v xml:space="preserve"> </v>
      </c>
    </row>
    <row r="309" spans="1:36">
      <c r="A309" t="str">
        <f>IF('Employee List'!B317="","",TRIM('Employee List'!B317))</f>
        <v/>
      </c>
      <c r="B309" t="str">
        <f>IF('Employee List'!C317="","",TRIM('Employee List'!C317))</f>
        <v/>
      </c>
      <c r="C309" t="str">
        <f>IF('Employee List'!D317="","",TRIM('Employee List'!D317))</f>
        <v/>
      </c>
      <c r="D309" t="str">
        <f>IF(ISBLANK('Employee List'!E317), "",VLOOKUP('Employee List'!E317,'other LOVs'!A:B,2,FALSE))</f>
        <v/>
      </c>
      <c r="E309" t="str">
        <f>IF('Employee List'!F317="","",TRIM('Employee List'!F317))</f>
        <v>,</v>
      </c>
      <c r="F309" s="2" t="str">
        <f>IF('Employee List'!H317="","",'Employee List'!H317)</f>
        <v/>
      </c>
      <c r="G309" s="2" t="str">
        <f>IF('Employee List'!I317="","",TRIM('Employee List'!I317))</f>
        <v/>
      </c>
      <c r="H309" t="str">
        <f>IFERROR(VLOOKUP('Employee List'!J317,Nationality_Table,2,FALSE),"")</f>
        <v/>
      </c>
      <c r="I309" t="str">
        <f>IFERROR(VLOOKUP('Employee List'!K317,Country_Table,2,FALSE),"")</f>
        <v/>
      </c>
      <c r="J309" t="str">
        <f>IFERROR(VLOOKUP('Employee List'!L317,Gender_Table,2,FALSE),"")</f>
        <v/>
      </c>
      <c r="K309" s="2" t="str">
        <f>IF('Employee List'!M317="","",TEXT('Employee List'!M317,"00000000000"))</f>
        <v/>
      </c>
      <c r="L309" s="2" t="str">
        <f>IF('Employee List'!N317="","",TRIM('Employee List'!N317))</f>
        <v/>
      </c>
      <c r="M309" s="2" t="str">
        <f>IF('Employee List'!O317="","",TRIM('Employee List'!O317))</f>
        <v/>
      </c>
      <c r="N309" s="2" t="str">
        <f>IF('Employee List'!P317="","",LEFT(TRIM('Employee List'!P317),60))</f>
        <v/>
      </c>
      <c r="O309" t="str">
        <f>IFERROR(IF(VLOOKUP('Employee List'!Q317,Country_Table,2,FALSE)="PH",VLOOKUP(UPPER(TRIM('Employee List'!R317)&amp;TRIM('Employee List'!S317)&amp;TRIM('Employee List'!T317)),City!$K:$M,3,FALSE),IF('Employee List'!T317="","",'Employee List'!T317)),"")</f>
        <v/>
      </c>
      <c r="P309" t="str">
        <f>IFERROR(IF(VLOOKUP('Employee List'!Q317,Country_Table,2,FALSE)="PH",VLOOKUP('Employee List'!R317,Region_Table,2,FALSE),IF('Employee List'!R317="","",'Employee List'!R317)),"")</f>
        <v/>
      </c>
      <c r="Q309" t="str">
        <f>IFERROR(IF(VLOOKUP('Employee List'!Q317,Country_Table,2,FALSE)="PH",VLOOKUP('Employee List'!S317,Province_Table,2,FALSE),IF('Employee List'!S317="","",'Employee List'!S317)),"")</f>
        <v/>
      </c>
      <c r="R309" t="str">
        <f>IFERROR(VLOOKUP('Employee List'!Q317,Country_Table,2,FALSE),"")</f>
        <v/>
      </c>
      <c r="S309" s="2" t="str">
        <f>IF('Employee List'!U317="","",TRIM('Employee List'!U317))</f>
        <v/>
      </c>
      <c r="T309" s="2" t="str">
        <f>IF('Employee List'!V317="","",TRIM('Employee List'!V317))</f>
        <v/>
      </c>
      <c r="U309" s="2" t="str">
        <f>IF('Employee List'!W317="","",LEFT(TRIM('Employee List'!W317),60))</f>
        <v/>
      </c>
      <c r="V309" t="str">
        <f>IFERROR(IF(VLOOKUP('Employee List'!X317,Country_Table,2,FALSE)="PH",VLOOKUP(UPPER(TRIM('Employee List'!Y317)&amp;TRIM('Employee List'!Z317)&amp;TRIM('Employee List'!AA317)),City!$K:$M,3,FALSE),IF('Employee List'!AA317="","",'Employee List'!AA317)),"")</f>
        <v/>
      </c>
      <c r="W309" t="str">
        <f>IFERROR(IF(VLOOKUP('Employee List'!X317,Country_Table,2,FALSE)="PH",VLOOKUP('Employee List'!Y317,Region_Table,2,FALSE),IF('Employee List'!Y317="","",'Employee List'!Y317)),"")</f>
        <v/>
      </c>
      <c r="X309" t="str">
        <f>IFERROR(IF(VLOOKUP('Employee List'!X317,Country_Table,2,FALSE)="PH",VLOOKUP('Employee List'!Z317,Province_Table,2,FALSE),IF('Employee List'!Z317="","",'Employee List'!Z317)),"")</f>
        <v/>
      </c>
      <c r="Y309" t="str">
        <f>IFERROR(VLOOKUP('Employee List'!X317,Country_Table,2,FALSE),"")</f>
        <v/>
      </c>
      <c r="Z309" s="2" t="str">
        <f>IF('Employee List'!AB317="","",TRIM('Employee List'!AB317))</f>
        <v/>
      </c>
      <c r="AA309" s="2" t="str">
        <f>IF('Employee List'!AC317="","",TRIM('Employee List'!AC317))</f>
        <v/>
      </c>
      <c r="AB309" s="2" t="str">
        <f>IF('Employee List'!AD317="","",TRIM('Employee List'!AD317))</f>
        <v/>
      </c>
      <c r="AC309" s="2" t="str">
        <f>IF('Employee List'!G317="","",TRIM('Employee List'!G317))</f>
        <v/>
      </c>
      <c r="AD309" t="str">
        <f>IFERROR(VLOOKUP('Employee List'!AE317,Civil_Status_Table,2,FALSE),"")</f>
        <v/>
      </c>
      <c r="AE309" s="2" t="str">
        <f>IF('Employee List'!AF317="","",TRIM('Employee List'!AF317))</f>
        <v/>
      </c>
      <c r="AF309" s="2" t="str">
        <f>IF('Employee List'!AG317="","",TRIM('Employee List'!AG317))</f>
        <v/>
      </c>
      <c r="AG309" s="2" t="str">
        <f>IF('Employee List'!AH317="","",TRIM('Employee List'!AH317))</f>
        <v/>
      </c>
      <c r="AH309" t="str">
        <f>IF(ISBLANK('Employee List'!AI317), "",VLOOKUP('Employee List'!AI317,'other LOVs'!A:B,2,FALSE))</f>
        <v/>
      </c>
      <c r="AI309" t="str">
        <f>IF('Employee List'!AJ317="","",TRIM('Employee List'!AJ317))</f>
        <v/>
      </c>
      <c r="AJ309" t="str">
        <f>IF(ISBLANK('Employee List'!AK317)," ",TRIM('Employee List'!AK317))</f>
        <v xml:space="preserve"> </v>
      </c>
    </row>
    <row r="310" spans="1:36">
      <c r="A310" t="str">
        <f>IF('Employee List'!B318="","",TRIM('Employee List'!B318))</f>
        <v/>
      </c>
      <c r="B310" t="str">
        <f>IF('Employee List'!C318="","",TRIM('Employee List'!C318))</f>
        <v/>
      </c>
      <c r="C310" t="str">
        <f>IF('Employee List'!D318="","",TRIM('Employee List'!D318))</f>
        <v/>
      </c>
      <c r="D310" t="str">
        <f>IF(ISBLANK('Employee List'!E318), "",VLOOKUP('Employee List'!E318,'other LOVs'!A:B,2,FALSE))</f>
        <v/>
      </c>
      <c r="E310" t="str">
        <f>IF('Employee List'!F318="","",TRIM('Employee List'!F318))</f>
        <v>,</v>
      </c>
      <c r="F310" s="2" t="str">
        <f>IF('Employee List'!H318="","",'Employee List'!H318)</f>
        <v/>
      </c>
      <c r="G310" s="2" t="str">
        <f>IF('Employee List'!I318="","",TRIM('Employee List'!I318))</f>
        <v/>
      </c>
      <c r="H310" t="str">
        <f>IFERROR(VLOOKUP('Employee List'!J318,Nationality_Table,2,FALSE),"")</f>
        <v/>
      </c>
      <c r="I310" t="str">
        <f>IFERROR(VLOOKUP('Employee List'!K318,Country_Table,2,FALSE),"")</f>
        <v/>
      </c>
      <c r="J310" t="str">
        <f>IFERROR(VLOOKUP('Employee List'!L318,Gender_Table,2,FALSE),"")</f>
        <v/>
      </c>
      <c r="K310" s="2" t="str">
        <f>IF('Employee List'!M318="","",TEXT('Employee List'!M318,"00000000000"))</f>
        <v/>
      </c>
      <c r="L310" s="2" t="str">
        <f>IF('Employee List'!N318="","",TRIM('Employee List'!N318))</f>
        <v/>
      </c>
      <c r="M310" s="2" t="str">
        <f>IF('Employee List'!O318="","",TRIM('Employee List'!O318))</f>
        <v/>
      </c>
      <c r="N310" s="2" t="str">
        <f>IF('Employee List'!P318="","",LEFT(TRIM('Employee List'!P318),60))</f>
        <v/>
      </c>
      <c r="O310" t="str">
        <f>IFERROR(IF(VLOOKUP('Employee List'!Q318,Country_Table,2,FALSE)="PH",VLOOKUP(UPPER(TRIM('Employee List'!R318)&amp;TRIM('Employee List'!S318)&amp;TRIM('Employee List'!T318)),City!$K:$M,3,FALSE),IF('Employee List'!T318="","",'Employee List'!T318)),"")</f>
        <v/>
      </c>
      <c r="P310" t="str">
        <f>IFERROR(IF(VLOOKUP('Employee List'!Q318,Country_Table,2,FALSE)="PH",VLOOKUP('Employee List'!R318,Region_Table,2,FALSE),IF('Employee List'!R318="","",'Employee List'!R318)),"")</f>
        <v/>
      </c>
      <c r="Q310" t="str">
        <f>IFERROR(IF(VLOOKUP('Employee List'!Q318,Country_Table,2,FALSE)="PH",VLOOKUP('Employee List'!S318,Province_Table,2,FALSE),IF('Employee List'!S318="","",'Employee List'!S318)),"")</f>
        <v/>
      </c>
      <c r="R310" t="str">
        <f>IFERROR(VLOOKUP('Employee List'!Q318,Country_Table,2,FALSE),"")</f>
        <v/>
      </c>
      <c r="S310" s="2" t="str">
        <f>IF('Employee List'!U318="","",TRIM('Employee List'!U318))</f>
        <v/>
      </c>
      <c r="T310" s="2" t="str">
        <f>IF('Employee List'!V318="","",TRIM('Employee List'!V318))</f>
        <v/>
      </c>
      <c r="U310" s="2" t="str">
        <f>IF('Employee List'!W318="","",LEFT(TRIM('Employee List'!W318),60))</f>
        <v/>
      </c>
      <c r="V310" t="str">
        <f>IFERROR(IF(VLOOKUP('Employee List'!X318,Country_Table,2,FALSE)="PH",VLOOKUP(UPPER(TRIM('Employee List'!Y318)&amp;TRIM('Employee List'!Z318)&amp;TRIM('Employee List'!AA318)),City!$K:$M,3,FALSE),IF('Employee List'!AA318="","",'Employee List'!AA318)),"")</f>
        <v/>
      </c>
      <c r="W310" t="str">
        <f>IFERROR(IF(VLOOKUP('Employee List'!X318,Country_Table,2,FALSE)="PH",VLOOKUP('Employee List'!Y318,Region_Table,2,FALSE),IF('Employee List'!Y318="","",'Employee List'!Y318)),"")</f>
        <v/>
      </c>
      <c r="X310" t="str">
        <f>IFERROR(IF(VLOOKUP('Employee List'!X318,Country_Table,2,FALSE)="PH",VLOOKUP('Employee List'!Z318,Province_Table,2,FALSE),IF('Employee List'!Z318="","",'Employee List'!Z318)),"")</f>
        <v/>
      </c>
      <c r="Y310" t="str">
        <f>IFERROR(VLOOKUP('Employee List'!X318,Country_Table,2,FALSE),"")</f>
        <v/>
      </c>
      <c r="Z310" s="2" t="str">
        <f>IF('Employee List'!AB318="","",TRIM('Employee List'!AB318))</f>
        <v/>
      </c>
      <c r="AA310" s="2" t="str">
        <f>IF('Employee List'!AC318="","",TRIM('Employee List'!AC318))</f>
        <v/>
      </c>
      <c r="AB310" s="2" t="str">
        <f>IF('Employee List'!AD318="","",TRIM('Employee List'!AD318))</f>
        <v/>
      </c>
      <c r="AC310" s="2" t="str">
        <f>IF('Employee List'!G318="","",TRIM('Employee List'!G318))</f>
        <v/>
      </c>
      <c r="AD310" t="str">
        <f>IFERROR(VLOOKUP('Employee List'!AE318,Civil_Status_Table,2,FALSE),"")</f>
        <v/>
      </c>
      <c r="AE310" s="2" t="str">
        <f>IF('Employee List'!AF318="","",TRIM('Employee List'!AF318))</f>
        <v/>
      </c>
      <c r="AF310" s="2" t="str">
        <f>IF('Employee List'!AG318="","",TRIM('Employee List'!AG318))</f>
        <v/>
      </c>
      <c r="AG310" s="2" t="str">
        <f>IF('Employee List'!AH318="","",TRIM('Employee List'!AH318))</f>
        <v/>
      </c>
      <c r="AH310" t="str">
        <f>IF(ISBLANK('Employee List'!AI318), "",VLOOKUP('Employee List'!AI318,'other LOVs'!A:B,2,FALSE))</f>
        <v/>
      </c>
      <c r="AI310" t="str">
        <f>IF('Employee List'!AJ318="","",TRIM('Employee List'!AJ318))</f>
        <v/>
      </c>
      <c r="AJ310" t="str">
        <f>IF(ISBLANK('Employee List'!AK318)," ",TRIM('Employee List'!AK318))</f>
        <v xml:space="preserve"> </v>
      </c>
    </row>
    <row r="311" spans="1:36">
      <c r="A311" t="str">
        <f>IF('Employee List'!B319="","",TRIM('Employee List'!B319))</f>
        <v/>
      </c>
      <c r="B311" t="str">
        <f>IF('Employee List'!C319="","",TRIM('Employee List'!C319))</f>
        <v/>
      </c>
      <c r="C311" t="str">
        <f>IF('Employee List'!D319="","",TRIM('Employee List'!D319))</f>
        <v/>
      </c>
      <c r="D311" t="str">
        <f>IF(ISBLANK('Employee List'!E319), "",VLOOKUP('Employee List'!E319,'other LOVs'!A:B,2,FALSE))</f>
        <v/>
      </c>
      <c r="E311" t="str">
        <f>IF('Employee List'!F319="","",TRIM('Employee List'!F319))</f>
        <v>,</v>
      </c>
      <c r="F311" s="2" t="str">
        <f>IF('Employee List'!H319="","",'Employee List'!H319)</f>
        <v/>
      </c>
      <c r="G311" s="2" t="str">
        <f>IF('Employee List'!I319="","",TRIM('Employee List'!I319))</f>
        <v/>
      </c>
      <c r="H311" t="str">
        <f>IFERROR(VLOOKUP('Employee List'!J319,Nationality_Table,2,FALSE),"")</f>
        <v/>
      </c>
      <c r="I311" t="str">
        <f>IFERROR(VLOOKUP('Employee List'!K319,Country_Table,2,FALSE),"")</f>
        <v/>
      </c>
      <c r="J311" t="str">
        <f>IFERROR(VLOOKUP('Employee List'!L319,Gender_Table,2,FALSE),"")</f>
        <v/>
      </c>
      <c r="K311" s="2" t="str">
        <f>IF('Employee List'!M319="","",TEXT('Employee List'!M319,"00000000000"))</f>
        <v/>
      </c>
      <c r="L311" s="2" t="str">
        <f>IF('Employee List'!N319="","",TRIM('Employee List'!N319))</f>
        <v/>
      </c>
      <c r="M311" s="2" t="str">
        <f>IF('Employee List'!O319="","",TRIM('Employee List'!O319))</f>
        <v/>
      </c>
      <c r="N311" s="2" t="str">
        <f>IF('Employee List'!P319="","",LEFT(TRIM('Employee List'!P319),60))</f>
        <v/>
      </c>
      <c r="O311" t="str">
        <f>IFERROR(IF(VLOOKUP('Employee List'!Q319,Country_Table,2,FALSE)="PH",VLOOKUP(UPPER(TRIM('Employee List'!R319)&amp;TRIM('Employee List'!S319)&amp;TRIM('Employee List'!T319)),City!$K:$M,3,FALSE),IF('Employee List'!T319="","",'Employee List'!T319)),"")</f>
        <v/>
      </c>
      <c r="P311" t="str">
        <f>IFERROR(IF(VLOOKUP('Employee List'!Q319,Country_Table,2,FALSE)="PH",VLOOKUP('Employee List'!R319,Region_Table,2,FALSE),IF('Employee List'!R319="","",'Employee List'!R319)),"")</f>
        <v/>
      </c>
      <c r="Q311" t="str">
        <f>IFERROR(IF(VLOOKUP('Employee List'!Q319,Country_Table,2,FALSE)="PH",VLOOKUP('Employee List'!S319,Province_Table,2,FALSE),IF('Employee List'!S319="","",'Employee List'!S319)),"")</f>
        <v/>
      </c>
      <c r="R311" t="str">
        <f>IFERROR(VLOOKUP('Employee List'!Q319,Country_Table,2,FALSE),"")</f>
        <v/>
      </c>
      <c r="S311" s="2" t="str">
        <f>IF('Employee List'!U319="","",TRIM('Employee List'!U319))</f>
        <v/>
      </c>
      <c r="T311" s="2" t="str">
        <f>IF('Employee List'!V319="","",TRIM('Employee List'!V319))</f>
        <v/>
      </c>
      <c r="U311" s="2" t="str">
        <f>IF('Employee List'!W319="","",LEFT(TRIM('Employee List'!W319),60))</f>
        <v/>
      </c>
      <c r="V311" t="str">
        <f>IFERROR(IF(VLOOKUP('Employee List'!X319,Country_Table,2,FALSE)="PH",VLOOKUP(UPPER(TRIM('Employee List'!Y319)&amp;TRIM('Employee List'!Z319)&amp;TRIM('Employee List'!AA319)),City!$K:$M,3,FALSE),IF('Employee List'!AA319="","",'Employee List'!AA319)),"")</f>
        <v/>
      </c>
      <c r="W311" t="str">
        <f>IFERROR(IF(VLOOKUP('Employee List'!X319,Country_Table,2,FALSE)="PH",VLOOKUP('Employee List'!Y319,Region_Table,2,FALSE),IF('Employee List'!Y319="","",'Employee List'!Y319)),"")</f>
        <v/>
      </c>
      <c r="X311" t="str">
        <f>IFERROR(IF(VLOOKUP('Employee List'!X319,Country_Table,2,FALSE)="PH",VLOOKUP('Employee List'!Z319,Province_Table,2,FALSE),IF('Employee List'!Z319="","",'Employee List'!Z319)),"")</f>
        <v/>
      </c>
      <c r="Y311" t="str">
        <f>IFERROR(VLOOKUP('Employee List'!X319,Country_Table,2,FALSE),"")</f>
        <v/>
      </c>
      <c r="Z311" s="2" t="str">
        <f>IF('Employee List'!AB319="","",TRIM('Employee List'!AB319))</f>
        <v/>
      </c>
      <c r="AA311" s="2" t="str">
        <f>IF('Employee List'!AC319="","",TRIM('Employee List'!AC319))</f>
        <v/>
      </c>
      <c r="AB311" s="2" t="str">
        <f>IF('Employee List'!AD319="","",TRIM('Employee List'!AD319))</f>
        <v/>
      </c>
      <c r="AC311" s="2" t="str">
        <f>IF('Employee List'!G319="","",TRIM('Employee List'!G319))</f>
        <v/>
      </c>
      <c r="AD311" t="str">
        <f>IFERROR(VLOOKUP('Employee List'!AE319,Civil_Status_Table,2,FALSE),"")</f>
        <v/>
      </c>
      <c r="AE311" s="2" t="str">
        <f>IF('Employee List'!AF319="","",TRIM('Employee List'!AF319))</f>
        <v/>
      </c>
      <c r="AF311" s="2" t="str">
        <f>IF('Employee List'!AG319="","",TRIM('Employee List'!AG319))</f>
        <v/>
      </c>
      <c r="AG311" s="2" t="str">
        <f>IF('Employee List'!AH319="","",TRIM('Employee List'!AH319))</f>
        <v/>
      </c>
      <c r="AH311" t="str">
        <f>IF(ISBLANK('Employee List'!AI319), "",VLOOKUP('Employee List'!AI319,'other LOVs'!A:B,2,FALSE))</f>
        <v/>
      </c>
      <c r="AI311" t="str">
        <f>IF('Employee List'!AJ319="","",TRIM('Employee List'!AJ319))</f>
        <v/>
      </c>
      <c r="AJ311" t="str">
        <f>IF(ISBLANK('Employee List'!AK319)," ",TRIM('Employee List'!AK319))</f>
        <v xml:space="preserve"> </v>
      </c>
    </row>
    <row r="312" spans="1:36">
      <c r="A312" t="str">
        <f>IF('Employee List'!B320="","",TRIM('Employee List'!B320))</f>
        <v/>
      </c>
      <c r="B312" t="str">
        <f>IF('Employee List'!C320="","",TRIM('Employee List'!C320))</f>
        <v/>
      </c>
      <c r="C312" t="str">
        <f>IF('Employee List'!D320="","",TRIM('Employee List'!D320))</f>
        <v/>
      </c>
      <c r="D312" t="str">
        <f>IF(ISBLANK('Employee List'!E320), "",VLOOKUP('Employee List'!E320,'other LOVs'!A:B,2,FALSE))</f>
        <v/>
      </c>
      <c r="E312" t="str">
        <f>IF('Employee List'!F320="","",TRIM('Employee List'!F320))</f>
        <v>,</v>
      </c>
      <c r="F312" s="2" t="str">
        <f>IF('Employee List'!H320="","",'Employee List'!H320)</f>
        <v/>
      </c>
      <c r="G312" s="2" t="str">
        <f>IF('Employee List'!I320="","",TRIM('Employee List'!I320))</f>
        <v/>
      </c>
      <c r="H312" t="str">
        <f>IFERROR(VLOOKUP('Employee List'!J320,Nationality_Table,2,FALSE),"")</f>
        <v/>
      </c>
      <c r="I312" t="str">
        <f>IFERROR(VLOOKUP('Employee List'!K320,Country_Table,2,FALSE),"")</f>
        <v/>
      </c>
      <c r="J312" t="str">
        <f>IFERROR(VLOOKUP('Employee List'!L320,Gender_Table,2,FALSE),"")</f>
        <v/>
      </c>
      <c r="K312" s="2" t="str">
        <f>IF('Employee List'!M320="","",TEXT('Employee List'!M320,"00000000000"))</f>
        <v/>
      </c>
      <c r="L312" s="2" t="str">
        <f>IF('Employee List'!N320="","",TRIM('Employee List'!N320))</f>
        <v/>
      </c>
      <c r="M312" s="2" t="str">
        <f>IF('Employee List'!O320="","",TRIM('Employee List'!O320))</f>
        <v/>
      </c>
      <c r="N312" s="2" t="str">
        <f>IF('Employee List'!P320="","",LEFT(TRIM('Employee List'!P320),60))</f>
        <v/>
      </c>
      <c r="O312" t="str">
        <f>IFERROR(IF(VLOOKUP('Employee List'!Q320,Country_Table,2,FALSE)="PH",VLOOKUP(UPPER(TRIM('Employee List'!R320)&amp;TRIM('Employee List'!S320)&amp;TRIM('Employee List'!T320)),City!$K:$M,3,FALSE),IF('Employee List'!T320="","",'Employee List'!T320)),"")</f>
        <v/>
      </c>
      <c r="P312" t="str">
        <f>IFERROR(IF(VLOOKUP('Employee List'!Q320,Country_Table,2,FALSE)="PH",VLOOKUP('Employee List'!R320,Region_Table,2,FALSE),IF('Employee List'!R320="","",'Employee List'!R320)),"")</f>
        <v/>
      </c>
      <c r="Q312" t="str">
        <f>IFERROR(IF(VLOOKUP('Employee List'!Q320,Country_Table,2,FALSE)="PH",VLOOKUP('Employee List'!S320,Province_Table,2,FALSE),IF('Employee List'!S320="","",'Employee List'!S320)),"")</f>
        <v/>
      </c>
      <c r="R312" t="str">
        <f>IFERROR(VLOOKUP('Employee List'!Q320,Country_Table,2,FALSE),"")</f>
        <v/>
      </c>
      <c r="S312" s="2" t="str">
        <f>IF('Employee List'!U320="","",TRIM('Employee List'!U320))</f>
        <v/>
      </c>
      <c r="T312" s="2" t="str">
        <f>IF('Employee List'!V320="","",TRIM('Employee List'!V320))</f>
        <v/>
      </c>
      <c r="U312" s="2" t="str">
        <f>IF('Employee List'!W320="","",LEFT(TRIM('Employee List'!W320),60))</f>
        <v/>
      </c>
      <c r="V312" t="str">
        <f>IFERROR(IF(VLOOKUP('Employee List'!X320,Country_Table,2,FALSE)="PH",VLOOKUP(UPPER(TRIM('Employee List'!Y320)&amp;TRIM('Employee List'!Z320)&amp;TRIM('Employee List'!AA320)),City!$K:$M,3,FALSE),IF('Employee List'!AA320="","",'Employee List'!AA320)),"")</f>
        <v/>
      </c>
      <c r="W312" t="str">
        <f>IFERROR(IF(VLOOKUP('Employee List'!X320,Country_Table,2,FALSE)="PH",VLOOKUP('Employee List'!Y320,Region_Table,2,FALSE),IF('Employee List'!Y320="","",'Employee List'!Y320)),"")</f>
        <v/>
      </c>
      <c r="X312" t="str">
        <f>IFERROR(IF(VLOOKUP('Employee List'!X320,Country_Table,2,FALSE)="PH",VLOOKUP('Employee List'!Z320,Province_Table,2,FALSE),IF('Employee List'!Z320="","",'Employee List'!Z320)),"")</f>
        <v/>
      </c>
      <c r="Y312" t="str">
        <f>IFERROR(VLOOKUP('Employee List'!X320,Country_Table,2,FALSE),"")</f>
        <v/>
      </c>
      <c r="Z312" s="2" t="str">
        <f>IF('Employee List'!AB320="","",TRIM('Employee List'!AB320))</f>
        <v/>
      </c>
      <c r="AA312" s="2" t="str">
        <f>IF('Employee List'!AC320="","",TRIM('Employee List'!AC320))</f>
        <v/>
      </c>
      <c r="AB312" s="2" t="str">
        <f>IF('Employee List'!AD320="","",TRIM('Employee List'!AD320))</f>
        <v/>
      </c>
      <c r="AC312" s="2" t="str">
        <f>IF('Employee List'!G320="","",TRIM('Employee List'!G320))</f>
        <v/>
      </c>
      <c r="AD312" t="str">
        <f>IFERROR(VLOOKUP('Employee List'!AE320,Civil_Status_Table,2,FALSE),"")</f>
        <v/>
      </c>
      <c r="AE312" s="2" t="str">
        <f>IF('Employee List'!AF320="","",TRIM('Employee List'!AF320))</f>
        <v/>
      </c>
      <c r="AF312" s="2" t="str">
        <f>IF('Employee List'!AG320="","",TRIM('Employee List'!AG320))</f>
        <v/>
      </c>
      <c r="AG312" s="2" t="str">
        <f>IF('Employee List'!AH320="","",TRIM('Employee List'!AH320))</f>
        <v/>
      </c>
      <c r="AH312" t="str">
        <f>IF(ISBLANK('Employee List'!AI320), "",VLOOKUP('Employee List'!AI320,'other LOVs'!A:B,2,FALSE))</f>
        <v/>
      </c>
      <c r="AI312" t="str">
        <f>IF('Employee List'!AJ320="","",TRIM('Employee List'!AJ320))</f>
        <v/>
      </c>
      <c r="AJ312" t="str">
        <f>IF(ISBLANK('Employee List'!AK320)," ",TRIM('Employee List'!AK320))</f>
        <v xml:space="preserve"> </v>
      </c>
    </row>
    <row r="313" spans="1:36">
      <c r="A313" t="str">
        <f>IF('Employee List'!B321="","",TRIM('Employee List'!B321))</f>
        <v/>
      </c>
      <c r="B313" t="str">
        <f>IF('Employee List'!C321="","",TRIM('Employee List'!C321))</f>
        <v/>
      </c>
      <c r="C313" t="str">
        <f>IF('Employee List'!D321="","",TRIM('Employee List'!D321))</f>
        <v/>
      </c>
      <c r="D313" t="str">
        <f>IF(ISBLANK('Employee List'!E321), "",VLOOKUP('Employee List'!E321,'other LOVs'!A:B,2,FALSE))</f>
        <v/>
      </c>
      <c r="E313" t="str">
        <f>IF('Employee List'!F321="","",TRIM('Employee List'!F321))</f>
        <v>,</v>
      </c>
      <c r="F313" s="2" t="str">
        <f>IF('Employee List'!H321="","",'Employee List'!H321)</f>
        <v/>
      </c>
      <c r="G313" s="2" t="str">
        <f>IF('Employee List'!I321="","",TRIM('Employee List'!I321))</f>
        <v/>
      </c>
      <c r="H313" t="str">
        <f>IFERROR(VLOOKUP('Employee List'!J321,Nationality_Table,2,FALSE),"")</f>
        <v/>
      </c>
      <c r="I313" t="str">
        <f>IFERROR(VLOOKUP('Employee List'!K321,Country_Table,2,FALSE),"")</f>
        <v/>
      </c>
      <c r="J313" t="str">
        <f>IFERROR(VLOOKUP('Employee List'!L321,Gender_Table,2,FALSE),"")</f>
        <v/>
      </c>
      <c r="K313" s="2" t="str">
        <f>IF('Employee List'!M321="","",TEXT('Employee List'!M321,"00000000000"))</f>
        <v/>
      </c>
      <c r="L313" s="2" t="str">
        <f>IF('Employee List'!N321="","",TRIM('Employee List'!N321))</f>
        <v/>
      </c>
      <c r="M313" s="2" t="str">
        <f>IF('Employee List'!O321="","",TRIM('Employee List'!O321))</f>
        <v/>
      </c>
      <c r="N313" s="2" t="str">
        <f>IF('Employee List'!P321="","",LEFT(TRIM('Employee List'!P321),60))</f>
        <v/>
      </c>
      <c r="O313" t="str">
        <f>IFERROR(IF(VLOOKUP('Employee List'!Q321,Country_Table,2,FALSE)="PH",VLOOKUP(UPPER(TRIM('Employee List'!R321)&amp;TRIM('Employee List'!S321)&amp;TRIM('Employee List'!T321)),City!$K:$M,3,FALSE),IF('Employee List'!T321="","",'Employee List'!T321)),"")</f>
        <v/>
      </c>
      <c r="P313" t="str">
        <f>IFERROR(IF(VLOOKUP('Employee List'!Q321,Country_Table,2,FALSE)="PH",VLOOKUP('Employee List'!R321,Region_Table,2,FALSE),IF('Employee List'!R321="","",'Employee List'!R321)),"")</f>
        <v/>
      </c>
      <c r="Q313" t="str">
        <f>IFERROR(IF(VLOOKUP('Employee List'!Q321,Country_Table,2,FALSE)="PH",VLOOKUP('Employee List'!S321,Province_Table,2,FALSE),IF('Employee List'!S321="","",'Employee List'!S321)),"")</f>
        <v/>
      </c>
      <c r="R313" t="str">
        <f>IFERROR(VLOOKUP('Employee List'!Q321,Country_Table,2,FALSE),"")</f>
        <v/>
      </c>
      <c r="S313" s="2" t="str">
        <f>IF('Employee List'!U321="","",TRIM('Employee List'!U321))</f>
        <v/>
      </c>
      <c r="T313" s="2" t="str">
        <f>IF('Employee List'!V321="","",TRIM('Employee List'!V321))</f>
        <v/>
      </c>
      <c r="U313" s="2" t="str">
        <f>IF('Employee List'!W321="","",LEFT(TRIM('Employee List'!W321),60))</f>
        <v/>
      </c>
      <c r="V313" t="str">
        <f>IFERROR(IF(VLOOKUP('Employee List'!X321,Country_Table,2,FALSE)="PH",VLOOKUP(UPPER(TRIM('Employee List'!Y321)&amp;TRIM('Employee List'!Z321)&amp;TRIM('Employee List'!AA321)),City!$K:$M,3,FALSE),IF('Employee List'!AA321="","",'Employee List'!AA321)),"")</f>
        <v/>
      </c>
      <c r="W313" t="str">
        <f>IFERROR(IF(VLOOKUP('Employee List'!X321,Country_Table,2,FALSE)="PH",VLOOKUP('Employee List'!Y321,Region_Table,2,FALSE),IF('Employee List'!Y321="","",'Employee List'!Y321)),"")</f>
        <v/>
      </c>
      <c r="X313" t="str">
        <f>IFERROR(IF(VLOOKUP('Employee List'!X321,Country_Table,2,FALSE)="PH",VLOOKUP('Employee List'!Z321,Province_Table,2,FALSE),IF('Employee List'!Z321="","",'Employee List'!Z321)),"")</f>
        <v/>
      </c>
      <c r="Y313" t="str">
        <f>IFERROR(VLOOKUP('Employee List'!X321,Country_Table,2,FALSE),"")</f>
        <v/>
      </c>
      <c r="Z313" s="2" t="str">
        <f>IF('Employee List'!AB321="","",TRIM('Employee List'!AB321))</f>
        <v/>
      </c>
      <c r="AA313" s="2" t="str">
        <f>IF('Employee List'!AC321="","",TRIM('Employee List'!AC321))</f>
        <v/>
      </c>
      <c r="AB313" s="2" t="str">
        <f>IF('Employee List'!AD321="","",TRIM('Employee List'!AD321))</f>
        <v/>
      </c>
      <c r="AC313" s="2" t="str">
        <f>IF('Employee List'!G321="","",TRIM('Employee List'!G321))</f>
        <v/>
      </c>
      <c r="AD313" t="str">
        <f>IFERROR(VLOOKUP('Employee List'!AE321,Civil_Status_Table,2,FALSE),"")</f>
        <v/>
      </c>
      <c r="AE313" s="2" t="str">
        <f>IF('Employee List'!AF321="","",TRIM('Employee List'!AF321))</f>
        <v/>
      </c>
      <c r="AF313" s="2" t="str">
        <f>IF('Employee List'!AG321="","",TRIM('Employee List'!AG321))</f>
        <v/>
      </c>
      <c r="AG313" s="2" t="str">
        <f>IF('Employee List'!AH321="","",TRIM('Employee List'!AH321))</f>
        <v/>
      </c>
      <c r="AH313" t="str">
        <f>IF(ISBLANK('Employee List'!AI321), "",VLOOKUP('Employee List'!AI321,'other LOVs'!A:B,2,FALSE))</f>
        <v/>
      </c>
      <c r="AI313" t="str">
        <f>IF('Employee List'!AJ321="","",TRIM('Employee List'!AJ321))</f>
        <v/>
      </c>
      <c r="AJ313" t="str">
        <f>IF(ISBLANK('Employee List'!AK321)," ",TRIM('Employee List'!AK321))</f>
        <v xml:space="preserve"> </v>
      </c>
    </row>
    <row r="314" spans="1:36">
      <c r="A314" t="str">
        <f>IF('Employee List'!B322="","",TRIM('Employee List'!B322))</f>
        <v/>
      </c>
      <c r="B314" t="str">
        <f>IF('Employee List'!C322="","",TRIM('Employee List'!C322))</f>
        <v/>
      </c>
      <c r="C314" t="str">
        <f>IF('Employee List'!D322="","",TRIM('Employee List'!D322))</f>
        <v/>
      </c>
      <c r="D314" t="str">
        <f>IF(ISBLANK('Employee List'!E322), "",VLOOKUP('Employee List'!E322,'other LOVs'!A:B,2,FALSE))</f>
        <v/>
      </c>
      <c r="E314" t="str">
        <f>IF('Employee List'!F322="","",TRIM('Employee List'!F322))</f>
        <v>,</v>
      </c>
      <c r="F314" s="2" t="str">
        <f>IF('Employee List'!H322="","",'Employee List'!H322)</f>
        <v/>
      </c>
      <c r="G314" s="2" t="str">
        <f>IF('Employee List'!I322="","",TRIM('Employee List'!I322))</f>
        <v/>
      </c>
      <c r="H314" t="str">
        <f>IFERROR(VLOOKUP('Employee List'!J322,Nationality_Table,2,FALSE),"")</f>
        <v/>
      </c>
      <c r="I314" t="str">
        <f>IFERROR(VLOOKUP('Employee List'!K322,Country_Table,2,FALSE),"")</f>
        <v/>
      </c>
      <c r="J314" t="str">
        <f>IFERROR(VLOOKUP('Employee List'!L322,Gender_Table,2,FALSE),"")</f>
        <v/>
      </c>
      <c r="K314" s="2" t="str">
        <f>IF('Employee List'!M322="","",TEXT('Employee List'!M322,"00000000000"))</f>
        <v/>
      </c>
      <c r="L314" s="2" t="str">
        <f>IF('Employee List'!N322="","",TRIM('Employee List'!N322))</f>
        <v/>
      </c>
      <c r="M314" s="2" t="str">
        <f>IF('Employee List'!O322="","",TRIM('Employee List'!O322))</f>
        <v/>
      </c>
      <c r="N314" s="2" t="str">
        <f>IF('Employee List'!P322="","",LEFT(TRIM('Employee List'!P322),60))</f>
        <v/>
      </c>
      <c r="O314" t="str">
        <f>IFERROR(IF(VLOOKUP('Employee List'!Q322,Country_Table,2,FALSE)="PH",VLOOKUP(UPPER(TRIM('Employee List'!R322)&amp;TRIM('Employee List'!S322)&amp;TRIM('Employee List'!T322)),City!$K:$M,3,FALSE),IF('Employee List'!T322="","",'Employee List'!T322)),"")</f>
        <v/>
      </c>
      <c r="P314" t="str">
        <f>IFERROR(IF(VLOOKUP('Employee List'!Q322,Country_Table,2,FALSE)="PH",VLOOKUP('Employee List'!R322,Region_Table,2,FALSE),IF('Employee List'!R322="","",'Employee List'!R322)),"")</f>
        <v/>
      </c>
      <c r="Q314" t="str">
        <f>IFERROR(IF(VLOOKUP('Employee List'!Q322,Country_Table,2,FALSE)="PH",VLOOKUP('Employee List'!S322,Province_Table,2,FALSE),IF('Employee List'!S322="","",'Employee List'!S322)),"")</f>
        <v/>
      </c>
      <c r="R314" t="str">
        <f>IFERROR(VLOOKUP('Employee List'!Q322,Country_Table,2,FALSE),"")</f>
        <v/>
      </c>
      <c r="S314" s="2" t="str">
        <f>IF('Employee List'!U322="","",TRIM('Employee List'!U322))</f>
        <v/>
      </c>
      <c r="T314" s="2" t="str">
        <f>IF('Employee List'!V322="","",TRIM('Employee List'!V322))</f>
        <v/>
      </c>
      <c r="U314" s="2" t="str">
        <f>IF('Employee List'!W322="","",LEFT(TRIM('Employee List'!W322),60))</f>
        <v/>
      </c>
      <c r="V314" t="str">
        <f>IFERROR(IF(VLOOKUP('Employee List'!X322,Country_Table,2,FALSE)="PH",VLOOKUP(UPPER(TRIM('Employee List'!Y322)&amp;TRIM('Employee List'!Z322)&amp;TRIM('Employee List'!AA322)),City!$K:$M,3,FALSE),IF('Employee List'!AA322="","",'Employee List'!AA322)),"")</f>
        <v/>
      </c>
      <c r="W314" t="str">
        <f>IFERROR(IF(VLOOKUP('Employee List'!X322,Country_Table,2,FALSE)="PH",VLOOKUP('Employee List'!Y322,Region_Table,2,FALSE),IF('Employee List'!Y322="","",'Employee List'!Y322)),"")</f>
        <v/>
      </c>
      <c r="X314" t="str">
        <f>IFERROR(IF(VLOOKUP('Employee List'!X322,Country_Table,2,FALSE)="PH",VLOOKUP('Employee List'!Z322,Province_Table,2,FALSE),IF('Employee List'!Z322="","",'Employee List'!Z322)),"")</f>
        <v/>
      </c>
      <c r="Y314" t="str">
        <f>IFERROR(VLOOKUP('Employee List'!X322,Country_Table,2,FALSE),"")</f>
        <v/>
      </c>
      <c r="Z314" s="2" t="str">
        <f>IF('Employee List'!AB322="","",TRIM('Employee List'!AB322))</f>
        <v/>
      </c>
      <c r="AA314" s="2" t="str">
        <f>IF('Employee List'!AC322="","",TRIM('Employee List'!AC322))</f>
        <v/>
      </c>
      <c r="AB314" s="2" t="str">
        <f>IF('Employee List'!AD322="","",TRIM('Employee List'!AD322))</f>
        <v/>
      </c>
      <c r="AC314" s="2" t="str">
        <f>IF('Employee List'!G322="","",TRIM('Employee List'!G322))</f>
        <v/>
      </c>
      <c r="AD314" t="str">
        <f>IFERROR(VLOOKUP('Employee List'!AE322,Civil_Status_Table,2,FALSE),"")</f>
        <v/>
      </c>
      <c r="AE314" s="2" t="str">
        <f>IF('Employee List'!AF322="","",TRIM('Employee List'!AF322))</f>
        <v/>
      </c>
      <c r="AF314" s="2" t="str">
        <f>IF('Employee List'!AG322="","",TRIM('Employee List'!AG322))</f>
        <v/>
      </c>
      <c r="AG314" s="2" t="str">
        <f>IF('Employee List'!AH322="","",TRIM('Employee List'!AH322))</f>
        <v/>
      </c>
      <c r="AH314" t="str">
        <f>IF(ISBLANK('Employee List'!AI322), "",VLOOKUP('Employee List'!AI322,'other LOVs'!A:B,2,FALSE))</f>
        <v/>
      </c>
      <c r="AI314" t="str">
        <f>IF('Employee List'!AJ322="","",TRIM('Employee List'!AJ322))</f>
        <v/>
      </c>
      <c r="AJ314" t="str">
        <f>IF(ISBLANK('Employee List'!AK322)," ",TRIM('Employee List'!AK322))</f>
        <v xml:space="preserve"> </v>
      </c>
    </row>
    <row r="315" spans="1:36">
      <c r="A315" t="str">
        <f>IF('Employee List'!B323="","",TRIM('Employee List'!B323))</f>
        <v/>
      </c>
      <c r="B315" t="str">
        <f>IF('Employee List'!C323="","",TRIM('Employee List'!C323))</f>
        <v/>
      </c>
      <c r="C315" t="str">
        <f>IF('Employee List'!D323="","",TRIM('Employee List'!D323))</f>
        <v/>
      </c>
      <c r="D315" t="str">
        <f>IF(ISBLANK('Employee List'!E323), "",VLOOKUP('Employee List'!E323,'other LOVs'!A:B,2,FALSE))</f>
        <v/>
      </c>
      <c r="E315" t="str">
        <f>IF('Employee List'!F323="","",TRIM('Employee List'!F323))</f>
        <v>,</v>
      </c>
      <c r="F315" s="2" t="str">
        <f>IF('Employee List'!H323="","",'Employee List'!H323)</f>
        <v/>
      </c>
      <c r="G315" s="2" t="str">
        <f>IF('Employee List'!I323="","",TRIM('Employee List'!I323))</f>
        <v/>
      </c>
      <c r="H315" t="str">
        <f>IFERROR(VLOOKUP('Employee List'!J323,Nationality_Table,2,FALSE),"")</f>
        <v/>
      </c>
      <c r="I315" t="str">
        <f>IFERROR(VLOOKUP('Employee List'!K323,Country_Table,2,FALSE),"")</f>
        <v/>
      </c>
      <c r="J315" t="str">
        <f>IFERROR(VLOOKUP('Employee List'!L323,Gender_Table,2,FALSE),"")</f>
        <v/>
      </c>
      <c r="K315" s="2" t="str">
        <f>IF('Employee List'!M323="","",TEXT('Employee List'!M323,"00000000000"))</f>
        <v/>
      </c>
      <c r="L315" s="2" t="str">
        <f>IF('Employee List'!N323="","",TRIM('Employee List'!N323))</f>
        <v/>
      </c>
      <c r="M315" s="2" t="str">
        <f>IF('Employee List'!O323="","",TRIM('Employee List'!O323))</f>
        <v/>
      </c>
      <c r="N315" s="2" t="str">
        <f>IF('Employee List'!P323="","",LEFT(TRIM('Employee List'!P323),60))</f>
        <v/>
      </c>
      <c r="O315" t="str">
        <f>IFERROR(IF(VLOOKUP('Employee List'!Q323,Country_Table,2,FALSE)="PH",VLOOKUP(UPPER(TRIM('Employee List'!R323)&amp;TRIM('Employee List'!S323)&amp;TRIM('Employee List'!T323)),City!$K:$M,3,FALSE),IF('Employee List'!T323="","",'Employee List'!T323)),"")</f>
        <v/>
      </c>
      <c r="P315" t="str">
        <f>IFERROR(IF(VLOOKUP('Employee List'!Q323,Country_Table,2,FALSE)="PH",VLOOKUP('Employee List'!R323,Region_Table,2,FALSE),IF('Employee List'!R323="","",'Employee List'!R323)),"")</f>
        <v/>
      </c>
      <c r="Q315" t="str">
        <f>IFERROR(IF(VLOOKUP('Employee List'!Q323,Country_Table,2,FALSE)="PH",VLOOKUP('Employee List'!S323,Province_Table,2,FALSE),IF('Employee List'!S323="","",'Employee List'!S323)),"")</f>
        <v/>
      </c>
      <c r="R315" t="str">
        <f>IFERROR(VLOOKUP('Employee List'!Q323,Country_Table,2,FALSE),"")</f>
        <v/>
      </c>
      <c r="S315" s="2" t="str">
        <f>IF('Employee List'!U323="","",TRIM('Employee List'!U323))</f>
        <v/>
      </c>
      <c r="T315" s="2" t="str">
        <f>IF('Employee List'!V323="","",TRIM('Employee List'!V323))</f>
        <v/>
      </c>
      <c r="U315" s="2" t="str">
        <f>IF('Employee List'!W323="","",LEFT(TRIM('Employee List'!W323),60))</f>
        <v/>
      </c>
      <c r="V315" t="str">
        <f>IFERROR(IF(VLOOKUP('Employee List'!X323,Country_Table,2,FALSE)="PH",VLOOKUP(UPPER(TRIM('Employee List'!Y323)&amp;TRIM('Employee List'!Z323)&amp;TRIM('Employee List'!AA323)),City!$K:$M,3,FALSE),IF('Employee List'!AA323="","",'Employee List'!AA323)),"")</f>
        <v/>
      </c>
      <c r="W315" t="str">
        <f>IFERROR(IF(VLOOKUP('Employee List'!X323,Country_Table,2,FALSE)="PH",VLOOKUP('Employee List'!Y323,Region_Table,2,FALSE),IF('Employee List'!Y323="","",'Employee List'!Y323)),"")</f>
        <v/>
      </c>
      <c r="X315" t="str">
        <f>IFERROR(IF(VLOOKUP('Employee List'!X323,Country_Table,2,FALSE)="PH",VLOOKUP('Employee List'!Z323,Province_Table,2,FALSE),IF('Employee List'!Z323="","",'Employee List'!Z323)),"")</f>
        <v/>
      </c>
      <c r="Y315" t="str">
        <f>IFERROR(VLOOKUP('Employee List'!X323,Country_Table,2,FALSE),"")</f>
        <v/>
      </c>
      <c r="Z315" s="2" t="str">
        <f>IF('Employee List'!AB323="","",TRIM('Employee List'!AB323))</f>
        <v/>
      </c>
      <c r="AA315" s="2" t="str">
        <f>IF('Employee List'!AC323="","",TRIM('Employee List'!AC323))</f>
        <v/>
      </c>
      <c r="AB315" s="2" t="str">
        <f>IF('Employee List'!AD323="","",TRIM('Employee List'!AD323))</f>
        <v/>
      </c>
      <c r="AC315" s="2" t="str">
        <f>IF('Employee List'!G323="","",TRIM('Employee List'!G323))</f>
        <v/>
      </c>
      <c r="AD315" t="str">
        <f>IFERROR(VLOOKUP('Employee List'!AE323,Civil_Status_Table,2,FALSE),"")</f>
        <v/>
      </c>
      <c r="AE315" s="2" t="str">
        <f>IF('Employee List'!AF323="","",TRIM('Employee List'!AF323))</f>
        <v/>
      </c>
      <c r="AF315" s="2" t="str">
        <f>IF('Employee List'!AG323="","",TRIM('Employee List'!AG323))</f>
        <v/>
      </c>
      <c r="AG315" s="2" t="str">
        <f>IF('Employee List'!AH323="","",TRIM('Employee List'!AH323))</f>
        <v/>
      </c>
      <c r="AH315" t="str">
        <f>IF(ISBLANK('Employee List'!AI323), "",VLOOKUP('Employee List'!AI323,'other LOVs'!A:B,2,FALSE))</f>
        <v/>
      </c>
      <c r="AI315" t="str">
        <f>IF('Employee List'!AJ323="","",TRIM('Employee List'!AJ323))</f>
        <v/>
      </c>
      <c r="AJ315" t="str">
        <f>IF(ISBLANK('Employee List'!AK323)," ",TRIM('Employee List'!AK323))</f>
        <v xml:space="preserve"> </v>
      </c>
    </row>
    <row r="316" spans="1:36">
      <c r="A316" t="str">
        <f>IF('Employee List'!B324="","",TRIM('Employee List'!B324))</f>
        <v/>
      </c>
      <c r="B316" t="str">
        <f>IF('Employee List'!C324="","",TRIM('Employee List'!C324))</f>
        <v/>
      </c>
      <c r="C316" t="str">
        <f>IF('Employee List'!D324="","",TRIM('Employee List'!D324))</f>
        <v/>
      </c>
      <c r="D316" t="str">
        <f>IF(ISBLANK('Employee List'!E324), "",VLOOKUP('Employee List'!E324,'other LOVs'!A:B,2,FALSE))</f>
        <v/>
      </c>
      <c r="E316" t="str">
        <f>IF('Employee List'!F324="","",TRIM('Employee List'!F324))</f>
        <v>,</v>
      </c>
      <c r="F316" s="2" t="str">
        <f>IF('Employee List'!H324="","",'Employee List'!H324)</f>
        <v/>
      </c>
      <c r="G316" s="2" t="str">
        <f>IF('Employee List'!I324="","",TRIM('Employee List'!I324))</f>
        <v/>
      </c>
      <c r="H316" t="str">
        <f>IFERROR(VLOOKUP('Employee List'!J324,Nationality_Table,2,FALSE),"")</f>
        <v/>
      </c>
      <c r="I316" t="str">
        <f>IFERROR(VLOOKUP('Employee List'!K324,Country_Table,2,FALSE),"")</f>
        <v/>
      </c>
      <c r="J316" t="str">
        <f>IFERROR(VLOOKUP('Employee List'!L324,Gender_Table,2,FALSE),"")</f>
        <v/>
      </c>
      <c r="K316" s="2" t="str">
        <f>IF('Employee List'!M324="","",TEXT('Employee List'!M324,"00000000000"))</f>
        <v/>
      </c>
      <c r="L316" s="2" t="str">
        <f>IF('Employee List'!N324="","",TRIM('Employee List'!N324))</f>
        <v/>
      </c>
      <c r="M316" s="2" t="str">
        <f>IF('Employee List'!O324="","",TRIM('Employee List'!O324))</f>
        <v/>
      </c>
      <c r="N316" s="2" t="str">
        <f>IF('Employee List'!P324="","",LEFT(TRIM('Employee List'!P324),60))</f>
        <v/>
      </c>
      <c r="O316" t="str">
        <f>IFERROR(IF(VLOOKUP('Employee List'!Q324,Country_Table,2,FALSE)="PH",VLOOKUP(UPPER(TRIM('Employee List'!R324)&amp;TRIM('Employee List'!S324)&amp;TRIM('Employee List'!T324)),City!$K:$M,3,FALSE),IF('Employee List'!T324="","",'Employee List'!T324)),"")</f>
        <v/>
      </c>
      <c r="P316" t="str">
        <f>IFERROR(IF(VLOOKUP('Employee List'!Q324,Country_Table,2,FALSE)="PH",VLOOKUP('Employee List'!R324,Region_Table,2,FALSE),IF('Employee List'!R324="","",'Employee List'!R324)),"")</f>
        <v/>
      </c>
      <c r="Q316" t="str">
        <f>IFERROR(IF(VLOOKUP('Employee List'!Q324,Country_Table,2,FALSE)="PH",VLOOKUP('Employee List'!S324,Province_Table,2,FALSE),IF('Employee List'!S324="","",'Employee List'!S324)),"")</f>
        <v/>
      </c>
      <c r="R316" t="str">
        <f>IFERROR(VLOOKUP('Employee List'!Q324,Country_Table,2,FALSE),"")</f>
        <v/>
      </c>
      <c r="S316" s="2" t="str">
        <f>IF('Employee List'!U324="","",TRIM('Employee List'!U324))</f>
        <v/>
      </c>
      <c r="T316" s="2" t="str">
        <f>IF('Employee List'!V324="","",TRIM('Employee List'!V324))</f>
        <v/>
      </c>
      <c r="U316" s="2" t="str">
        <f>IF('Employee List'!W324="","",LEFT(TRIM('Employee List'!W324),60))</f>
        <v/>
      </c>
      <c r="V316" t="str">
        <f>IFERROR(IF(VLOOKUP('Employee List'!X324,Country_Table,2,FALSE)="PH",VLOOKUP(UPPER(TRIM('Employee List'!Y324)&amp;TRIM('Employee List'!Z324)&amp;TRIM('Employee List'!AA324)),City!$K:$M,3,FALSE),IF('Employee List'!AA324="","",'Employee List'!AA324)),"")</f>
        <v/>
      </c>
      <c r="W316" t="str">
        <f>IFERROR(IF(VLOOKUP('Employee List'!X324,Country_Table,2,FALSE)="PH",VLOOKUP('Employee List'!Y324,Region_Table,2,FALSE),IF('Employee List'!Y324="","",'Employee List'!Y324)),"")</f>
        <v/>
      </c>
      <c r="X316" t="str">
        <f>IFERROR(IF(VLOOKUP('Employee List'!X324,Country_Table,2,FALSE)="PH",VLOOKUP('Employee List'!Z324,Province_Table,2,FALSE),IF('Employee List'!Z324="","",'Employee List'!Z324)),"")</f>
        <v/>
      </c>
      <c r="Y316" t="str">
        <f>IFERROR(VLOOKUP('Employee List'!X324,Country_Table,2,FALSE),"")</f>
        <v/>
      </c>
      <c r="Z316" s="2" t="str">
        <f>IF('Employee List'!AB324="","",TRIM('Employee List'!AB324))</f>
        <v/>
      </c>
      <c r="AA316" s="2" t="str">
        <f>IF('Employee List'!AC324="","",TRIM('Employee List'!AC324))</f>
        <v/>
      </c>
      <c r="AB316" s="2" t="str">
        <f>IF('Employee List'!AD324="","",TRIM('Employee List'!AD324))</f>
        <v/>
      </c>
      <c r="AC316" s="2" t="str">
        <f>IF('Employee List'!G324="","",TRIM('Employee List'!G324))</f>
        <v/>
      </c>
      <c r="AD316" t="str">
        <f>IFERROR(VLOOKUP('Employee List'!AE324,Civil_Status_Table,2,FALSE),"")</f>
        <v/>
      </c>
      <c r="AE316" s="2" t="str">
        <f>IF('Employee List'!AF324="","",TRIM('Employee List'!AF324))</f>
        <v/>
      </c>
      <c r="AF316" s="2" t="str">
        <f>IF('Employee List'!AG324="","",TRIM('Employee List'!AG324))</f>
        <v/>
      </c>
      <c r="AG316" s="2" t="str">
        <f>IF('Employee List'!AH324="","",TRIM('Employee List'!AH324))</f>
        <v/>
      </c>
      <c r="AH316" t="str">
        <f>IF(ISBLANK('Employee List'!AI324), "",VLOOKUP('Employee List'!AI324,'other LOVs'!A:B,2,FALSE))</f>
        <v/>
      </c>
      <c r="AI316" t="str">
        <f>IF('Employee List'!AJ324="","",TRIM('Employee List'!AJ324))</f>
        <v/>
      </c>
      <c r="AJ316" t="str">
        <f>IF(ISBLANK('Employee List'!AK324)," ",TRIM('Employee List'!AK324))</f>
        <v xml:space="preserve"> </v>
      </c>
    </row>
    <row r="317" spans="1:36">
      <c r="A317" t="str">
        <f>IF('Employee List'!B325="","",TRIM('Employee List'!B325))</f>
        <v/>
      </c>
      <c r="B317" t="str">
        <f>IF('Employee List'!C325="","",TRIM('Employee List'!C325))</f>
        <v/>
      </c>
      <c r="C317" t="str">
        <f>IF('Employee List'!D325="","",TRIM('Employee List'!D325))</f>
        <v/>
      </c>
      <c r="D317" t="str">
        <f>IF(ISBLANK('Employee List'!E325), "",VLOOKUP('Employee List'!E325,'other LOVs'!A:B,2,FALSE))</f>
        <v/>
      </c>
      <c r="E317" t="str">
        <f>IF('Employee List'!F325="","",TRIM('Employee List'!F325))</f>
        <v>,</v>
      </c>
      <c r="F317" s="2" t="str">
        <f>IF('Employee List'!H325="","",'Employee List'!H325)</f>
        <v/>
      </c>
      <c r="G317" s="2" t="str">
        <f>IF('Employee List'!I325="","",TRIM('Employee List'!I325))</f>
        <v/>
      </c>
      <c r="H317" t="str">
        <f>IFERROR(VLOOKUP('Employee List'!J325,Nationality_Table,2,FALSE),"")</f>
        <v/>
      </c>
      <c r="I317" t="str">
        <f>IFERROR(VLOOKUP('Employee List'!K325,Country_Table,2,FALSE),"")</f>
        <v/>
      </c>
      <c r="J317" t="str">
        <f>IFERROR(VLOOKUP('Employee List'!L325,Gender_Table,2,FALSE),"")</f>
        <v/>
      </c>
      <c r="K317" s="2" t="str">
        <f>IF('Employee List'!M325="","",TEXT('Employee List'!M325,"00000000000"))</f>
        <v/>
      </c>
      <c r="L317" s="2" t="str">
        <f>IF('Employee List'!N325="","",TRIM('Employee List'!N325))</f>
        <v/>
      </c>
      <c r="M317" s="2" t="str">
        <f>IF('Employee List'!O325="","",TRIM('Employee List'!O325))</f>
        <v/>
      </c>
      <c r="N317" s="2" t="str">
        <f>IF('Employee List'!P325="","",LEFT(TRIM('Employee List'!P325),60))</f>
        <v/>
      </c>
      <c r="O317" t="str">
        <f>IFERROR(IF(VLOOKUP('Employee List'!Q325,Country_Table,2,FALSE)="PH",VLOOKUP(UPPER(TRIM('Employee List'!R325)&amp;TRIM('Employee List'!S325)&amp;TRIM('Employee List'!T325)),City!$K:$M,3,FALSE),IF('Employee List'!T325="","",'Employee List'!T325)),"")</f>
        <v/>
      </c>
      <c r="P317" t="str">
        <f>IFERROR(IF(VLOOKUP('Employee List'!Q325,Country_Table,2,FALSE)="PH",VLOOKUP('Employee List'!R325,Region_Table,2,FALSE),IF('Employee List'!R325="","",'Employee List'!R325)),"")</f>
        <v/>
      </c>
      <c r="Q317" t="str">
        <f>IFERROR(IF(VLOOKUP('Employee List'!Q325,Country_Table,2,FALSE)="PH",VLOOKUP('Employee List'!S325,Province_Table,2,FALSE),IF('Employee List'!S325="","",'Employee List'!S325)),"")</f>
        <v/>
      </c>
      <c r="R317" t="str">
        <f>IFERROR(VLOOKUP('Employee List'!Q325,Country_Table,2,FALSE),"")</f>
        <v/>
      </c>
      <c r="S317" s="2" t="str">
        <f>IF('Employee List'!U325="","",TRIM('Employee List'!U325))</f>
        <v/>
      </c>
      <c r="T317" s="2" t="str">
        <f>IF('Employee List'!V325="","",TRIM('Employee List'!V325))</f>
        <v/>
      </c>
      <c r="U317" s="2" t="str">
        <f>IF('Employee List'!W325="","",LEFT(TRIM('Employee List'!W325),60))</f>
        <v/>
      </c>
      <c r="V317" t="str">
        <f>IFERROR(IF(VLOOKUP('Employee List'!X325,Country_Table,2,FALSE)="PH",VLOOKUP(UPPER(TRIM('Employee List'!Y325)&amp;TRIM('Employee List'!Z325)&amp;TRIM('Employee List'!AA325)),City!$K:$M,3,FALSE),IF('Employee List'!AA325="","",'Employee List'!AA325)),"")</f>
        <v/>
      </c>
      <c r="W317" t="str">
        <f>IFERROR(IF(VLOOKUP('Employee List'!X325,Country_Table,2,FALSE)="PH",VLOOKUP('Employee List'!Y325,Region_Table,2,FALSE),IF('Employee List'!Y325="","",'Employee List'!Y325)),"")</f>
        <v/>
      </c>
      <c r="X317" t="str">
        <f>IFERROR(IF(VLOOKUP('Employee List'!X325,Country_Table,2,FALSE)="PH",VLOOKUP('Employee List'!Z325,Province_Table,2,FALSE),IF('Employee List'!Z325="","",'Employee List'!Z325)),"")</f>
        <v/>
      </c>
      <c r="Y317" t="str">
        <f>IFERROR(VLOOKUP('Employee List'!X325,Country_Table,2,FALSE),"")</f>
        <v/>
      </c>
      <c r="Z317" s="2" t="str">
        <f>IF('Employee List'!AB325="","",TRIM('Employee List'!AB325))</f>
        <v/>
      </c>
      <c r="AA317" s="2" t="str">
        <f>IF('Employee List'!AC325="","",TRIM('Employee List'!AC325))</f>
        <v/>
      </c>
      <c r="AB317" s="2" t="str">
        <f>IF('Employee List'!AD325="","",TRIM('Employee List'!AD325))</f>
        <v/>
      </c>
      <c r="AC317" s="2" t="str">
        <f>IF('Employee List'!G325="","",TRIM('Employee List'!G325))</f>
        <v/>
      </c>
      <c r="AD317" t="str">
        <f>IFERROR(VLOOKUP('Employee List'!AE325,Civil_Status_Table,2,FALSE),"")</f>
        <v/>
      </c>
      <c r="AE317" s="2" t="str">
        <f>IF('Employee List'!AF325="","",TRIM('Employee List'!AF325))</f>
        <v/>
      </c>
      <c r="AF317" s="2" t="str">
        <f>IF('Employee List'!AG325="","",TRIM('Employee List'!AG325))</f>
        <v/>
      </c>
      <c r="AG317" s="2" t="str">
        <f>IF('Employee List'!AH325="","",TRIM('Employee List'!AH325))</f>
        <v/>
      </c>
      <c r="AH317" t="str">
        <f>IF(ISBLANK('Employee List'!AI325), "",VLOOKUP('Employee List'!AI325,'other LOVs'!A:B,2,FALSE))</f>
        <v/>
      </c>
      <c r="AI317" t="str">
        <f>IF('Employee List'!AJ325="","",TRIM('Employee List'!AJ325))</f>
        <v/>
      </c>
      <c r="AJ317" t="str">
        <f>IF(ISBLANK('Employee List'!AK325)," ",TRIM('Employee List'!AK325))</f>
        <v xml:space="preserve"> </v>
      </c>
    </row>
    <row r="318" spans="1:36">
      <c r="A318" t="str">
        <f>IF('Employee List'!B326="","",TRIM('Employee List'!B326))</f>
        <v/>
      </c>
      <c r="B318" t="str">
        <f>IF('Employee List'!C326="","",TRIM('Employee List'!C326))</f>
        <v/>
      </c>
      <c r="C318" t="str">
        <f>IF('Employee List'!D326="","",TRIM('Employee List'!D326))</f>
        <v/>
      </c>
      <c r="D318" t="str">
        <f>IF(ISBLANK('Employee List'!E326), "",VLOOKUP('Employee List'!E326,'other LOVs'!A:B,2,FALSE))</f>
        <v/>
      </c>
      <c r="E318" t="str">
        <f>IF('Employee List'!F326="","",TRIM('Employee List'!F326))</f>
        <v>,</v>
      </c>
      <c r="F318" s="2" t="str">
        <f>IF('Employee List'!H326="","",'Employee List'!H326)</f>
        <v/>
      </c>
      <c r="G318" s="2" t="str">
        <f>IF('Employee List'!I326="","",TRIM('Employee List'!I326))</f>
        <v/>
      </c>
      <c r="H318" t="str">
        <f>IFERROR(VLOOKUP('Employee List'!J326,Nationality_Table,2,FALSE),"")</f>
        <v/>
      </c>
      <c r="I318" t="str">
        <f>IFERROR(VLOOKUP('Employee List'!K326,Country_Table,2,FALSE),"")</f>
        <v/>
      </c>
      <c r="J318" t="str">
        <f>IFERROR(VLOOKUP('Employee List'!L326,Gender_Table,2,FALSE),"")</f>
        <v/>
      </c>
      <c r="K318" s="2" t="str">
        <f>IF('Employee List'!M326="","",TEXT('Employee List'!M326,"00000000000"))</f>
        <v/>
      </c>
      <c r="L318" s="2" t="str">
        <f>IF('Employee List'!N326="","",TRIM('Employee List'!N326))</f>
        <v/>
      </c>
      <c r="M318" s="2" t="str">
        <f>IF('Employee List'!O326="","",TRIM('Employee List'!O326))</f>
        <v/>
      </c>
      <c r="N318" s="2" t="str">
        <f>IF('Employee List'!P326="","",LEFT(TRIM('Employee List'!P326),60))</f>
        <v/>
      </c>
      <c r="O318" t="str">
        <f>IFERROR(IF(VLOOKUP('Employee List'!Q326,Country_Table,2,FALSE)="PH",VLOOKUP(UPPER(TRIM('Employee List'!R326)&amp;TRIM('Employee List'!S326)&amp;TRIM('Employee List'!T326)),City!$K:$M,3,FALSE),IF('Employee List'!T326="","",'Employee List'!T326)),"")</f>
        <v/>
      </c>
      <c r="P318" t="str">
        <f>IFERROR(IF(VLOOKUP('Employee List'!Q326,Country_Table,2,FALSE)="PH",VLOOKUP('Employee List'!R326,Region_Table,2,FALSE),IF('Employee List'!R326="","",'Employee List'!R326)),"")</f>
        <v/>
      </c>
      <c r="Q318" t="str">
        <f>IFERROR(IF(VLOOKUP('Employee List'!Q326,Country_Table,2,FALSE)="PH",VLOOKUP('Employee List'!S326,Province_Table,2,FALSE),IF('Employee List'!S326="","",'Employee List'!S326)),"")</f>
        <v/>
      </c>
      <c r="R318" t="str">
        <f>IFERROR(VLOOKUP('Employee List'!Q326,Country_Table,2,FALSE),"")</f>
        <v/>
      </c>
      <c r="S318" s="2" t="str">
        <f>IF('Employee List'!U326="","",TRIM('Employee List'!U326))</f>
        <v/>
      </c>
      <c r="T318" s="2" t="str">
        <f>IF('Employee List'!V326="","",TRIM('Employee List'!V326))</f>
        <v/>
      </c>
      <c r="U318" s="2" t="str">
        <f>IF('Employee List'!W326="","",LEFT(TRIM('Employee List'!W326),60))</f>
        <v/>
      </c>
      <c r="V318" t="str">
        <f>IFERROR(IF(VLOOKUP('Employee List'!X326,Country_Table,2,FALSE)="PH",VLOOKUP(UPPER(TRIM('Employee List'!Y326)&amp;TRIM('Employee List'!Z326)&amp;TRIM('Employee List'!AA326)),City!$K:$M,3,FALSE),IF('Employee List'!AA326="","",'Employee List'!AA326)),"")</f>
        <v/>
      </c>
      <c r="W318" t="str">
        <f>IFERROR(IF(VLOOKUP('Employee List'!X326,Country_Table,2,FALSE)="PH",VLOOKUP('Employee List'!Y326,Region_Table,2,FALSE),IF('Employee List'!Y326="","",'Employee List'!Y326)),"")</f>
        <v/>
      </c>
      <c r="X318" t="str">
        <f>IFERROR(IF(VLOOKUP('Employee List'!X326,Country_Table,2,FALSE)="PH",VLOOKUP('Employee List'!Z326,Province_Table,2,FALSE),IF('Employee List'!Z326="","",'Employee List'!Z326)),"")</f>
        <v/>
      </c>
      <c r="Y318" t="str">
        <f>IFERROR(VLOOKUP('Employee List'!X326,Country_Table,2,FALSE),"")</f>
        <v/>
      </c>
      <c r="Z318" s="2" t="str">
        <f>IF('Employee List'!AB326="","",TRIM('Employee List'!AB326))</f>
        <v/>
      </c>
      <c r="AA318" s="2" t="str">
        <f>IF('Employee List'!AC326="","",TRIM('Employee List'!AC326))</f>
        <v/>
      </c>
      <c r="AB318" s="2" t="str">
        <f>IF('Employee List'!AD326="","",TRIM('Employee List'!AD326))</f>
        <v/>
      </c>
      <c r="AC318" s="2" t="str">
        <f>IF('Employee List'!G326="","",TRIM('Employee List'!G326))</f>
        <v/>
      </c>
      <c r="AD318" t="str">
        <f>IFERROR(VLOOKUP('Employee List'!AE326,Civil_Status_Table,2,FALSE),"")</f>
        <v/>
      </c>
      <c r="AE318" s="2" t="str">
        <f>IF('Employee List'!AF326="","",TRIM('Employee List'!AF326))</f>
        <v/>
      </c>
      <c r="AF318" s="2" t="str">
        <f>IF('Employee List'!AG326="","",TRIM('Employee List'!AG326))</f>
        <v/>
      </c>
      <c r="AG318" s="2" t="str">
        <f>IF('Employee List'!AH326="","",TRIM('Employee List'!AH326))</f>
        <v/>
      </c>
      <c r="AH318" t="str">
        <f>IF(ISBLANK('Employee List'!AI326), "",VLOOKUP('Employee List'!AI326,'other LOVs'!A:B,2,FALSE))</f>
        <v/>
      </c>
      <c r="AI318" t="str">
        <f>IF('Employee List'!AJ326="","",TRIM('Employee List'!AJ326))</f>
        <v/>
      </c>
      <c r="AJ318" t="str">
        <f>IF(ISBLANK('Employee List'!AK326)," ",TRIM('Employee List'!AK326))</f>
        <v xml:space="preserve"> </v>
      </c>
    </row>
    <row r="319" spans="1:36">
      <c r="A319" t="str">
        <f>IF('Employee List'!B327="","",TRIM('Employee List'!B327))</f>
        <v/>
      </c>
      <c r="B319" t="str">
        <f>IF('Employee List'!C327="","",TRIM('Employee List'!C327))</f>
        <v/>
      </c>
      <c r="C319" t="str">
        <f>IF('Employee List'!D327="","",TRIM('Employee List'!D327))</f>
        <v/>
      </c>
      <c r="D319" t="str">
        <f>IF(ISBLANK('Employee List'!E327), "",VLOOKUP('Employee List'!E327,'other LOVs'!A:B,2,FALSE))</f>
        <v/>
      </c>
      <c r="E319" t="str">
        <f>IF('Employee List'!F327="","",TRIM('Employee List'!F327))</f>
        <v>,</v>
      </c>
      <c r="F319" s="2" t="str">
        <f>IF('Employee List'!H327="","",'Employee List'!H327)</f>
        <v/>
      </c>
      <c r="G319" s="2" t="str">
        <f>IF('Employee List'!I327="","",TRIM('Employee List'!I327))</f>
        <v/>
      </c>
      <c r="H319" t="str">
        <f>IFERROR(VLOOKUP('Employee List'!J327,Nationality_Table,2,FALSE),"")</f>
        <v/>
      </c>
      <c r="I319" t="str">
        <f>IFERROR(VLOOKUP('Employee List'!K327,Country_Table,2,FALSE),"")</f>
        <v/>
      </c>
      <c r="J319" t="str">
        <f>IFERROR(VLOOKUP('Employee List'!L327,Gender_Table,2,FALSE),"")</f>
        <v/>
      </c>
      <c r="K319" s="2" t="str">
        <f>IF('Employee List'!M327="","",TEXT('Employee List'!M327,"00000000000"))</f>
        <v/>
      </c>
      <c r="L319" s="2" t="str">
        <f>IF('Employee List'!N327="","",TRIM('Employee List'!N327))</f>
        <v/>
      </c>
      <c r="M319" s="2" t="str">
        <f>IF('Employee List'!O327="","",TRIM('Employee List'!O327))</f>
        <v/>
      </c>
      <c r="N319" s="2" t="str">
        <f>IF('Employee List'!P327="","",LEFT(TRIM('Employee List'!P327),60))</f>
        <v/>
      </c>
      <c r="O319" t="str">
        <f>IFERROR(IF(VLOOKUP('Employee List'!Q327,Country_Table,2,FALSE)="PH",VLOOKUP(UPPER(TRIM('Employee List'!R327)&amp;TRIM('Employee List'!S327)&amp;TRIM('Employee List'!T327)),City!$K:$M,3,FALSE),IF('Employee List'!T327="","",'Employee List'!T327)),"")</f>
        <v/>
      </c>
      <c r="P319" t="str">
        <f>IFERROR(IF(VLOOKUP('Employee List'!Q327,Country_Table,2,FALSE)="PH",VLOOKUP('Employee List'!R327,Region_Table,2,FALSE),IF('Employee List'!R327="","",'Employee List'!R327)),"")</f>
        <v/>
      </c>
      <c r="Q319" t="str">
        <f>IFERROR(IF(VLOOKUP('Employee List'!Q327,Country_Table,2,FALSE)="PH",VLOOKUP('Employee List'!S327,Province_Table,2,FALSE),IF('Employee List'!S327="","",'Employee List'!S327)),"")</f>
        <v/>
      </c>
      <c r="R319" t="str">
        <f>IFERROR(VLOOKUP('Employee List'!Q327,Country_Table,2,FALSE),"")</f>
        <v/>
      </c>
      <c r="S319" s="2" t="str">
        <f>IF('Employee List'!U327="","",TRIM('Employee List'!U327))</f>
        <v/>
      </c>
      <c r="T319" s="2" t="str">
        <f>IF('Employee List'!V327="","",TRIM('Employee List'!V327))</f>
        <v/>
      </c>
      <c r="U319" s="2" t="str">
        <f>IF('Employee List'!W327="","",LEFT(TRIM('Employee List'!W327),60))</f>
        <v/>
      </c>
      <c r="V319" t="str">
        <f>IFERROR(IF(VLOOKUP('Employee List'!X327,Country_Table,2,FALSE)="PH",VLOOKUP(UPPER(TRIM('Employee List'!Y327)&amp;TRIM('Employee List'!Z327)&amp;TRIM('Employee List'!AA327)),City!$K:$M,3,FALSE),IF('Employee List'!AA327="","",'Employee List'!AA327)),"")</f>
        <v/>
      </c>
      <c r="W319" t="str">
        <f>IFERROR(IF(VLOOKUP('Employee List'!X327,Country_Table,2,FALSE)="PH",VLOOKUP('Employee List'!Y327,Region_Table,2,FALSE),IF('Employee List'!Y327="","",'Employee List'!Y327)),"")</f>
        <v/>
      </c>
      <c r="X319" t="str">
        <f>IFERROR(IF(VLOOKUP('Employee List'!X327,Country_Table,2,FALSE)="PH",VLOOKUP('Employee List'!Z327,Province_Table,2,FALSE),IF('Employee List'!Z327="","",'Employee List'!Z327)),"")</f>
        <v/>
      </c>
      <c r="Y319" t="str">
        <f>IFERROR(VLOOKUP('Employee List'!X327,Country_Table,2,FALSE),"")</f>
        <v/>
      </c>
      <c r="Z319" s="2" t="str">
        <f>IF('Employee List'!AB327="","",TRIM('Employee List'!AB327))</f>
        <v/>
      </c>
      <c r="AA319" s="2" t="str">
        <f>IF('Employee List'!AC327="","",TRIM('Employee List'!AC327))</f>
        <v/>
      </c>
      <c r="AB319" s="2" t="str">
        <f>IF('Employee List'!AD327="","",TRIM('Employee List'!AD327))</f>
        <v/>
      </c>
      <c r="AC319" s="2" t="str">
        <f>IF('Employee List'!G327="","",TRIM('Employee List'!G327))</f>
        <v/>
      </c>
      <c r="AD319" t="str">
        <f>IFERROR(VLOOKUP('Employee List'!AE327,Civil_Status_Table,2,FALSE),"")</f>
        <v/>
      </c>
      <c r="AE319" s="2" t="str">
        <f>IF('Employee List'!AF327="","",TRIM('Employee List'!AF327))</f>
        <v/>
      </c>
      <c r="AF319" s="2" t="str">
        <f>IF('Employee List'!AG327="","",TRIM('Employee List'!AG327))</f>
        <v/>
      </c>
      <c r="AG319" s="2" t="str">
        <f>IF('Employee List'!AH327="","",TRIM('Employee List'!AH327))</f>
        <v/>
      </c>
      <c r="AH319" t="str">
        <f>IF(ISBLANK('Employee List'!AI327), "",VLOOKUP('Employee List'!AI327,'other LOVs'!A:B,2,FALSE))</f>
        <v/>
      </c>
      <c r="AI319" t="str">
        <f>IF('Employee List'!AJ327="","",TRIM('Employee List'!AJ327))</f>
        <v/>
      </c>
      <c r="AJ319" t="str">
        <f>IF(ISBLANK('Employee List'!AK327)," ",TRIM('Employee List'!AK327))</f>
        <v xml:space="preserve"> </v>
      </c>
    </row>
    <row r="320" spans="1:36">
      <c r="A320" t="str">
        <f>IF('Employee List'!B328="","",TRIM('Employee List'!B328))</f>
        <v/>
      </c>
      <c r="B320" t="str">
        <f>IF('Employee List'!C328="","",TRIM('Employee List'!C328))</f>
        <v/>
      </c>
      <c r="C320" t="str">
        <f>IF('Employee List'!D328="","",TRIM('Employee List'!D328))</f>
        <v/>
      </c>
      <c r="D320" t="str">
        <f>IF(ISBLANK('Employee List'!E328), "",VLOOKUP('Employee List'!E328,'other LOVs'!A:B,2,FALSE))</f>
        <v/>
      </c>
      <c r="E320" t="str">
        <f>IF('Employee List'!F328="","",TRIM('Employee List'!F328))</f>
        <v>,</v>
      </c>
      <c r="F320" s="2" t="str">
        <f>IF('Employee List'!H328="","",'Employee List'!H328)</f>
        <v/>
      </c>
      <c r="G320" s="2" t="str">
        <f>IF('Employee List'!I328="","",TRIM('Employee List'!I328))</f>
        <v/>
      </c>
      <c r="H320" t="str">
        <f>IFERROR(VLOOKUP('Employee List'!J328,Nationality_Table,2,FALSE),"")</f>
        <v/>
      </c>
      <c r="I320" t="str">
        <f>IFERROR(VLOOKUP('Employee List'!K328,Country_Table,2,FALSE),"")</f>
        <v/>
      </c>
      <c r="J320" t="str">
        <f>IFERROR(VLOOKUP('Employee List'!L328,Gender_Table,2,FALSE),"")</f>
        <v/>
      </c>
      <c r="K320" s="2" t="str">
        <f>IF('Employee List'!M328="","",TEXT('Employee List'!M328,"00000000000"))</f>
        <v/>
      </c>
      <c r="L320" s="2" t="str">
        <f>IF('Employee List'!N328="","",TRIM('Employee List'!N328))</f>
        <v/>
      </c>
      <c r="M320" s="2" t="str">
        <f>IF('Employee List'!O328="","",TRIM('Employee List'!O328))</f>
        <v/>
      </c>
      <c r="N320" s="2" t="str">
        <f>IF('Employee List'!P328="","",LEFT(TRIM('Employee List'!P328),60))</f>
        <v/>
      </c>
      <c r="O320" t="str">
        <f>IFERROR(IF(VLOOKUP('Employee List'!Q328,Country_Table,2,FALSE)="PH",VLOOKUP(UPPER(TRIM('Employee List'!R328)&amp;TRIM('Employee List'!S328)&amp;TRIM('Employee List'!T328)),City!$K:$M,3,FALSE),IF('Employee List'!T328="","",'Employee List'!T328)),"")</f>
        <v/>
      </c>
      <c r="P320" t="str">
        <f>IFERROR(IF(VLOOKUP('Employee List'!Q328,Country_Table,2,FALSE)="PH",VLOOKUP('Employee List'!R328,Region_Table,2,FALSE),IF('Employee List'!R328="","",'Employee List'!R328)),"")</f>
        <v/>
      </c>
      <c r="Q320" t="str">
        <f>IFERROR(IF(VLOOKUP('Employee List'!Q328,Country_Table,2,FALSE)="PH",VLOOKUP('Employee List'!S328,Province_Table,2,FALSE),IF('Employee List'!S328="","",'Employee List'!S328)),"")</f>
        <v/>
      </c>
      <c r="R320" t="str">
        <f>IFERROR(VLOOKUP('Employee List'!Q328,Country_Table,2,FALSE),"")</f>
        <v/>
      </c>
      <c r="S320" s="2" t="str">
        <f>IF('Employee List'!U328="","",TRIM('Employee List'!U328))</f>
        <v/>
      </c>
      <c r="T320" s="2" t="str">
        <f>IF('Employee List'!V328="","",TRIM('Employee List'!V328))</f>
        <v/>
      </c>
      <c r="U320" s="2" t="str">
        <f>IF('Employee List'!W328="","",LEFT(TRIM('Employee List'!W328),60))</f>
        <v/>
      </c>
      <c r="V320" t="str">
        <f>IFERROR(IF(VLOOKUP('Employee List'!X328,Country_Table,2,FALSE)="PH",VLOOKUP(UPPER(TRIM('Employee List'!Y328)&amp;TRIM('Employee List'!Z328)&amp;TRIM('Employee List'!AA328)),City!$K:$M,3,FALSE),IF('Employee List'!AA328="","",'Employee List'!AA328)),"")</f>
        <v/>
      </c>
      <c r="W320" t="str">
        <f>IFERROR(IF(VLOOKUP('Employee List'!X328,Country_Table,2,FALSE)="PH",VLOOKUP('Employee List'!Y328,Region_Table,2,FALSE),IF('Employee List'!Y328="","",'Employee List'!Y328)),"")</f>
        <v/>
      </c>
      <c r="X320" t="str">
        <f>IFERROR(IF(VLOOKUP('Employee List'!X328,Country_Table,2,FALSE)="PH",VLOOKUP('Employee List'!Z328,Province_Table,2,FALSE),IF('Employee List'!Z328="","",'Employee List'!Z328)),"")</f>
        <v/>
      </c>
      <c r="Y320" t="str">
        <f>IFERROR(VLOOKUP('Employee List'!X328,Country_Table,2,FALSE),"")</f>
        <v/>
      </c>
      <c r="Z320" s="2" t="str">
        <f>IF('Employee List'!AB328="","",TRIM('Employee List'!AB328))</f>
        <v/>
      </c>
      <c r="AA320" s="2" t="str">
        <f>IF('Employee List'!AC328="","",TRIM('Employee List'!AC328))</f>
        <v/>
      </c>
      <c r="AB320" s="2" t="str">
        <f>IF('Employee List'!AD328="","",TRIM('Employee List'!AD328))</f>
        <v/>
      </c>
      <c r="AC320" s="2" t="str">
        <f>IF('Employee List'!G328="","",TRIM('Employee List'!G328))</f>
        <v/>
      </c>
      <c r="AD320" t="str">
        <f>IFERROR(VLOOKUP('Employee List'!AE328,Civil_Status_Table,2,FALSE),"")</f>
        <v/>
      </c>
      <c r="AE320" s="2" t="str">
        <f>IF('Employee List'!AF328="","",TRIM('Employee List'!AF328))</f>
        <v/>
      </c>
      <c r="AF320" s="2" t="str">
        <f>IF('Employee List'!AG328="","",TRIM('Employee List'!AG328))</f>
        <v/>
      </c>
      <c r="AG320" s="2" t="str">
        <f>IF('Employee List'!AH328="","",TRIM('Employee List'!AH328))</f>
        <v/>
      </c>
      <c r="AH320" t="str">
        <f>IF(ISBLANK('Employee List'!AI328), "",VLOOKUP('Employee List'!AI328,'other LOVs'!A:B,2,FALSE))</f>
        <v/>
      </c>
      <c r="AI320" t="str">
        <f>IF('Employee List'!AJ328="","",TRIM('Employee List'!AJ328))</f>
        <v/>
      </c>
      <c r="AJ320" t="str">
        <f>IF(ISBLANK('Employee List'!AK328)," ",TRIM('Employee List'!AK328))</f>
        <v xml:space="preserve"> </v>
      </c>
    </row>
    <row r="321" spans="1:36">
      <c r="A321" t="str">
        <f>IF('Employee List'!B329="","",TRIM('Employee List'!B329))</f>
        <v/>
      </c>
      <c r="B321" t="str">
        <f>IF('Employee List'!C329="","",TRIM('Employee List'!C329))</f>
        <v/>
      </c>
      <c r="C321" t="str">
        <f>IF('Employee List'!D329="","",TRIM('Employee List'!D329))</f>
        <v/>
      </c>
      <c r="D321" t="str">
        <f>IF(ISBLANK('Employee List'!E329), "",VLOOKUP('Employee List'!E329,'other LOVs'!A:B,2,FALSE))</f>
        <v/>
      </c>
      <c r="E321" t="str">
        <f>IF('Employee List'!F329="","",TRIM('Employee List'!F329))</f>
        <v>,</v>
      </c>
      <c r="F321" s="2" t="str">
        <f>IF('Employee List'!H329="","",'Employee List'!H329)</f>
        <v/>
      </c>
      <c r="G321" s="2" t="str">
        <f>IF('Employee List'!I329="","",TRIM('Employee List'!I329))</f>
        <v/>
      </c>
      <c r="H321" t="str">
        <f>IFERROR(VLOOKUP('Employee List'!J329,Nationality_Table,2,FALSE),"")</f>
        <v/>
      </c>
      <c r="I321" t="str">
        <f>IFERROR(VLOOKUP('Employee List'!K329,Country_Table,2,FALSE),"")</f>
        <v/>
      </c>
      <c r="J321" t="str">
        <f>IFERROR(VLOOKUP('Employee List'!L329,Gender_Table,2,FALSE),"")</f>
        <v/>
      </c>
      <c r="K321" s="2" t="str">
        <f>IF('Employee List'!M329="","",TEXT('Employee List'!M329,"00000000000"))</f>
        <v/>
      </c>
      <c r="L321" s="2" t="str">
        <f>IF('Employee List'!N329="","",TRIM('Employee List'!N329))</f>
        <v/>
      </c>
      <c r="M321" s="2" t="str">
        <f>IF('Employee List'!O329="","",TRIM('Employee List'!O329))</f>
        <v/>
      </c>
      <c r="N321" s="2" t="str">
        <f>IF('Employee List'!P329="","",LEFT(TRIM('Employee List'!P329),60))</f>
        <v/>
      </c>
      <c r="O321" t="str">
        <f>IFERROR(IF(VLOOKUP('Employee List'!Q329,Country_Table,2,FALSE)="PH",VLOOKUP(UPPER(TRIM('Employee List'!R329)&amp;TRIM('Employee List'!S329)&amp;TRIM('Employee List'!T329)),City!$K:$M,3,FALSE),IF('Employee List'!T329="","",'Employee List'!T329)),"")</f>
        <v/>
      </c>
      <c r="P321" t="str">
        <f>IFERROR(IF(VLOOKUP('Employee List'!Q329,Country_Table,2,FALSE)="PH",VLOOKUP('Employee List'!R329,Region_Table,2,FALSE),IF('Employee List'!R329="","",'Employee List'!R329)),"")</f>
        <v/>
      </c>
      <c r="Q321" t="str">
        <f>IFERROR(IF(VLOOKUP('Employee List'!Q329,Country_Table,2,FALSE)="PH",VLOOKUP('Employee List'!S329,Province_Table,2,FALSE),IF('Employee List'!S329="","",'Employee List'!S329)),"")</f>
        <v/>
      </c>
      <c r="R321" t="str">
        <f>IFERROR(VLOOKUP('Employee List'!Q329,Country_Table,2,FALSE),"")</f>
        <v/>
      </c>
      <c r="S321" s="2" t="str">
        <f>IF('Employee List'!U329="","",TRIM('Employee List'!U329))</f>
        <v/>
      </c>
      <c r="T321" s="2" t="str">
        <f>IF('Employee List'!V329="","",TRIM('Employee List'!V329))</f>
        <v/>
      </c>
      <c r="U321" s="2" t="str">
        <f>IF('Employee List'!W329="","",LEFT(TRIM('Employee List'!W329),60))</f>
        <v/>
      </c>
      <c r="V321" t="str">
        <f>IFERROR(IF(VLOOKUP('Employee List'!X329,Country_Table,2,FALSE)="PH",VLOOKUP(UPPER(TRIM('Employee List'!Y329)&amp;TRIM('Employee List'!Z329)&amp;TRIM('Employee List'!AA329)),City!$K:$M,3,FALSE),IF('Employee List'!AA329="","",'Employee List'!AA329)),"")</f>
        <v/>
      </c>
      <c r="W321" t="str">
        <f>IFERROR(IF(VLOOKUP('Employee List'!X329,Country_Table,2,FALSE)="PH",VLOOKUP('Employee List'!Y329,Region_Table,2,FALSE),IF('Employee List'!Y329="","",'Employee List'!Y329)),"")</f>
        <v/>
      </c>
      <c r="X321" t="str">
        <f>IFERROR(IF(VLOOKUP('Employee List'!X329,Country_Table,2,FALSE)="PH",VLOOKUP('Employee List'!Z329,Province_Table,2,FALSE),IF('Employee List'!Z329="","",'Employee List'!Z329)),"")</f>
        <v/>
      </c>
      <c r="Y321" t="str">
        <f>IFERROR(VLOOKUP('Employee List'!X329,Country_Table,2,FALSE),"")</f>
        <v/>
      </c>
      <c r="Z321" s="2" t="str">
        <f>IF('Employee List'!AB329="","",TRIM('Employee List'!AB329))</f>
        <v/>
      </c>
      <c r="AA321" s="2" t="str">
        <f>IF('Employee List'!AC329="","",TRIM('Employee List'!AC329))</f>
        <v/>
      </c>
      <c r="AB321" s="2" t="str">
        <f>IF('Employee List'!AD329="","",TRIM('Employee List'!AD329))</f>
        <v/>
      </c>
      <c r="AC321" s="2" t="str">
        <f>IF('Employee List'!G329="","",TRIM('Employee List'!G329))</f>
        <v/>
      </c>
      <c r="AD321" t="str">
        <f>IFERROR(VLOOKUP('Employee List'!AE329,Civil_Status_Table,2,FALSE),"")</f>
        <v/>
      </c>
      <c r="AE321" s="2" t="str">
        <f>IF('Employee List'!AF329="","",TRIM('Employee List'!AF329))</f>
        <v/>
      </c>
      <c r="AF321" s="2" t="str">
        <f>IF('Employee List'!AG329="","",TRIM('Employee List'!AG329))</f>
        <v/>
      </c>
      <c r="AG321" s="2" t="str">
        <f>IF('Employee List'!AH329="","",TRIM('Employee List'!AH329))</f>
        <v/>
      </c>
      <c r="AH321" t="str">
        <f>IF(ISBLANK('Employee List'!AI329), "",VLOOKUP('Employee List'!AI329,'other LOVs'!A:B,2,FALSE))</f>
        <v/>
      </c>
      <c r="AI321" t="str">
        <f>IF('Employee List'!AJ329="","",TRIM('Employee List'!AJ329))</f>
        <v/>
      </c>
      <c r="AJ321" t="str">
        <f>IF(ISBLANK('Employee List'!AK329)," ",TRIM('Employee List'!AK329))</f>
        <v xml:space="preserve"> </v>
      </c>
    </row>
    <row r="322" spans="1:36">
      <c r="A322" t="str">
        <f>IF('Employee List'!B330="","",TRIM('Employee List'!B330))</f>
        <v/>
      </c>
      <c r="B322" t="str">
        <f>IF('Employee List'!C330="","",TRIM('Employee List'!C330))</f>
        <v/>
      </c>
      <c r="C322" t="str">
        <f>IF('Employee List'!D330="","",TRIM('Employee List'!D330))</f>
        <v/>
      </c>
      <c r="D322" t="str">
        <f>IF(ISBLANK('Employee List'!E330), "",VLOOKUP('Employee List'!E330,'other LOVs'!A:B,2,FALSE))</f>
        <v/>
      </c>
      <c r="E322" t="str">
        <f>IF('Employee List'!F330="","",TRIM('Employee List'!F330))</f>
        <v>,</v>
      </c>
      <c r="F322" s="2" t="str">
        <f>IF('Employee List'!H330="","",'Employee List'!H330)</f>
        <v/>
      </c>
      <c r="G322" s="2" t="str">
        <f>IF('Employee List'!I330="","",TRIM('Employee List'!I330))</f>
        <v/>
      </c>
      <c r="H322" t="str">
        <f>IFERROR(VLOOKUP('Employee List'!J330,Nationality_Table,2,FALSE),"")</f>
        <v/>
      </c>
      <c r="I322" t="str">
        <f>IFERROR(VLOOKUP('Employee List'!K330,Country_Table,2,FALSE),"")</f>
        <v/>
      </c>
      <c r="J322" t="str">
        <f>IFERROR(VLOOKUP('Employee List'!L330,Gender_Table,2,FALSE),"")</f>
        <v/>
      </c>
      <c r="K322" s="2" t="str">
        <f>IF('Employee List'!M330="","",TEXT('Employee List'!M330,"00000000000"))</f>
        <v/>
      </c>
      <c r="L322" s="2" t="str">
        <f>IF('Employee List'!N330="","",TRIM('Employee List'!N330))</f>
        <v/>
      </c>
      <c r="M322" s="2" t="str">
        <f>IF('Employee List'!O330="","",TRIM('Employee List'!O330))</f>
        <v/>
      </c>
      <c r="N322" s="2" t="str">
        <f>IF('Employee List'!P330="","",LEFT(TRIM('Employee List'!P330),60))</f>
        <v/>
      </c>
      <c r="O322" t="str">
        <f>IFERROR(IF(VLOOKUP('Employee List'!Q330,Country_Table,2,FALSE)="PH",VLOOKUP(UPPER(TRIM('Employee List'!R330)&amp;TRIM('Employee List'!S330)&amp;TRIM('Employee List'!T330)),City!$K:$M,3,FALSE),IF('Employee List'!T330="","",'Employee List'!T330)),"")</f>
        <v/>
      </c>
      <c r="P322" t="str">
        <f>IFERROR(IF(VLOOKUP('Employee List'!Q330,Country_Table,2,FALSE)="PH",VLOOKUP('Employee List'!R330,Region_Table,2,FALSE),IF('Employee List'!R330="","",'Employee List'!R330)),"")</f>
        <v/>
      </c>
      <c r="Q322" t="str">
        <f>IFERROR(IF(VLOOKUP('Employee List'!Q330,Country_Table,2,FALSE)="PH",VLOOKUP('Employee List'!S330,Province_Table,2,FALSE),IF('Employee List'!S330="","",'Employee List'!S330)),"")</f>
        <v/>
      </c>
      <c r="R322" t="str">
        <f>IFERROR(VLOOKUP('Employee List'!Q330,Country_Table,2,FALSE),"")</f>
        <v/>
      </c>
      <c r="S322" s="2" t="str">
        <f>IF('Employee List'!U330="","",TRIM('Employee List'!U330))</f>
        <v/>
      </c>
      <c r="T322" s="2" t="str">
        <f>IF('Employee List'!V330="","",TRIM('Employee List'!V330))</f>
        <v/>
      </c>
      <c r="U322" s="2" t="str">
        <f>IF('Employee List'!W330="","",LEFT(TRIM('Employee List'!W330),60))</f>
        <v/>
      </c>
      <c r="V322" t="str">
        <f>IFERROR(IF(VLOOKUP('Employee List'!X330,Country_Table,2,FALSE)="PH",VLOOKUP(UPPER(TRIM('Employee List'!Y330)&amp;TRIM('Employee List'!Z330)&amp;TRIM('Employee List'!AA330)),City!$K:$M,3,FALSE),IF('Employee List'!AA330="","",'Employee List'!AA330)),"")</f>
        <v/>
      </c>
      <c r="W322" t="str">
        <f>IFERROR(IF(VLOOKUP('Employee List'!X330,Country_Table,2,FALSE)="PH",VLOOKUP('Employee List'!Y330,Region_Table,2,FALSE),IF('Employee List'!Y330="","",'Employee List'!Y330)),"")</f>
        <v/>
      </c>
      <c r="X322" t="str">
        <f>IFERROR(IF(VLOOKUP('Employee List'!X330,Country_Table,2,FALSE)="PH",VLOOKUP('Employee List'!Z330,Province_Table,2,FALSE),IF('Employee List'!Z330="","",'Employee List'!Z330)),"")</f>
        <v/>
      </c>
      <c r="Y322" t="str">
        <f>IFERROR(VLOOKUP('Employee List'!X330,Country_Table,2,FALSE),"")</f>
        <v/>
      </c>
      <c r="Z322" s="2" t="str">
        <f>IF('Employee List'!AB330="","",TRIM('Employee List'!AB330))</f>
        <v/>
      </c>
      <c r="AA322" s="2" t="str">
        <f>IF('Employee List'!AC330="","",TRIM('Employee List'!AC330))</f>
        <v/>
      </c>
      <c r="AB322" s="2" t="str">
        <f>IF('Employee List'!AD330="","",TRIM('Employee List'!AD330))</f>
        <v/>
      </c>
      <c r="AC322" s="2" t="str">
        <f>IF('Employee List'!G330="","",TRIM('Employee List'!G330))</f>
        <v/>
      </c>
      <c r="AD322" t="str">
        <f>IFERROR(VLOOKUP('Employee List'!AE330,Civil_Status_Table,2,FALSE),"")</f>
        <v/>
      </c>
      <c r="AE322" s="2" t="str">
        <f>IF('Employee List'!AF330="","",TRIM('Employee List'!AF330))</f>
        <v/>
      </c>
      <c r="AF322" s="2" t="str">
        <f>IF('Employee List'!AG330="","",TRIM('Employee List'!AG330))</f>
        <v/>
      </c>
      <c r="AG322" s="2" t="str">
        <f>IF('Employee List'!AH330="","",TRIM('Employee List'!AH330))</f>
        <v/>
      </c>
      <c r="AH322" t="str">
        <f>IF(ISBLANK('Employee List'!AI330), "",VLOOKUP('Employee List'!AI330,'other LOVs'!A:B,2,FALSE))</f>
        <v/>
      </c>
      <c r="AI322" t="str">
        <f>IF('Employee List'!AJ330="","",TRIM('Employee List'!AJ330))</f>
        <v/>
      </c>
      <c r="AJ322" t="str">
        <f>IF(ISBLANK('Employee List'!AK330)," ",TRIM('Employee List'!AK330))</f>
        <v xml:space="preserve"> </v>
      </c>
    </row>
    <row r="323" spans="1:36">
      <c r="A323" t="str">
        <f>IF('Employee List'!B331="","",TRIM('Employee List'!B331))</f>
        <v/>
      </c>
      <c r="B323" t="str">
        <f>IF('Employee List'!C331="","",TRIM('Employee List'!C331))</f>
        <v/>
      </c>
      <c r="C323" t="str">
        <f>IF('Employee List'!D331="","",TRIM('Employee List'!D331))</f>
        <v/>
      </c>
      <c r="D323" t="str">
        <f>IF(ISBLANK('Employee List'!E331), "",VLOOKUP('Employee List'!E331,'other LOVs'!A:B,2,FALSE))</f>
        <v/>
      </c>
      <c r="E323" t="str">
        <f>IF('Employee List'!F331="","",TRIM('Employee List'!F331))</f>
        <v>,</v>
      </c>
      <c r="F323" s="2" t="str">
        <f>IF('Employee List'!H331="","",'Employee List'!H331)</f>
        <v/>
      </c>
      <c r="G323" s="2" t="str">
        <f>IF('Employee List'!I331="","",TRIM('Employee List'!I331))</f>
        <v/>
      </c>
      <c r="H323" t="str">
        <f>IFERROR(VLOOKUP('Employee List'!J331,Nationality_Table,2,FALSE),"")</f>
        <v/>
      </c>
      <c r="I323" t="str">
        <f>IFERROR(VLOOKUP('Employee List'!K331,Country_Table,2,FALSE),"")</f>
        <v/>
      </c>
      <c r="J323" t="str">
        <f>IFERROR(VLOOKUP('Employee List'!L331,Gender_Table,2,FALSE),"")</f>
        <v/>
      </c>
      <c r="K323" s="2" t="str">
        <f>IF('Employee List'!M331="","",TEXT('Employee List'!M331,"00000000000"))</f>
        <v/>
      </c>
      <c r="L323" s="2" t="str">
        <f>IF('Employee List'!N331="","",TRIM('Employee List'!N331))</f>
        <v/>
      </c>
      <c r="M323" s="2" t="str">
        <f>IF('Employee List'!O331="","",TRIM('Employee List'!O331))</f>
        <v/>
      </c>
      <c r="N323" s="2" t="str">
        <f>IF('Employee List'!P331="","",LEFT(TRIM('Employee List'!P331),60))</f>
        <v/>
      </c>
      <c r="O323" t="str">
        <f>IFERROR(IF(VLOOKUP('Employee List'!Q331,Country_Table,2,FALSE)="PH",VLOOKUP(UPPER(TRIM('Employee List'!R331)&amp;TRIM('Employee List'!S331)&amp;TRIM('Employee List'!T331)),City!$K:$M,3,FALSE),IF('Employee List'!T331="","",'Employee List'!T331)),"")</f>
        <v/>
      </c>
      <c r="P323" t="str">
        <f>IFERROR(IF(VLOOKUP('Employee List'!Q331,Country_Table,2,FALSE)="PH",VLOOKUP('Employee List'!R331,Region_Table,2,FALSE),IF('Employee List'!R331="","",'Employee List'!R331)),"")</f>
        <v/>
      </c>
      <c r="Q323" t="str">
        <f>IFERROR(IF(VLOOKUP('Employee List'!Q331,Country_Table,2,FALSE)="PH",VLOOKUP('Employee List'!S331,Province_Table,2,FALSE),IF('Employee List'!S331="","",'Employee List'!S331)),"")</f>
        <v/>
      </c>
      <c r="R323" t="str">
        <f>IFERROR(VLOOKUP('Employee List'!Q331,Country_Table,2,FALSE),"")</f>
        <v/>
      </c>
      <c r="S323" s="2" t="str">
        <f>IF('Employee List'!U331="","",TRIM('Employee List'!U331))</f>
        <v/>
      </c>
      <c r="T323" s="2" t="str">
        <f>IF('Employee List'!V331="","",TRIM('Employee List'!V331))</f>
        <v/>
      </c>
      <c r="U323" s="2" t="str">
        <f>IF('Employee List'!W331="","",LEFT(TRIM('Employee List'!W331),60))</f>
        <v/>
      </c>
      <c r="V323" t="str">
        <f>IFERROR(IF(VLOOKUP('Employee List'!X331,Country_Table,2,FALSE)="PH",VLOOKUP(UPPER(TRIM('Employee List'!Y331)&amp;TRIM('Employee List'!Z331)&amp;TRIM('Employee List'!AA331)),City!$K:$M,3,FALSE),IF('Employee List'!AA331="","",'Employee List'!AA331)),"")</f>
        <v/>
      </c>
      <c r="W323" t="str">
        <f>IFERROR(IF(VLOOKUP('Employee List'!X331,Country_Table,2,FALSE)="PH",VLOOKUP('Employee List'!Y331,Region_Table,2,FALSE),IF('Employee List'!Y331="","",'Employee List'!Y331)),"")</f>
        <v/>
      </c>
      <c r="X323" t="str">
        <f>IFERROR(IF(VLOOKUP('Employee List'!X331,Country_Table,2,FALSE)="PH",VLOOKUP('Employee List'!Z331,Province_Table,2,FALSE),IF('Employee List'!Z331="","",'Employee List'!Z331)),"")</f>
        <v/>
      </c>
      <c r="Y323" t="str">
        <f>IFERROR(VLOOKUP('Employee List'!X331,Country_Table,2,FALSE),"")</f>
        <v/>
      </c>
      <c r="Z323" s="2" t="str">
        <f>IF('Employee List'!AB331="","",TRIM('Employee List'!AB331))</f>
        <v/>
      </c>
      <c r="AA323" s="2" t="str">
        <f>IF('Employee List'!AC331="","",TRIM('Employee List'!AC331))</f>
        <v/>
      </c>
      <c r="AB323" s="2" t="str">
        <f>IF('Employee List'!AD331="","",TRIM('Employee List'!AD331))</f>
        <v/>
      </c>
      <c r="AC323" s="2" t="str">
        <f>IF('Employee List'!G331="","",TRIM('Employee List'!G331))</f>
        <v/>
      </c>
      <c r="AD323" t="str">
        <f>IFERROR(VLOOKUP('Employee List'!AE331,Civil_Status_Table,2,FALSE),"")</f>
        <v/>
      </c>
      <c r="AE323" s="2" t="str">
        <f>IF('Employee List'!AF331="","",TRIM('Employee List'!AF331))</f>
        <v/>
      </c>
      <c r="AF323" s="2" t="str">
        <f>IF('Employee List'!AG331="","",TRIM('Employee List'!AG331))</f>
        <v/>
      </c>
      <c r="AG323" s="2" t="str">
        <f>IF('Employee List'!AH331="","",TRIM('Employee List'!AH331))</f>
        <v/>
      </c>
      <c r="AH323" t="str">
        <f>IF(ISBLANK('Employee List'!AI331), "",VLOOKUP('Employee List'!AI331,'other LOVs'!A:B,2,FALSE))</f>
        <v/>
      </c>
      <c r="AI323" t="str">
        <f>IF('Employee List'!AJ331="","",TRIM('Employee List'!AJ331))</f>
        <v/>
      </c>
      <c r="AJ323" t="str">
        <f>IF(ISBLANK('Employee List'!AK331)," ",TRIM('Employee List'!AK331))</f>
        <v xml:space="preserve"> </v>
      </c>
    </row>
    <row r="324" spans="1:36">
      <c r="A324" t="str">
        <f>IF('Employee List'!B332="","",TRIM('Employee List'!B332))</f>
        <v/>
      </c>
      <c r="B324" t="str">
        <f>IF('Employee List'!C332="","",TRIM('Employee List'!C332))</f>
        <v/>
      </c>
      <c r="C324" t="str">
        <f>IF('Employee List'!D332="","",TRIM('Employee List'!D332))</f>
        <v/>
      </c>
      <c r="D324" t="str">
        <f>IF(ISBLANK('Employee List'!E332), "",VLOOKUP('Employee List'!E332,'other LOVs'!A:B,2,FALSE))</f>
        <v/>
      </c>
      <c r="E324" t="str">
        <f>IF('Employee List'!F332="","",TRIM('Employee List'!F332))</f>
        <v>,</v>
      </c>
      <c r="F324" s="2" t="str">
        <f>IF('Employee List'!H332="","",'Employee List'!H332)</f>
        <v/>
      </c>
      <c r="G324" s="2" t="str">
        <f>IF('Employee List'!I332="","",TRIM('Employee List'!I332))</f>
        <v/>
      </c>
      <c r="H324" t="str">
        <f>IFERROR(VLOOKUP('Employee List'!J332,Nationality_Table,2,FALSE),"")</f>
        <v/>
      </c>
      <c r="I324" t="str">
        <f>IFERROR(VLOOKUP('Employee List'!K332,Country_Table,2,FALSE),"")</f>
        <v/>
      </c>
      <c r="J324" t="str">
        <f>IFERROR(VLOOKUP('Employee List'!L332,Gender_Table,2,FALSE),"")</f>
        <v/>
      </c>
      <c r="K324" s="2" t="str">
        <f>IF('Employee List'!M332="","",TEXT('Employee List'!M332,"00000000000"))</f>
        <v/>
      </c>
      <c r="L324" s="2" t="str">
        <f>IF('Employee List'!N332="","",TRIM('Employee List'!N332))</f>
        <v/>
      </c>
      <c r="M324" s="2" t="str">
        <f>IF('Employee List'!O332="","",TRIM('Employee List'!O332))</f>
        <v/>
      </c>
      <c r="N324" s="2" t="str">
        <f>IF('Employee List'!P332="","",LEFT(TRIM('Employee List'!P332),60))</f>
        <v/>
      </c>
      <c r="O324" t="str">
        <f>IFERROR(IF(VLOOKUP('Employee List'!Q332,Country_Table,2,FALSE)="PH",VLOOKUP(UPPER(TRIM('Employee List'!R332)&amp;TRIM('Employee List'!S332)&amp;TRIM('Employee List'!T332)),City!$K:$M,3,FALSE),IF('Employee List'!T332="","",'Employee List'!T332)),"")</f>
        <v/>
      </c>
      <c r="P324" t="str">
        <f>IFERROR(IF(VLOOKUP('Employee List'!Q332,Country_Table,2,FALSE)="PH",VLOOKUP('Employee List'!R332,Region_Table,2,FALSE),IF('Employee List'!R332="","",'Employee List'!R332)),"")</f>
        <v/>
      </c>
      <c r="Q324" t="str">
        <f>IFERROR(IF(VLOOKUP('Employee List'!Q332,Country_Table,2,FALSE)="PH",VLOOKUP('Employee List'!S332,Province_Table,2,FALSE),IF('Employee List'!S332="","",'Employee List'!S332)),"")</f>
        <v/>
      </c>
      <c r="R324" t="str">
        <f>IFERROR(VLOOKUP('Employee List'!Q332,Country_Table,2,FALSE),"")</f>
        <v/>
      </c>
      <c r="S324" s="2" t="str">
        <f>IF('Employee List'!U332="","",TRIM('Employee List'!U332))</f>
        <v/>
      </c>
      <c r="T324" s="2" t="str">
        <f>IF('Employee List'!V332="","",TRIM('Employee List'!V332))</f>
        <v/>
      </c>
      <c r="U324" s="2" t="str">
        <f>IF('Employee List'!W332="","",LEFT(TRIM('Employee List'!W332),60))</f>
        <v/>
      </c>
      <c r="V324" t="str">
        <f>IFERROR(IF(VLOOKUP('Employee List'!X332,Country_Table,2,FALSE)="PH",VLOOKUP(UPPER(TRIM('Employee List'!Y332)&amp;TRIM('Employee List'!Z332)&amp;TRIM('Employee List'!AA332)),City!$K:$M,3,FALSE),IF('Employee List'!AA332="","",'Employee List'!AA332)),"")</f>
        <v/>
      </c>
      <c r="W324" t="str">
        <f>IFERROR(IF(VLOOKUP('Employee List'!X332,Country_Table,2,FALSE)="PH",VLOOKUP('Employee List'!Y332,Region_Table,2,FALSE),IF('Employee List'!Y332="","",'Employee List'!Y332)),"")</f>
        <v/>
      </c>
      <c r="X324" t="str">
        <f>IFERROR(IF(VLOOKUP('Employee List'!X332,Country_Table,2,FALSE)="PH",VLOOKUP('Employee List'!Z332,Province_Table,2,FALSE),IF('Employee List'!Z332="","",'Employee List'!Z332)),"")</f>
        <v/>
      </c>
      <c r="Y324" t="str">
        <f>IFERROR(VLOOKUP('Employee List'!X332,Country_Table,2,FALSE),"")</f>
        <v/>
      </c>
      <c r="Z324" s="2" t="str">
        <f>IF('Employee List'!AB332="","",TRIM('Employee List'!AB332))</f>
        <v/>
      </c>
      <c r="AA324" s="2" t="str">
        <f>IF('Employee List'!AC332="","",TRIM('Employee List'!AC332))</f>
        <v/>
      </c>
      <c r="AB324" s="2" t="str">
        <f>IF('Employee List'!AD332="","",TRIM('Employee List'!AD332))</f>
        <v/>
      </c>
      <c r="AC324" s="2" t="str">
        <f>IF('Employee List'!G332="","",TRIM('Employee List'!G332))</f>
        <v/>
      </c>
      <c r="AD324" t="str">
        <f>IFERROR(VLOOKUP('Employee List'!AE332,Civil_Status_Table,2,FALSE),"")</f>
        <v/>
      </c>
      <c r="AE324" s="2" t="str">
        <f>IF('Employee List'!AF332="","",TRIM('Employee List'!AF332))</f>
        <v/>
      </c>
      <c r="AF324" s="2" t="str">
        <f>IF('Employee List'!AG332="","",TRIM('Employee List'!AG332))</f>
        <v/>
      </c>
      <c r="AG324" s="2" t="str">
        <f>IF('Employee List'!AH332="","",TRIM('Employee List'!AH332))</f>
        <v/>
      </c>
      <c r="AH324" t="str">
        <f>IF(ISBLANK('Employee List'!AI332), "",VLOOKUP('Employee List'!AI332,'other LOVs'!A:B,2,FALSE))</f>
        <v/>
      </c>
      <c r="AI324" t="str">
        <f>IF('Employee List'!AJ332="","",TRIM('Employee List'!AJ332))</f>
        <v/>
      </c>
      <c r="AJ324" t="str">
        <f>IF(ISBLANK('Employee List'!AK332)," ",TRIM('Employee List'!AK332))</f>
        <v xml:space="preserve"> </v>
      </c>
    </row>
    <row r="325" spans="1:36">
      <c r="A325" t="str">
        <f>IF('Employee List'!B333="","",TRIM('Employee List'!B333))</f>
        <v/>
      </c>
      <c r="B325" t="str">
        <f>IF('Employee List'!C333="","",TRIM('Employee List'!C333))</f>
        <v/>
      </c>
      <c r="C325" t="str">
        <f>IF('Employee List'!D333="","",TRIM('Employee List'!D333))</f>
        <v/>
      </c>
      <c r="D325" t="str">
        <f>IF(ISBLANK('Employee List'!E333), "",VLOOKUP('Employee List'!E333,'other LOVs'!A:B,2,FALSE))</f>
        <v/>
      </c>
      <c r="E325" t="str">
        <f>IF('Employee List'!F333="","",TRIM('Employee List'!F333))</f>
        <v>,</v>
      </c>
      <c r="F325" s="2" t="str">
        <f>IF('Employee List'!H333="","",'Employee List'!H333)</f>
        <v/>
      </c>
      <c r="G325" s="2" t="str">
        <f>IF('Employee List'!I333="","",TRIM('Employee List'!I333))</f>
        <v/>
      </c>
      <c r="H325" t="str">
        <f>IFERROR(VLOOKUP('Employee List'!J333,Nationality_Table,2,FALSE),"")</f>
        <v/>
      </c>
      <c r="I325" t="str">
        <f>IFERROR(VLOOKUP('Employee List'!K333,Country_Table,2,FALSE),"")</f>
        <v/>
      </c>
      <c r="J325" t="str">
        <f>IFERROR(VLOOKUP('Employee List'!L333,Gender_Table,2,FALSE),"")</f>
        <v/>
      </c>
      <c r="K325" s="2" t="str">
        <f>IF('Employee List'!M333="","",TEXT('Employee List'!M333,"00000000000"))</f>
        <v/>
      </c>
      <c r="L325" s="2" t="str">
        <f>IF('Employee List'!N333="","",TRIM('Employee List'!N333))</f>
        <v/>
      </c>
      <c r="M325" s="2" t="str">
        <f>IF('Employee List'!O333="","",TRIM('Employee List'!O333))</f>
        <v/>
      </c>
      <c r="N325" s="2" t="str">
        <f>IF('Employee List'!P333="","",LEFT(TRIM('Employee List'!P333),60))</f>
        <v/>
      </c>
      <c r="O325" t="str">
        <f>IFERROR(IF(VLOOKUP('Employee List'!Q333,Country_Table,2,FALSE)="PH",VLOOKUP(UPPER(TRIM('Employee List'!R333)&amp;TRIM('Employee List'!S333)&amp;TRIM('Employee List'!T333)),City!$K:$M,3,FALSE),IF('Employee List'!T333="","",'Employee List'!T333)),"")</f>
        <v/>
      </c>
      <c r="P325" t="str">
        <f>IFERROR(IF(VLOOKUP('Employee List'!Q333,Country_Table,2,FALSE)="PH",VLOOKUP('Employee List'!R333,Region_Table,2,FALSE),IF('Employee List'!R333="","",'Employee List'!R333)),"")</f>
        <v/>
      </c>
      <c r="Q325" t="str">
        <f>IFERROR(IF(VLOOKUP('Employee List'!Q333,Country_Table,2,FALSE)="PH",VLOOKUP('Employee List'!S333,Province_Table,2,FALSE),IF('Employee List'!S333="","",'Employee List'!S333)),"")</f>
        <v/>
      </c>
      <c r="R325" t="str">
        <f>IFERROR(VLOOKUP('Employee List'!Q333,Country_Table,2,FALSE),"")</f>
        <v/>
      </c>
      <c r="S325" s="2" t="str">
        <f>IF('Employee List'!U333="","",TRIM('Employee List'!U333))</f>
        <v/>
      </c>
      <c r="T325" s="2" t="str">
        <f>IF('Employee List'!V333="","",TRIM('Employee List'!V333))</f>
        <v/>
      </c>
      <c r="U325" s="2" t="str">
        <f>IF('Employee List'!W333="","",LEFT(TRIM('Employee List'!W333),60))</f>
        <v/>
      </c>
      <c r="V325" t="str">
        <f>IFERROR(IF(VLOOKUP('Employee List'!X333,Country_Table,2,FALSE)="PH",VLOOKUP(UPPER(TRIM('Employee List'!Y333)&amp;TRIM('Employee List'!Z333)&amp;TRIM('Employee List'!AA333)),City!$K:$M,3,FALSE),IF('Employee List'!AA333="","",'Employee List'!AA333)),"")</f>
        <v/>
      </c>
      <c r="W325" t="str">
        <f>IFERROR(IF(VLOOKUP('Employee List'!X333,Country_Table,2,FALSE)="PH",VLOOKUP('Employee List'!Y333,Region_Table,2,FALSE),IF('Employee List'!Y333="","",'Employee List'!Y333)),"")</f>
        <v/>
      </c>
      <c r="X325" t="str">
        <f>IFERROR(IF(VLOOKUP('Employee List'!X333,Country_Table,2,FALSE)="PH",VLOOKUP('Employee List'!Z333,Province_Table,2,FALSE),IF('Employee List'!Z333="","",'Employee List'!Z333)),"")</f>
        <v/>
      </c>
      <c r="Y325" t="str">
        <f>IFERROR(VLOOKUP('Employee List'!X333,Country_Table,2,FALSE),"")</f>
        <v/>
      </c>
      <c r="Z325" s="2" t="str">
        <f>IF('Employee List'!AB333="","",TRIM('Employee List'!AB333))</f>
        <v/>
      </c>
      <c r="AA325" s="2" t="str">
        <f>IF('Employee List'!AC333="","",TRIM('Employee List'!AC333))</f>
        <v/>
      </c>
      <c r="AB325" s="2" t="str">
        <f>IF('Employee List'!AD333="","",TRIM('Employee List'!AD333))</f>
        <v/>
      </c>
      <c r="AC325" s="2" t="str">
        <f>IF('Employee List'!G333="","",TRIM('Employee List'!G333))</f>
        <v/>
      </c>
      <c r="AD325" t="str">
        <f>IFERROR(VLOOKUP('Employee List'!AE333,Civil_Status_Table,2,FALSE),"")</f>
        <v/>
      </c>
      <c r="AE325" s="2" t="str">
        <f>IF('Employee List'!AF333="","",TRIM('Employee List'!AF333))</f>
        <v/>
      </c>
      <c r="AF325" s="2" t="str">
        <f>IF('Employee List'!AG333="","",TRIM('Employee List'!AG333))</f>
        <v/>
      </c>
      <c r="AG325" s="2" t="str">
        <f>IF('Employee List'!AH333="","",TRIM('Employee List'!AH333))</f>
        <v/>
      </c>
      <c r="AH325" t="str">
        <f>IF(ISBLANK('Employee List'!AI333), "",VLOOKUP('Employee List'!AI333,'other LOVs'!A:B,2,FALSE))</f>
        <v/>
      </c>
      <c r="AI325" t="str">
        <f>IF('Employee List'!AJ333="","",TRIM('Employee List'!AJ333))</f>
        <v/>
      </c>
      <c r="AJ325" t="str">
        <f>IF(ISBLANK('Employee List'!AK333)," ",TRIM('Employee List'!AK333))</f>
        <v xml:space="preserve"> </v>
      </c>
    </row>
    <row r="326" spans="1:36">
      <c r="A326" t="str">
        <f>IF('Employee List'!B334="","",TRIM('Employee List'!B334))</f>
        <v/>
      </c>
      <c r="B326" t="str">
        <f>IF('Employee List'!C334="","",TRIM('Employee List'!C334))</f>
        <v/>
      </c>
      <c r="C326" t="str">
        <f>IF('Employee List'!D334="","",TRIM('Employee List'!D334))</f>
        <v/>
      </c>
      <c r="D326" t="str">
        <f>IF(ISBLANK('Employee List'!E334), "",VLOOKUP('Employee List'!E334,'other LOVs'!A:B,2,FALSE))</f>
        <v/>
      </c>
      <c r="E326" t="str">
        <f>IF('Employee List'!F334="","",TRIM('Employee List'!F334))</f>
        <v>,</v>
      </c>
      <c r="F326" s="2" t="str">
        <f>IF('Employee List'!H334="","",'Employee List'!H334)</f>
        <v/>
      </c>
      <c r="G326" s="2" t="str">
        <f>IF('Employee List'!I334="","",TRIM('Employee List'!I334))</f>
        <v/>
      </c>
      <c r="H326" t="str">
        <f>IFERROR(VLOOKUP('Employee List'!J334,Nationality_Table,2,FALSE),"")</f>
        <v/>
      </c>
      <c r="I326" t="str">
        <f>IFERROR(VLOOKUP('Employee List'!K334,Country_Table,2,FALSE),"")</f>
        <v/>
      </c>
      <c r="J326" t="str">
        <f>IFERROR(VLOOKUP('Employee List'!L334,Gender_Table,2,FALSE),"")</f>
        <v/>
      </c>
      <c r="K326" s="2" t="str">
        <f>IF('Employee List'!M334="","",TEXT('Employee List'!M334,"00000000000"))</f>
        <v/>
      </c>
      <c r="L326" s="2" t="str">
        <f>IF('Employee List'!N334="","",TRIM('Employee List'!N334))</f>
        <v/>
      </c>
      <c r="M326" s="2" t="str">
        <f>IF('Employee List'!O334="","",TRIM('Employee List'!O334))</f>
        <v/>
      </c>
      <c r="N326" s="2" t="str">
        <f>IF('Employee List'!P334="","",LEFT(TRIM('Employee List'!P334),60))</f>
        <v/>
      </c>
      <c r="O326" t="str">
        <f>IFERROR(IF(VLOOKUP('Employee List'!Q334,Country_Table,2,FALSE)="PH",VLOOKUP(UPPER(TRIM('Employee List'!R334)&amp;TRIM('Employee List'!S334)&amp;TRIM('Employee List'!T334)),City!$K:$M,3,FALSE),IF('Employee List'!T334="","",'Employee List'!T334)),"")</f>
        <v/>
      </c>
      <c r="P326" t="str">
        <f>IFERROR(IF(VLOOKUP('Employee List'!Q334,Country_Table,2,FALSE)="PH",VLOOKUP('Employee List'!R334,Region_Table,2,FALSE),IF('Employee List'!R334="","",'Employee List'!R334)),"")</f>
        <v/>
      </c>
      <c r="Q326" t="str">
        <f>IFERROR(IF(VLOOKUP('Employee List'!Q334,Country_Table,2,FALSE)="PH",VLOOKUP('Employee List'!S334,Province_Table,2,FALSE),IF('Employee List'!S334="","",'Employee List'!S334)),"")</f>
        <v/>
      </c>
      <c r="R326" t="str">
        <f>IFERROR(VLOOKUP('Employee List'!Q334,Country_Table,2,FALSE),"")</f>
        <v/>
      </c>
      <c r="S326" s="2" t="str">
        <f>IF('Employee List'!U334="","",TRIM('Employee List'!U334))</f>
        <v/>
      </c>
      <c r="T326" s="2" t="str">
        <f>IF('Employee List'!V334="","",TRIM('Employee List'!V334))</f>
        <v/>
      </c>
      <c r="U326" s="2" t="str">
        <f>IF('Employee List'!W334="","",LEFT(TRIM('Employee List'!W334),60))</f>
        <v/>
      </c>
      <c r="V326" t="str">
        <f>IFERROR(IF(VLOOKUP('Employee List'!X334,Country_Table,2,FALSE)="PH",VLOOKUP(UPPER(TRIM('Employee List'!Y334)&amp;TRIM('Employee List'!Z334)&amp;TRIM('Employee List'!AA334)),City!$K:$M,3,FALSE),IF('Employee List'!AA334="","",'Employee List'!AA334)),"")</f>
        <v/>
      </c>
      <c r="W326" t="str">
        <f>IFERROR(IF(VLOOKUP('Employee List'!X334,Country_Table,2,FALSE)="PH",VLOOKUP('Employee List'!Y334,Region_Table,2,FALSE),IF('Employee List'!Y334="","",'Employee List'!Y334)),"")</f>
        <v/>
      </c>
      <c r="X326" t="str">
        <f>IFERROR(IF(VLOOKUP('Employee List'!X334,Country_Table,2,FALSE)="PH",VLOOKUP('Employee List'!Z334,Province_Table,2,FALSE),IF('Employee List'!Z334="","",'Employee List'!Z334)),"")</f>
        <v/>
      </c>
      <c r="Y326" t="str">
        <f>IFERROR(VLOOKUP('Employee List'!X334,Country_Table,2,FALSE),"")</f>
        <v/>
      </c>
      <c r="Z326" s="2" t="str">
        <f>IF('Employee List'!AB334="","",TRIM('Employee List'!AB334))</f>
        <v/>
      </c>
      <c r="AA326" s="2" t="str">
        <f>IF('Employee List'!AC334="","",TRIM('Employee List'!AC334))</f>
        <v/>
      </c>
      <c r="AB326" s="2" t="str">
        <f>IF('Employee List'!AD334="","",TRIM('Employee List'!AD334))</f>
        <v/>
      </c>
      <c r="AC326" s="2" t="str">
        <f>IF('Employee List'!G334="","",TRIM('Employee List'!G334))</f>
        <v/>
      </c>
      <c r="AD326" t="str">
        <f>IFERROR(VLOOKUP('Employee List'!AE334,Civil_Status_Table,2,FALSE),"")</f>
        <v/>
      </c>
      <c r="AE326" s="2" t="str">
        <f>IF('Employee List'!AF334="","",TRIM('Employee List'!AF334))</f>
        <v/>
      </c>
      <c r="AF326" s="2" t="str">
        <f>IF('Employee List'!AG334="","",TRIM('Employee List'!AG334))</f>
        <v/>
      </c>
      <c r="AG326" s="2" t="str">
        <f>IF('Employee List'!AH334="","",TRIM('Employee List'!AH334))</f>
        <v/>
      </c>
      <c r="AH326" t="str">
        <f>IF(ISBLANK('Employee List'!AI334), "",VLOOKUP('Employee List'!AI334,'other LOVs'!A:B,2,FALSE))</f>
        <v/>
      </c>
      <c r="AI326" t="str">
        <f>IF('Employee List'!AJ334="","",TRIM('Employee List'!AJ334))</f>
        <v/>
      </c>
      <c r="AJ326" t="str">
        <f>IF(ISBLANK('Employee List'!AK334)," ",TRIM('Employee List'!AK334))</f>
        <v xml:space="preserve"> </v>
      </c>
    </row>
    <row r="327" spans="1:36">
      <c r="A327" t="str">
        <f>IF('Employee List'!B335="","",TRIM('Employee List'!B335))</f>
        <v/>
      </c>
      <c r="B327" t="str">
        <f>IF('Employee List'!C335="","",TRIM('Employee List'!C335))</f>
        <v/>
      </c>
      <c r="C327" t="str">
        <f>IF('Employee List'!D335="","",TRIM('Employee List'!D335))</f>
        <v/>
      </c>
      <c r="D327" t="str">
        <f>IF(ISBLANK('Employee List'!E335), "",VLOOKUP('Employee List'!E335,'other LOVs'!A:B,2,FALSE))</f>
        <v/>
      </c>
      <c r="E327" t="str">
        <f>IF('Employee List'!F335="","",TRIM('Employee List'!F335))</f>
        <v>,</v>
      </c>
      <c r="F327" s="2" t="str">
        <f>IF('Employee List'!H335="","",'Employee List'!H335)</f>
        <v/>
      </c>
      <c r="G327" s="2" t="str">
        <f>IF('Employee List'!I335="","",TRIM('Employee List'!I335))</f>
        <v/>
      </c>
      <c r="H327" t="str">
        <f>IFERROR(VLOOKUP('Employee List'!J335,Nationality_Table,2,FALSE),"")</f>
        <v/>
      </c>
      <c r="I327" t="str">
        <f>IFERROR(VLOOKUP('Employee List'!K335,Country_Table,2,FALSE),"")</f>
        <v/>
      </c>
      <c r="J327" t="str">
        <f>IFERROR(VLOOKUP('Employee List'!L335,Gender_Table,2,FALSE),"")</f>
        <v/>
      </c>
      <c r="K327" s="2" t="str">
        <f>IF('Employee List'!M335="","",TEXT('Employee List'!M335,"00000000000"))</f>
        <v/>
      </c>
      <c r="L327" s="2" t="str">
        <f>IF('Employee List'!N335="","",TRIM('Employee List'!N335))</f>
        <v/>
      </c>
      <c r="M327" s="2" t="str">
        <f>IF('Employee List'!O335="","",TRIM('Employee List'!O335))</f>
        <v/>
      </c>
      <c r="N327" s="2" t="str">
        <f>IF('Employee List'!P335="","",LEFT(TRIM('Employee List'!P335),60))</f>
        <v/>
      </c>
      <c r="O327" t="str">
        <f>IFERROR(IF(VLOOKUP('Employee List'!Q335,Country_Table,2,FALSE)="PH",VLOOKUP(UPPER(TRIM('Employee List'!R335)&amp;TRIM('Employee List'!S335)&amp;TRIM('Employee List'!T335)),City!$K:$M,3,FALSE),IF('Employee List'!T335="","",'Employee List'!T335)),"")</f>
        <v/>
      </c>
      <c r="P327" t="str">
        <f>IFERROR(IF(VLOOKUP('Employee List'!Q335,Country_Table,2,FALSE)="PH",VLOOKUP('Employee List'!R335,Region_Table,2,FALSE),IF('Employee List'!R335="","",'Employee List'!R335)),"")</f>
        <v/>
      </c>
      <c r="Q327" t="str">
        <f>IFERROR(IF(VLOOKUP('Employee List'!Q335,Country_Table,2,FALSE)="PH",VLOOKUP('Employee List'!S335,Province_Table,2,FALSE),IF('Employee List'!S335="","",'Employee List'!S335)),"")</f>
        <v/>
      </c>
      <c r="R327" t="str">
        <f>IFERROR(VLOOKUP('Employee List'!Q335,Country_Table,2,FALSE),"")</f>
        <v/>
      </c>
      <c r="S327" s="2" t="str">
        <f>IF('Employee List'!U335="","",TRIM('Employee List'!U335))</f>
        <v/>
      </c>
      <c r="T327" s="2" t="str">
        <f>IF('Employee List'!V335="","",TRIM('Employee List'!V335))</f>
        <v/>
      </c>
      <c r="U327" s="2" t="str">
        <f>IF('Employee List'!W335="","",LEFT(TRIM('Employee List'!W335),60))</f>
        <v/>
      </c>
      <c r="V327" t="str">
        <f>IFERROR(IF(VLOOKUP('Employee List'!X335,Country_Table,2,FALSE)="PH",VLOOKUP(UPPER(TRIM('Employee List'!Y335)&amp;TRIM('Employee List'!Z335)&amp;TRIM('Employee List'!AA335)),City!$K:$M,3,FALSE),IF('Employee List'!AA335="","",'Employee List'!AA335)),"")</f>
        <v/>
      </c>
      <c r="W327" t="str">
        <f>IFERROR(IF(VLOOKUP('Employee List'!X335,Country_Table,2,FALSE)="PH",VLOOKUP('Employee List'!Y335,Region_Table,2,FALSE),IF('Employee List'!Y335="","",'Employee List'!Y335)),"")</f>
        <v/>
      </c>
      <c r="X327" t="str">
        <f>IFERROR(IF(VLOOKUP('Employee List'!X335,Country_Table,2,FALSE)="PH",VLOOKUP('Employee List'!Z335,Province_Table,2,FALSE),IF('Employee List'!Z335="","",'Employee List'!Z335)),"")</f>
        <v/>
      </c>
      <c r="Y327" t="str">
        <f>IFERROR(VLOOKUP('Employee List'!X335,Country_Table,2,FALSE),"")</f>
        <v/>
      </c>
      <c r="Z327" s="2" t="str">
        <f>IF('Employee List'!AB335="","",TRIM('Employee List'!AB335))</f>
        <v/>
      </c>
      <c r="AA327" s="2" t="str">
        <f>IF('Employee List'!AC335="","",TRIM('Employee List'!AC335))</f>
        <v/>
      </c>
      <c r="AB327" s="2" t="str">
        <f>IF('Employee List'!AD335="","",TRIM('Employee List'!AD335))</f>
        <v/>
      </c>
      <c r="AC327" s="2" t="str">
        <f>IF('Employee List'!G335="","",TRIM('Employee List'!G335))</f>
        <v/>
      </c>
      <c r="AD327" t="str">
        <f>IFERROR(VLOOKUP('Employee List'!AE335,Civil_Status_Table,2,FALSE),"")</f>
        <v/>
      </c>
      <c r="AE327" s="2" t="str">
        <f>IF('Employee List'!AF335="","",TRIM('Employee List'!AF335))</f>
        <v/>
      </c>
      <c r="AF327" s="2" t="str">
        <f>IF('Employee List'!AG335="","",TRIM('Employee List'!AG335))</f>
        <v/>
      </c>
      <c r="AG327" s="2" t="str">
        <f>IF('Employee List'!AH335="","",TRIM('Employee List'!AH335))</f>
        <v/>
      </c>
      <c r="AH327" t="str">
        <f>IF(ISBLANK('Employee List'!AI335), "",VLOOKUP('Employee List'!AI335,'other LOVs'!A:B,2,FALSE))</f>
        <v/>
      </c>
      <c r="AI327" t="str">
        <f>IF('Employee List'!AJ335="","",TRIM('Employee List'!AJ335))</f>
        <v/>
      </c>
      <c r="AJ327" t="str">
        <f>IF(ISBLANK('Employee List'!AK335)," ",TRIM('Employee List'!AK335))</f>
        <v xml:space="preserve"> </v>
      </c>
    </row>
    <row r="328" spans="1:36">
      <c r="A328" t="str">
        <f>IF('Employee List'!B336="","",TRIM('Employee List'!B336))</f>
        <v/>
      </c>
      <c r="B328" t="str">
        <f>IF('Employee List'!C336="","",TRIM('Employee List'!C336))</f>
        <v/>
      </c>
      <c r="C328" t="str">
        <f>IF('Employee List'!D336="","",TRIM('Employee List'!D336))</f>
        <v/>
      </c>
      <c r="D328" t="str">
        <f>IF(ISBLANK('Employee List'!E336), "",VLOOKUP('Employee List'!E336,'other LOVs'!A:B,2,FALSE))</f>
        <v/>
      </c>
      <c r="E328" t="str">
        <f>IF('Employee List'!F336="","",TRIM('Employee List'!F336))</f>
        <v>,</v>
      </c>
      <c r="F328" s="2" t="str">
        <f>IF('Employee List'!H336="","",'Employee List'!H336)</f>
        <v/>
      </c>
      <c r="G328" s="2" t="str">
        <f>IF('Employee List'!I336="","",TRIM('Employee List'!I336))</f>
        <v/>
      </c>
      <c r="H328" t="str">
        <f>IFERROR(VLOOKUP('Employee List'!J336,Nationality_Table,2,FALSE),"")</f>
        <v/>
      </c>
      <c r="I328" t="str">
        <f>IFERROR(VLOOKUP('Employee List'!K336,Country_Table,2,FALSE),"")</f>
        <v/>
      </c>
      <c r="J328" t="str">
        <f>IFERROR(VLOOKUP('Employee List'!L336,Gender_Table,2,FALSE),"")</f>
        <v/>
      </c>
      <c r="K328" s="2" t="str">
        <f>IF('Employee List'!M336="","",TEXT('Employee List'!M336,"00000000000"))</f>
        <v/>
      </c>
      <c r="L328" s="2" t="str">
        <f>IF('Employee List'!N336="","",TRIM('Employee List'!N336))</f>
        <v/>
      </c>
      <c r="M328" s="2" t="str">
        <f>IF('Employee List'!O336="","",TRIM('Employee List'!O336))</f>
        <v/>
      </c>
      <c r="N328" s="2" t="str">
        <f>IF('Employee List'!P336="","",LEFT(TRIM('Employee List'!P336),60))</f>
        <v/>
      </c>
      <c r="O328" t="str">
        <f>IFERROR(IF(VLOOKUP('Employee List'!Q336,Country_Table,2,FALSE)="PH",VLOOKUP(UPPER(TRIM('Employee List'!R336)&amp;TRIM('Employee List'!S336)&amp;TRIM('Employee List'!T336)),City!$K:$M,3,FALSE),IF('Employee List'!T336="","",'Employee List'!T336)),"")</f>
        <v/>
      </c>
      <c r="P328" t="str">
        <f>IFERROR(IF(VLOOKUP('Employee List'!Q336,Country_Table,2,FALSE)="PH",VLOOKUP('Employee List'!R336,Region_Table,2,FALSE),IF('Employee List'!R336="","",'Employee List'!R336)),"")</f>
        <v/>
      </c>
      <c r="Q328" t="str">
        <f>IFERROR(IF(VLOOKUP('Employee List'!Q336,Country_Table,2,FALSE)="PH",VLOOKUP('Employee List'!S336,Province_Table,2,FALSE),IF('Employee List'!S336="","",'Employee List'!S336)),"")</f>
        <v/>
      </c>
      <c r="R328" t="str">
        <f>IFERROR(VLOOKUP('Employee List'!Q336,Country_Table,2,FALSE),"")</f>
        <v/>
      </c>
      <c r="S328" s="2" t="str">
        <f>IF('Employee List'!U336="","",TRIM('Employee List'!U336))</f>
        <v/>
      </c>
      <c r="T328" s="2" t="str">
        <f>IF('Employee List'!V336="","",TRIM('Employee List'!V336))</f>
        <v/>
      </c>
      <c r="U328" s="2" t="str">
        <f>IF('Employee List'!W336="","",LEFT(TRIM('Employee List'!W336),60))</f>
        <v/>
      </c>
      <c r="V328" t="str">
        <f>IFERROR(IF(VLOOKUP('Employee List'!X336,Country_Table,2,FALSE)="PH",VLOOKUP(UPPER(TRIM('Employee List'!Y336)&amp;TRIM('Employee List'!Z336)&amp;TRIM('Employee List'!AA336)),City!$K:$M,3,FALSE),IF('Employee List'!AA336="","",'Employee List'!AA336)),"")</f>
        <v/>
      </c>
      <c r="W328" t="str">
        <f>IFERROR(IF(VLOOKUP('Employee List'!X336,Country_Table,2,FALSE)="PH",VLOOKUP('Employee List'!Y336,Region_Table,2,FALSE),IF('Employee List'!Y336="","",'Employee List'!Y336)),"")</f>
        <v/>
      </c>
      <c r="X328" t="str">
        <f>IFERROR(IF(VLOOKUP('Employee List'!X336,Country_Table,2,FALSE)="PH",VLOOKUP('Employee List'!Z336,Province_Table,2,FALSE),IF('Employee List'!Z336="","",'Employee List'!Z336)),"")</f>
        <v/>
      </c>
      <c r="Y328" t="str">
        <f>IFERROR(VLOOKUP('Employee List'!X336,Country_Table,2,FALSE),"")</f>
        <v/>
      </c>
      <c r="Z328" s="2" t="str">
        <f>IF('Employee List'!AB336="","",TRIM('Employee List'!AB336))</f>
        <v/>
      </c>
      <c r="AA328" s="2" t="str">
        <f>IF('Employee List'!AC336="","",TRIM('Employee List'!AC336))</f>
        <v/>
      </c>
      <c r="AB328" s="2" t="str">
        <f>IF('Employee List'!AD336="","",TRIM('Employee List'!AD336))</f>
        <v/>
      </c>
      <c r="AC328" s="2" t="str">
        <f>IF('Employee List'!G336="","",TRIM('Employee List'!G336))</f>
        <v/>
      </c>
      <c r="AD328" t="str">
        <f>IFERROR(VLOOKUP('Employee List'!AE336,Civil_Status_Table,2,FALSE),"")</f>
        <v/>
      </c>
      <c r="AE328" s="2" t="str">
        <f>IF('Employee List'!AF336="","",TRIM('Employee List'!AF336))</f>
        <v/>
      </c>
      <c r="AF328" s="2" t="str">
        <f>IF('Employee List'!AG336="","",TRIM('Employee List'!AG336))</f>
        <v/>
      </c>
      <c r="AG328" s="2" t="str">
        <f>IF('Employee List'!AH336="","",TRIM('Employee List'!AH336))</f>
        <v/>
      </c>
      <c r="AH328" t="str">
        <f>IF(ISBLANK('Employee List'!AI336), "",VLOOKUP('Employee List'!AI336,'other LOVs'!A:B,2,FALSE))</f>
        <v/>
      </c>
      <c r="AI328" t="str">
        <f>IF('Employee List'!AJ336="","",TRIM('Employee List'!AJ336))</f>
        <v/>
      </c>
      <c r="AJ328" t="str">
        <f>IF(ISBLANK('Employee List'!AK336)," ",TRIM('Employee List'!AK336))</f>
        <v xml:space="preserve"> </v>
      </c>
    </row>
    <row r="329" spans="1:36">
      <c r="A329" t="str">
        <f>IF('Employee List'!B337="","",TRIM('Employee List'!B337))</f>
        <v/>
      </c>
      <c r="B329" t="str">
        <f>IF('Employee List'!C337="","",TRIM('Employee List'!C337))</f>
        <v/>
      </c>
      <c r="C329" t="str">
        <f>IF('Employee List'!D337="","",TRIM('Employee List'!D337))</f>
        <v/>
      </c>
      <c r="D329" t="str">
        <f>IF(ISBLANK('Employee List'!E337), "",VLOOKUP('Employee List'!E337,'other LOVs'!A:B,2,FALSE))</f>
        <v/>
      </c>
      <c r="E329" t="str">
        <f>IF('Employee List'!F337="","",TRIM('Employee List'!F337))</f>
        <v>,</v>
      </c>
      <c r="F329" s="2" t="str">
        <f>IF('Employee List'!H337="","",'Employee List'!H337)</f>
        <v/>
      </c>
      <c r="G329" s="2" t="str">
        <f>IF('Employee List'!I337="","",TRIM('Employee List'!I337))</f>
        <v/>
      </c>
      <c r="H329" t="str">
        <f>IFERROR(VLOOKUP('Employee List'!J337,Nationality_Table,2,FALSE),"")</f>
        <v/>
      </c>
      <c r="I329" t="str">
        <f>IFERROR(VLOOKUP('Employee List'!K337,Country_Table,2,FALSE),"")</f>
        <v/>
      </c>
      <c r="J329" t="str">
        <f>IFERROR(VLOOKUP('Employee List'!L337,Gender_Table,2,FALSE),"")</f>
        <v/>
      </c>
      <c r="K329" s="2" t="str">
        <f>IF('Employee List'!M337="","",TEXT('Employee List'!M337,"00000000000"))</f>
        <v/>
      </c>
      <c r="L329" s="2" t="str">
        <f>IF('Employee List'!N337="","",TRIM('Employee List'!N337))</f>
        <v/>
      </c>
      <c r="M329" s="2" t="str">
        <f>IF('Employee List'!O337="","",TRIM('Employee List'!O337))</f>
        <v/>
      </c>
      <c r="N329" s="2" t="str">
        <f>IF('Employee List'!P337="","",LEFT(TRIM('Employee List'!P337),60))</f>
        <v/>
      </c>
      <c r="O329" t="str">
        <f>IFERROR(IF(VLOOKUP('Employee List'!Q337,Country_Table,2,FALSE)="PH",VLOOKUP(UPPER(TRIM('Employee List'!R337)&amp;TRIM('Employee List'!S337)&amp;TRIM('Employee List'!T337)),City!$K:$M,3,FALSE),IF('Employee List'!T337="","",'Employee List'!T337)),"")</f>
        <v/>
      </c>
      <c r="P329" t="str">
        <f>IFERROR(IF(VLOOKUP('Employee List'!Q337,Country_Table,2,FALSE)="PH",VLOOKUP('Employee List'!R337,Region_Table,2,FALSE),IF('Employee List'!R337="","",'Employee List'!R337)),"")</f>
        <v/>
      </c>
      <c r="Q329" t="str">
        <f>IFERROR(IF(VLOOKUP('Employee List'!Q337,Country_Table,2,FALSE)="PH",VLOOKUP('Employee List'!S337,Province_Table,2,FALSE),IF('Employee List'!S337="","",'Employee List'!S337)),"")</f>
        <v/>
      </c>
      <c r="R329" t="str">
        <f>IFERROR(VLOOKUP('Employee List'!Q337,Country_Table,2,FALSE),"")</f>
        <v/>
      </c>
      <c r="S329" s="2" t="str">
        <f>IF('Employee List'!U337="","",TRIM('Employee List'!U337))</f>
        <v/>
      </c>
      <c r="T329" s="2" t="str">
        <f>IF('Employee List'!V337="","",TRIM('Employee List'!V337))</f>
        <v/>
      </c>
      <c r="U329" s="2" t="str">
        <f>IF('Employee List'!W337="","",LEFT(TRIM('Employee List'!W337),60))</f>
        <v/>
      </c>
      <c r="V329" t="str">
        <f>IFERROR(IF(VLOOKUP('Employee List'!X337,Country_Table,2,FALSE)="PH",VLOOKUP(UPPER(TRIM('Employee List'!Y337)&amp;TRIM('Employee List'!Z337)&amp;TRIM('Employee List'!AA337)),City!$K:$M,3,FALSE),IF('Employee List'!AA337="","",'Employee List'!AA337)),"")</f>
        <v/>
      </c>
      <c r="W329" t="str">
        <f>IFERROR(IF(VLOOKUP('Employee List'!X337,Country_Table,2,FALSE)="PH",VLOOKUP('Employee List'!Y337,Region_Table,2,FALSE),IF('Employee List'!Y337="","",'Employee List'!Y337)),"")</f>
        <v/>
      </c>
      <c r="X329" t="str">
        <f>IFERROR(IF(VLOOKUP('Employee List'!X337,Country_Table,2,FALSE)="PH",VLOOKUP('Employee List'!Z337,Province_Table,2,FALSE),IF('Employee List'!Z337="","",'Employee List'!Z337)),"")</f>
        <v/>
      </c>
      <c r="Y329" t="str">
        <f>IFERROR(VLOOKUP('Employee List'!X337,Country_Table,2,FALSE),"")</f>
        <v/>
      </c>
      <c r="Z329" s="2" t="str">
        <f>IF('Employee List'!AB337="","",TRIM('Employee List'!AB337))</f>
        <v/>
      </c>
      <c r="AA329" s="2" t="str">
        <f>IF('Employee List'!AC337="","",TRIM('Employee List'!AC337))</f>
        <v/>
      </c>
      <c r="AB329" s="2" t="str">
        <f>IF('Employee List'!AD337="","",TRIM('Employee List'!AD337))</f>
        <v/>
      </c>
      <c r="AC329" s="2" t="str">
        <f>IF('Employee List'!G337="","",TRIM('Employee List'!G337))</f>
        <v/>
      </c>
      <c r="AD329" t="str">
        <f>IFERROR(VLOOKUP('Employee List'!AE337,Civil_Status_Table,2,FALSE),"")</f>
        <v/>
      </c>
      <c r="AE329" s="2" t="str">
        <f>IF('Employee List'!AF337="","",TRIM('Employee List'!AF337))</f>
        <v/>
      </c>
      <c r="AF329" s="2" t="str">
        <f>IF('Employee List'!AG337="","",TRIM('Employee List'!AG337))</f>
        <v/>
      </c>
      <c r="AG329" s="2" t="str">
        <f>IF('Employee List'!AH337="","",TRIM('Employee List'!AH337))</f>
        <v/>
      </c>
      <c r="AH329" t="str">
        <f>IF(ISBLANK('Employee List'!AI337), "",VLOOKUP('Employee List'!AI337,'other LOVs'!A:B,2,FALSE))</f>
        <v/>
      </c>
      <c r="AI329" t="str">
        <f>IF('Employee List'!AJ337="","",TRIM('Employee List'!AJ337))</f>
        <v/>
      </c>
      <c r="AJ329" t="str">
        <f>IF(ISBLANK('Employee List'!AK337)," ",TRIM('Employee List'!AK337))</f>
        <v xml:space="preserve"> </v>
      </c>
    </row>
    <row r="330" spans="1:36">
      <c r="A330" t="str">
        <f>IF('Employee List'!B338="","",TRIM('Employee List'!B338))</f>
        <v/>
      </c>
      <c r="B330" t="str">
        <f>IF('Employee List'!C338="","",TRIM('Employee List'!C338))</f>
        <v/>
      </c>
      <c r="C330" t="str">
        <f>IF('Employee List'!D338="","",TRIM('Employee List'!D338))</f>
        <v/>
      </c>
      <c r="D330" t="str">
        <f>IF(ISBLANK('Employee List'!E338), "",VLOOKUP('Employee List'!E338,'other LOVs'!A:B,2,FALSE))</f>
        <v/>
      </c>
      <c r="E330" t="str">
        <f>IF('Employee List'!F338="","",TRIM('Employee List'!F338))</f>
        <v>,</v>
      </c>
      <c r="F330" s="2" t="str">
        <f>IF('Employee List'!H338="","",'Employee List'!H338)</f>
        <v/>
      </c>
      <c r="G330" s="2" t="str">
        <f>IF('Employee List'!I338="","",TRIM('Employee List'!I338))</f>
        <v/>
      </c>
      <c r="H330" t="str">
        <f>IFERROR(VLOOKUP('Employee List'!J338,Nationality_Table,2,FALSE),"")</f>
        <v/>
      </c>
      <c r="I330" t="str">
        <f>IFERROR(VLOOKUP('Employee List'!K338,Country_Table,2,FALSE),"")</f>
        <v/>
      </c>
      <c r="J330" t="str">
        <f>IFERROR(VLOOKUP('Employee List'!L338,Gender_Table,2,FALSE),"")</f>
        <v/>
      </c>
      <c r="K330" s="2" t="str">
        <f>IF('Employee List'!M338="","",TEXT('Employee List'!M338,"00000000000"))</f>
        <v/>
      </c>
      <c r="L330" s="2" t="str">
        <f>IF('Employee List'!N338="","",TRIM('Employee List'!N338))</f>
        <v/>
      </c>
      <c r="M330" s="2" t="str">
        <f>IF('Employee List'!O338="","",TRIM('Employee List'!O338))</f>
        <v/>
      </c>
      <c r="N330" s="2" t="str">
        <f>IF('Employee List'!P338="","",LEFT(TRIM('Employee List'!P338),60))</f>
        <v/>
      </c>
      <c r="O330" t="str">
        <f>IFERROR(IF(VLOOKUP('Employee List'!Q338,Country_Table,2,FALSE)="PH",VLOOKUP(UPPER(TRIM('Employee List'!R338)&amp;TRIM('Employee List'!S338)&amp;TRIM('Employee List'!T338)),City!$K:$M,3,FALSE),IF('Employee List'!T338="","",'Employee List'!T338)),"")</f>
        <v/>
      </c>
      <c r="P330" t="str">
        <f>IFERROR(IF(VLOOKUP('Employee List'!Q338,Country_Table,2,FALSE)="PH",VLOOKUP('Employee List'!R338,Region_Table,2,FALSE),IF('Employee List'!R338="","",'Employee List'!R338)),"")</f>
        <v/>
      </c>
      <c r="Q330" t="str">
        <f>IFERROR(IF(VLOOKUP('Employee List'!Q338,Country_Table,2,FALSE)="PH",VLOOKUP('Employee List'!S338,Province_Table,2,FALSE),IF('Employee List'!S338="","",'Employee List'!S338)),"")</f>
        <v/>
      </c>
      <c r="R330" t="str">
        <f>IFERROR(VLOOKUP('Employee List'!Q338,Country_Table,2,FALSE),"")</f>
        <v/>
      </c>
      <c r="S330" s="2" t="str">
        <f>IF('Employee List'!U338="","",TRIM('Employee List'!U338))</f>
        <v/>
      </c>
      <c r="T330" s="2" t="str">
        <f>IF('Employee List'!V338="","",TRIM('Employee List'!V338))</f>
        <v/>
      </c>
      <c r="U330" s="2" t="str">
        <f>IF('Employee List'!W338="","",LEFT(TRIM('Employee List'!W338),60))</f>
        <v/>
      </c>
      <c r="V330" t="str">
        <f>IFERROR(IF(VLOOKUP('Employee List'!X338,Country_Table,2,FALSE)="PH",VLOOKUP(UPPER(TRIM('Employee List'!Y338)&amp;TRIM('Employee List'!Z338)&amp;TRIM('Employee List'!AA338)),City!$K:$M,3,FALSE),IF('Employee List'!AA338="","",'Employee List'!AA338)),"")</f>
        <v/>
      </c>
      <c r="W330" t="str">
        <f>IFERROR(IF(VLOOKUP('Employee List'!X338,Country_Table,2,FALSE)="PH",VLOOKUP('Employee List'!Y338,Region_Table,2,FALSE),IF('Employee List'!Y338="","",'Employee List'!Y338)),"")</f>
        <v/>
      </c>
      <c r="X330" t="str">
        <f>IFERROR(IF(VLOOKUP('Employee List'!X338,Country_Table,2,FALSE)="PH",VLOOKUP('Employee List'!Z338,Province_Table,2,FALSE),IF('Employee List'!Z338="","",'Employee List'!Z338)),"")</f>
        <v/>
      </c>
      <c r="Y330" t="str">
        <f>IFERROR(VLOOKUP('Employee List'!X338,Country_Table,2,FALSE),"")</f>
        <v/>
      </c>
      <c r="Z330" s="2" t="str">
        <f>IF('Employee List'!AB338="","",TRIM('Employee List'!AB338))</f>
        <v/>
      </c>
      <c r="AA330" s="2" t="str">
        <f>IF('Employee List'!AC338="","",TRIM('Employee List'!AC338))</f>
        <v/>
      </c>
      <c r="AB330" s="2" t="str">
        <f>IF('Employee List'!AD338="","",TRIM('Employee List'!AD338))</f>
        <v/>
      </c>
      <c r="AC330" s="2" t="str">
        <f>IF('Employee List'!G338="","",TRIM('Employee List'!G338))</f>
        <v/>
      </c>
      <c r="AD330" t="str">
        <f>IFERROR(VLOOKUP('Employee List'!AE338,Civil_Status_Table,2,FALSE),"")</f>
        <v/>
      </c>
      <c r="AE330" s="2" t="str">
        <f>IF('Employee List'!AF338="","",TRIM('Employee List'!AF338))</f>
        <v/>
      </c>
      <c r="AF330" s="2" t="str">
        <f>IF('Employee List'!AG338="","",TRIM('Employee List'!AG338))</f>
        <v/>
      </c>
      <c r="AG330" s="2" t="str">
        <f>IF('Employee List'!AH338="","",TRIM('Employee List'!AH338))</f>
        <v/>
      </c>
      <c r="AH330" t="str">
        <f>IF(ISBLANK('Employee List'!AI338), "",VLOOKUP('Employee List'!AI338,'other LOVs'!A:B,2,FALSE))</f>
        <v/>
      </c>
      <c r="AI330" t="str">
        <f>IF('Employee List'!AJ338="","",TRIM('Employee List'!AJ338))</f>
        <v/>
      </c>
      <c r="AJ330" t="str">
        <f>IF(ISBLANK('Employee List'!AK338)," ",TRIM('Employee List'!AK338))</f>
        <v xml:space="preserve"> </v>
      </c>
    </row>
    <row r="331" spans="1:36">
      <c r="A331" t="str">
        <f>IF('Employee List'!B339="","",TRIM('Employee List'!B339))</f>
        <v/>
      </c>
      <c r="B331" t="str">
        <f>IF('Employee List'!C339="","",TRIM('Employee List'!C339))</f>
        <v/>
      </c>
      <c r="C331" t="str">
        <f>IF('Employee List'!D339="","",TRIM('Employee List'!D339))</f>
        <v/>
      </c>
      <c r="D331" t="str">
        <f>IF(ISBLANK('Employee List'!E339), "",VLOOKUP('Employee List'!E339,'other LOVs'!A:B,2,FALSE))</f>
        <v/>
      </c>
      <c r="E331" t="str">
        <f>IF('Employee List'!F339="","",TRIM('Employee List'!F339))</f>
        <v>,</v>
      </c>
      <c r="F331" s="2" t="str">
        <f>IF('Employee List'!H339="","",'Employee List'!H339)</f>
        <v/>
      </c>
      <c r="G331" s="2" t="str">
        <f>IF('Employee List'!I339="","",TRIM('Employee List'!I339))</f>
        <v/>
      </c>
      <c r="H331" t="str">
        <f>IFERROR(VLOOKUP('Employee List'!J339,Nationality_Table,2,FALSE),"")</f>
        <v/>
      </c>
      <c r="I331" t="str">
        <f>IFERROR(VLOOKUP('Employee List'!K339,Country_Table,2,FALSE),"")</f>
        <v/>
      </c>
      <c r="J331" t="str">
        <f>IFERROR(VLOOKUP('Employee List'!L339,Gender_Table,2,FALSE),"")</f>
        <v/>
      </c>
      <c r="K331" s="2" t="str">
        <f>IF('Employee List'!M339="","",TEXT('Employee List'!M339,"00000000000"))</f>
        <v/>
      </c>
      <c r="L331" s="2" t="str">
        <f>IF('Employee List'!N339="","",TRIM('Employee List'!N339))</f>
        <v/>
      </c>
      <c r="M331" s="2" t="str">
        <f>IF('Employee List'!O339="","",TRIM('Employee List'!O339))</f>
        <v/>
      </c>
      <c r="N331" s="2" t="str">
        <f>IF('Employee List'!P339="","",LEFT(TRIM('Employee List'!P339),60))</f>
        <v/>
      </c>
      <c r="O331" t="str">
        <f>IFERROR(IF(VLOOKUP('Employee List'!Q339,Country_Table,2,FALSE)="PH",VLOOKUP(UPPER(TRIM('Employee List'!R339)&amp;TRIM('Employee List'!S339)&amp;TRIM('Employee List'!T339)),City!$K:$M,3,FALSE),IF('Employee List'!T339="","",'Employee List'!T339)),"")</f>
        <v/>
      </c>
      <c r="P331" t="str">
        <f>IFERROR(IF(VLOOKUP('Employee List'!Q339,Country_Table,2,FALSE)="PH",VLOOKUP('Employee List'!R339,Region_Table,2,FALSE),IF('Employee List'!R339="","",'Employee List'!R339)),"")</f>
        <v/>
      </c>
      <c r="Q331" t="str">
        <f>IFERROR(IF(VLOOKUP('Employee List'!Q339,Country_Table,2,FALSE)="PH",VLOOKUP('Employee List'!S339,Province_Table,2,FALSE),IF('Employee List'!S339="","",'Employee List'!S339)),"")</f>
        <v/>
      </c>
      <c r="R331" t="str">
        <f>IFERROR(VLOOKUP('Employee List'!Q339,Country_Table,2,FALSE),"")</f>
        <v/>
      </c>
      <c r="S331" s="2" t="str">
        <f>IF('Employee List'!U339="","",TRIM('Employee List'!U339))</f>
        <v/>
      </c>
      <c r="T331" s="2" t="str">
        <f>IF('Employee List'!V339="","",TRIM('Employee List'!V339))</f>
        <v/>
      </c>
      <c r="U331" s="2" t="str">
        <f>IF('Employee List'!W339="","",LEFT(TRIM('Employee List'!W339),60))</f>
        <v/>
      </c>
      <c r="V331" t="str">
        <f>IFERROR(IF(VLOOKUP('Employee List'!X339,Country_Table,2,FALSE)="PH",VLOOKUP(UPPER(TRIM('Employee List'!Y339)&amp;TRIM('Employee List'!Z339)&amp;TRIM('Employee List'!AA339)),City!$K:$M,3,FALSE),IF('Employee List'!AA339="","",'Employee List'!AA339)),"")</f>
        <v/>
      </c>
      <c r="W331" t="str">
        <f>IFERROR(IF(VLOOKUP('Employee List'!X339,Country_Table,2,FALSE)="PH",VLOOKUP('Employee List'!Y339,Region_Table,2,FALSE),IF('Employee List'!Y339="","",'Employee List'!Y339)),"")</f>
        <v/>
      </c>
      <c r="X331" t="str">
        <f>IFERROR(IF(VLOOKUP('Employee List'!X339,Country_Table,2,FALSE)="PH",VLOOKUP('Employee List'!Z339,Province_Table,2,FALSE),IF('Employee List'!Z339="","",'Employee List'!Z339)),"")</f>
        <v/>
      </c>
      <c r="Y331" t="str">
        <f>IFERROR(VLOOKUP('Employee List'!X339,Country_Table,2,FALSE),"")</f>
        <v/>
      </c>
      <c r="Z331" s="2" t="str">
        <f>IF('Employee List'!AB339="","",TRIM('Employee List'!AB339))</f>
        <v/>
      </c>
      <c r="AA331" s="2" t="str">
        <f>IF('Employee List'!AC339="","",TRIM('Employee List'!AC339))</f>
        <v/>
      </c>
      <c r="AB331" s="2" t="str">
        <f>IF('Employee List'!AD339="","",TRIM('Employee List'!AD339))</f>
        <v/>
      </c>
      <c r="AC331" s="2" t="str">
        <f>IF('Employee List'!G339="","",TRIM('Employee List'!G339))</f>
        <v/>
      </c>
      <c r="AD331" t="str">
        <f>IFERROR(VLOOKUP('Employee List'!AE339,Civil_Status_Table,2,FALSE),"")</f>
        <v/>
      </c>
      <c r="AE331" s="2" t="str">
        <f>IF('Employee List'!AF339="","",TRIM('Employee List'!AF339))</f>
        <v/>
      </c>
      <c r="AF331" s="2" t="str">
        <f>IF('Employee List'!AG339="","",TRIM('Employee List'!AG339))</f>
        <v/>
      </c>
      <c r="AG331" s="2" t="str">
        <f>IF('Employee List'!AH339="","",TRIM('Employee List'!AH339))</f>
        <v/>
      </c>
      <c r="AH331" t="str">
        <f>IF(ISBLANK('Employee List'!AI339), "",VLOOKUP('Employee List'!AI339,'other LOVs'!A:B,2,FALSE))</f>
        <v/>
      </c>
      <c r="AI331" t="str">
        <f>IF('Employee List'!AJ339="","",TRIM('Employee List'!AJ339))</f>
        <v/>
      </c>
      <c r="AJ331" t="str">
        <f>IF(ISBLANK('Employee List'!AK339)," ",TRIM('Employee List'!AK339))</f>
        <v xml:space="preserve"> </v>
      </c>
    </row>
    <row r="332" spans="1:36">
      <c r="A332" t="str">
        <f>IF('Employee List'!B340="","",TRIM('Employee List'!B340))</f>
        <v/>
      </c>
      <c r="B332" t="str">
        <f>IF('Employee List'!C340="","",TRIM('Employee List'!C340))</f>
        <v/>
      </c>
      <c r="C332" t="str">
        <f>IF('Employee List'!D340="","",TRIM('Employee List'!D340))</f>
        <v/>
      </c>
      <c r="D332" t="str">
        <f>IF(ISBLANK('Employee List'!E340), "",VLOOKUP('Employee List'!E340,'other LOVs'!A:B,2,FALSE))</f>
        <v/>
      </c>
      <c r="E332" t="str">
        <f>IF('Employee List'!F340="","",TRIM('Employee List'!F340))</f>
        <v>,</v>
      </c>
      <c r="F332" s="2" t="str">
        <f>IF('Employee List'!H340="","",'Employee List'!H340)</f>
        <v/>
      </c>
      <c r="G332" s="2" t="str">
        <f>IF('Employee List'!I340="","",TRIM('Employee List'!I340))</f>
        <v/>
      </c>
      <c r="H332" t="str">
        <f>IFERROR(VLOOKUP('Employee List'!J340,Nationality_Table,2,FALSE),"")</f>
        <v/>
      </c>
      <c r="I332" t="str">
        <f>IFERROR(VLOOKUP('Employee List'!K340,Country_Table,2,FALSE),"")</f>
        <v/>
      </c>
      <c r="J332" t="str">
        <f>IFERROR(VLOOKUP('Employee List'!L340,Gender_Table,2,FALSE),"")</f>
        <v/>
      </c>
      <c r="K332" s="2" t="str">
        <f>IF('Employee List'!M340="","",TEXT('Employee List'!M340,"00000000000"))</f>
        <v/>
      </c>
      <c r="L332" s="2" t="str">
        <f>IF('Employee List'!N340="","",TRIM('Employee List'!N340))</f>
        <v/>
      </c>
      <c r="M332" s="2" t="str">
        <f>IF('Employee List'!O340="","",TRIM('Employee List'!O340))</f>
        <v/>
      </c>
      <c r="N332" s="2" t="str">
        <f>IF('Employee List'!P340="","",LEFT(TRIM('Employee List'!P340),60))</f>
        <v/>
      </c>
      <c r="O332" t="str">
        <f>IFERROR(IF(VLOOKUP('Employee List'!Q340,Country_Table,2,FALSE)="PH",VLOOKUP(UPPER(TRIM('Employee List'!R340)&amp;TRIM('Employee List'!S340)&amp;TRIM('Employee List'!T340)),City!$K:$M,3,FALSE),IF('Employee List'!T340="","",'Employee List'!T340)),"")</f>
        <v/>
      </c>
      <c r="P332" t="str">
        <f>IFERROR(IF(VLOOKUP('Employee List'!Q340,Country_Table,2,FALSE)="PH",VLOOKUP('Employee List'!R340,Region_Table,2,FALSE),IF('Employee List'!R340="","",'Employee List'!R340)),"")</f>
        <v/>
      </c>
      <c r="Q332" t="str">
        <f>IFERROR(IF(VLOOKUP('Employee List'!Q340,Country_Table,2,FALSE)="PH",VLOOKUP('Employee List'!S340,Province_Table,2,FALSE),IF('Employee List'!S340="","",'Employee List'!S340)),"")</f>
        <v/>
      </c>
      <c r="R332" t="str">
        <f>IFERROR(VLOOKUP('Employee List'!Q340,Country_Table,2,FALSE),"")</f>
        <v/>
      </c>
      <c r="S332" s="2" t="str">
        <f>IF('Employee List'!U340="","",TRIM('Employee List'!U340))</f>
        <v/>
      </c>
      <c r="T332" s="2" t="str">
        <f>IF('Employee List'!V340="","",TRIM('Employee List'!V340))</f>
        <v/>
      </c>
      <c r="U332" s="2" t="str">
        <f>IF('Employee List'!W340="","",LEFT(TRIM('Employee List'!W340),60))</f>
        <v/>
      </c>
      <c r="V332" t="str">
        <f>IFERROR(IF(VLOOKUP('Employee List'!X340,Country_Table,2,FALSE)="PH",VLOOKUP(UPPER(TRIM('Employee List'!Y340)&amp;TRIM('Employee List'!Z340)&amp;TRIM('Employee List'!AA340)),City!$K:$M,3,FALSE),IF('Employee List'!AA340="","",'Employee List'!AA340)),"")</f>
        <v/>
      </c>
      <c r="W332" t="str">
        <f>IFERROR(IF(VLOOKUP('Employee List'!X340,Country_Table,2,FALSE)="PH",VLOOKUP('Employee List'!Y340,Region_Table,2,FALSE),IF('Employee List'!Y340="","",'Employee List'!Y340)),"")</f>
        <v/>
      </c>
      <c r="X332" t="str">
        <f>IFERROR(IF(VLOOKUP('Employee List'!X340,Country_Table,2,FALSE)="PH",VLOOKUP('Employee List'!Z340,Province_Table,2,FALSE),IF('Employee List'!Z340="","",'Employee List'!Z340)),"")</f>
        <v/>
      </c>
      <c r="Y332" t="str">
        <f>IFERROR(VLOOKUP('Employee List'!X340,Country_Table,2,FALSE),"")</f>
        <v/>
      </c>
      <c r="Z332" s="2" t="str">
        <f>IF('Employee List'!AB340="","",TRIM('Employee List'!AB340))</f>
        <v/>
      </c>
      <c r="AA332" s="2" t="str">
        <f>IF('Employee List'!AC340="","",TRIM('Employee List'!AC340))</f>
        <v/>
      </c>
      <c r="AB332" s="2" t="str">
        <f>IF('Employee List'!AD340="","",TRIM('Employee List'!AD340))</f>
        <v/>
      </c>
      <c r="AC332" s="2" t="str">
        <f>IF('Employee List'!G340="","",TRIM('Employee List'!G340))</f>
        <v/>
      </c>
      <c r="AD332" t="str">
        <f>IFERROR(VLOOKUP('Employee List'!AE340,Civil_Status_Table,2,FALSE),"")</f>
        <v/>
      </c>
      <c r="AE332" s="2" t="str">
        <f>IF('Employee List'!AF340="","",TRIM('Employee List'!AF340))</f>
        <v/>
      </c>
      <c r="AF332" s="2" t="str">
        <f>IF('Employee List'!AG340="","",TRIM('Employee List'!AG340))</f>
        <v/>
      </c>
      <c r="AG332" s="2" t="str">
        <f>IF('Employee List'!AH340="","",TRIM('Employee List'!AH340))</f>
        <v/>
      </c>
      <c r="AH332" t="str">
        <f>IF(ISBLANK('Employee List'!AI340), "",VLOOKUP('Employee List'!AI340,'other LOVs'!A:B,2,FALSE))</f>
        <v/>
      </c>
      <c r="AI332" t="str">
        <f>IF('Employee List'!AJ340="","",TRIM('Employee List'!AJ340))</f>
        <v/>
      </c>
      <c r="AJ332" t="str">
        <f>IF(ISBLANK('Employee List'!AK340)," ",TRIM('Employee List'!AK340))</f>
        <v xml:space="preserve"> </v>
      </c>
    </row>
    <row r="333" spans="1:36">
      <c r="A333" t="str">
        <f>IF('Employee List'!B341="","",TRIM('Employee List'!B341))</f>
        <v/>
      </c>
      <c r="B333" t="str">
        <f>IF('Employee List'!C341="","",TRIM('Employee List'!C341))</f>
        <v/>
      </c>
      <c r="C333" t="str">
        <f>IF('Employee List'!D341="","",TRIM('Employee List'!D341))</f>
        <v/>
      </c>
      <c r="D333" t="str">
        <f>IF(ISBLANK('Employee List'!E341), "",VLOOKUP('Employee List'!E341,'other LOVs'!A:B,2,FALSE))</f>
        <v/>
      </c>
      <c r="E333" t="str">
        <f>IF('Employee List'!F341="","",TRIM('Employee List'!F341))</f>
        <v>,</v>
      </c>
      <c r="F333" s="2" t="str">
        <f>IF('Employee List'!H341="","",'Employee List'!H341)</f>
        <v/>
      </c>
      <c r="G333" s="2" t="str">
        <f>IF('Employee List'!I341="","",TRIM('Employee List'!I341))</f>
        <v/>
      </c>
      <c r="H333" t="str">
        <f>IFERROR(VLOOKUP('Employee List'!J341,Nationality_Table,2,FALSE),"")</f>
        <v/>
      </c>
      <c r="I333" t="str">
        <f>IFERROR(VLOOKUP('Employee List'!K341,Country_Table,2,FALSE),"")</f>
        <v/>
      </c>
      <c r="J333" t="str">
        <f>IFERROR(VLOOKUP('Employee List'!L341,Gender_Table,2,FALSE),"")</f>
        <v/>
      </c>
      <c r="K333" s="2" t="str">
        <f>IF('Employee List'!M341="","",TEXT('Employee List'!M341,"00000000000"))</f>
        <v/>
      </c>
      <c r="L333" s="2" t="str">
        <f>IF('Employee List'!N341="","",TRIM('Employee List'!N341))</f>
        <v/>
      </c>
      <c r="M333" s="2" t="str">
        <f>IF('Employee List'!O341="","",TRIM('Employee List'!O341))</f>
        <v/>
      </c>
      <c r="N333" s="2" t="str">
        <f>IF('Employee List'!P341="","",LEFT(TRIM('Employee List'!P341),60))</f>
        <v/>
      </c>
      <c r="O333" t="str">
        <f>IFERROR(IF(VLOOKUP('Employee List'!Q341,Country_Table,2,FALSE)="PH",VLOOKUP(UPPER(TRIM('Employee List'!R341)&amp;TRIM('Employee List'!S341)&amp;TRIM('Employee List'!T341)),City!$K:$M,3,FALSE),IF('Employee List'!T341="","",'Employee List'!T341)),"")</f>
        <v/>
      </c>
      <c r="P333" t="str">
        <f>IFERROR(IF(VLOOKUP('Employee List'!Q341,Country_Table,2,FALSE)="PH",VLOOKUP('Employee List'!R341,Region_Table,2,FALSE),IF('Employee List'!R341="","",'Employee List'!R341)),"")</f>
        <v/>
      </c>
      <c r="Q333" t="str">
        <f>IFERROR(IF(VLOOKUP('Employee List'!Q341,Country_Table,2,FALSE)="PH",VLOOKUP('Employee List'!S341,Province_Table,2,FALSE),IF('Employee List'!S341="","",'Employee List'!S341)),"")</f>
        <v/>
      </c>
      <c r="R333" t="str">
        <f>IFERROR(VLOOKUP('Employee List'!Q341,Country_Table,2,FALSE),"")</f>
        <v/>
      </c>
      <c r="S333" s="2" t="str">
        <f>IF('Employee List'!U341="","",TRIM('Employee List'!U341))</f>
        <v/>
      </c>
      <c r="T333" s="2" t="str">
        <f>IF('Employee List'!V341="","",TRIM('Employee List'!V341))</f>
        <v/>
      </c>
      <c r="U333" s="2" t="str">
        <f>IF('Employee List'!W341="","",LEFT(TRIM('Employee List'!W341),60))</f>
        <v/>
      </c>
      <c r="V333" t="str">
        <f>IFERROR(IF(VLOOKUP('Employee List'!X341,Country_Table,2,FALSE)="PH",VLOOKUP(UPPER(TRIM('Employee List'!Y341)&amp;TRIM('Employee List'!Z341)&amp;TRIM('Employee List'!AA341)),City!$K:$M,3,FALSE),IF('Employee List'!AA341="","",'Employee List'!AA341)),"")</f>
        <v/>
      </c>
      <c r="W333" t="str">
        <f>IFERROR(IF(VLOOKUP('Employee List'!X341,Country_Table,2,FALSE)="PH",VLOOKUP('Employee List'!Y341,Region_Table,2,FALSE),IF('Employee List'!Y341="","",'Employee List'!Y341)),"")</f>
        <v/>
      </c>
      <c r="X333" t="str">
        <f>IFERROR(IF(VLOOKUP('Employee List'!X341,Country_Table,2,FALSE)="PH",VLOOKUP('Employee List'!Z341,Province_Table,2,FALSE),IF('Employee List'!Z341="","",'Employee List'!Z341)),"")</f>
        <v/>
      </c>
      <c r="Y333" t="str">
        <f>IFERROR(VLOOKUP('Employee List'!X341,Country_Table,2,FALSE),"")</f>
        <v/>
      </c>
      <c r="Z333" s="2" t="str">
        <f>IF('Employee List'!AB341="","",TRIM('Employee List'!AB341))</f>
        <v/>
      </c>
      <c r="AA333" s="2" t="str">
        <f>IF('Employee List'!AC341="","",TRIM('Employee List'!AC341))</f>
        <v/>
      </c>
      <c r="AB333" s="2" t="str">
        <f>IF('Employee List'!AD341="","",TRIM('Employee List'!AD341))</f>
        <v/>
      </c>
      <c r="AC333" s="2" t="str">
        <f>IF('Employee List'!G341="","",TRIM('Employee List'!G341))</f>
        <v/>
      </c>
      <c r="AD333" t="str">
        <f>IFERROR(VLOOKUP('Employee List'!AE341,Civil_Status_Table,2,FALSE),"")</f>
        <v/>
      </c>
      <c r="AE333" s="2" t="str">
        <f>IF('Employee List'!AF341="","",TRIM('Employee List'!AF341))</f>
        <v/>
      </c>
      <c r="AF333" s="2" t="str">
        <f>IF('Employee List'!AG341="","",TRIM('Employee List'!AG341))</f>
        <v/>
      </c>
      <c r="AG333" s="2" t="str">
        <f>IF('Employee List'!AH341="","",TRIM('Employee List'!AH341))</f>
        <v/>
      </c>
      <c r="AH333" t="str">
        <f>IF(ISBLANK('Employee List'!AI341), "",VLOOKUP('Employee List'!AI341,'other LOVs'!A:B,2,FALSE))</f>
        <v/>
      </c>
      <c r="AI333" t="str">
        <f>IF('Employee List'!AJ341="","",TRIM('Employee List'!AJ341))</f>
        <v/>
      </c>
      <c r="AJ333" t="str">
        <f>IF(ISBLANK('Employee List'!AK341)," ",TRIM('Employee List'!AK341))</f>
        <v xml:space="preserve"> </v>
      </c>
    </row>
    <row r="334" spans="1:36">
      <c r="A334" t="str">
        <f>IF('Employee List'!B342="","",TRIM('Employee List'!B342))</f>
        <v/>
      </c>
      <c r="B334" t="str">
        <f>IF('Employee List'!C342="","",TRIM('Employee List'!C342))</f>
        <v/>
      </c>
      <c r="C334" t="str">
        <f>IF('Employee List'!D342="","",TRIM('Employee List'!D342))</f>
        <v/>
      </c>
      <c r="D334" t="str">
        <f>IF(ISBLANK('Employee List'!E342), "",VLOOKUP('Employee List'!E342,'other LOVs'!A:B,2,FALSE))</f>
        <v/>
      </c>
      <c r="E334" t="str">
        <f>IF('Employee List'!F342="","",TRIM('Employee List'!F342))</f>
        <v>,</v>
      </c>
      <c r="F334" s="2" t="str">
        <f>IF('Employee List'!H342="","",'Employee List'!H342)</f>
        <v/>
      </c>
      <c r="G334" s="2" t="str">
        <f>IF('Employee List'!I342="","",TRIM('Employee List'!I342))</f>
        <v/>
      </c>
      <c r="H334" t="str">
        <f>IFERROR(VLOOKUP('Employee List'!J342,Nationality_Table,2,FALSE),"")</f>
        <v/>
      </c>
      <c r="I334" t="str">
        <f>IFERROR(VLOOKUP('Employee List'!K342,Country_Table,2,FALSE),"")</f>
        <v/>
      </c>
      <c r="J334" t="str">
        <f>IFERROR(VLOOKUP('Employee List'!L342,Gender_Table,2,FALSE),"")</f>
        <v/>
      </c>
      <c r="K334" s="2" t="str">
        <f>IF('Employee List'!M342="","",TEXT('Employee List'!M342,"00000000000"))</f>
        <v/>
      </c>
      <c r="L334" s="2" t="str">
        <f>IF('Employee List'!N342="","",TRIM('Employee List'!N342))</f>
        <v/>
      </c>
      <c r="M334" s="2" t="str">
        <f>IF('Employee List'!O342="","",TRIM('Employee List'!O342))</f>
        <v/>
      </c>
      <c r="N334" s="2" t="str">
        <f>IF('Employee List'!P342="","",LEFT(TRIM('Employee List'!P342),60))</f>
        <v/>
      </c>
      <c r="O334" t="str">
        <f>IFERROR(IF(VLOOKUP('Employee List'!Q342,Country_Table,2,FALSE)="PH",VLOOKUP(UPPER(TRIM('Employee List'!R342)&amp;TRIM('Employee List'!S342)&amp;TRIM('Employee List'!T342)),City!$K:$M,3,FALSE),IF('Employee List'!T342="","",'Employee List'!T342)),"")</f>
        <v/>
      </c>
      <c r="P334" t="str">
        <f>IFERROR(IF(VLOOKUP('Employee List'!Q342,Country_Table,2,FALSE)="PH",VLOOKUP('Employee List'!R342,Region_Table,2,FALSE),IF('Employee List'!R342="","",'Employee List'!R342)),"")</f>
        <v/>
      </c>
      <c r="Q334" t="str">
        <f>IFERROR(IF(VLOOKUP('Employee List'!Q342,Country_Table,2,FALSE)="PH",VLOOKUP('Employee List'!S342,Province_Table,2,FALSE),IF('Employee List'!S342="","",'Employee List'!S342)),"")</f>
        <v/>
      </c>
      <c r="R334" t="str">
        <f>IFERROR(VLOOKUP('Employee List'!Q342,Country_Table,2,FALSE),"")</f>
        <v/>
      </c>
      <c r="S334" s="2" t="str">
        <f>IF('Employee List'!U342="","",TRIM('Employee List'!U342))</f>
        <v/>
      </c>
      <c r="T334" s="2" t="str">
        <f>IF('Employee List'!V342="","",TRIM('Employee List'!V342))</f>
        <v/>
      </c>
      <c r="U334" s="2" t="str">
        <f>IF('Employee List'!W342="","",LEFT(TRIM('Employee List'!W342),60))</f>
        <v/>
      </c>
      <c r="V334" t="str">
        <f>IFERROR(IF(VLOOKUP('Employee List'!X342,Country_Table,2,FALSE)="PH",VLOOKUP(UPPER(TRIM('Employee List'!Y342)&amp;TRIM('Employee List'!Z342)&amp;TRIM('Employee List'!AA342)),City!$K:$M,3,FALSE),IF('Employee List'!AA342="","",'Employee List'!AA342)),"")</f>
        <v/>
      </c>
      <c r="W334" t="str">
        <f>IFERROR(IF(VLOOKUP('Employee List'!X342,Country_Table,2,FALSE)="PH",VLOOKUP('Employee List'!Y342,Region_Table,2,FALSE),IF('Employee List'!Y342="","",'Employee List'!Y342)),"")</f>
        <v/>
      </c>
      <c r="X334" t="str">
        <f>IFERROR(IF(VLOOKUP('Employee List'!X342,Country_Table,2,FALSE)="PH",VLOOKUP('Employee List'!Z342,Province_Table,2,FALSE),IF('Employee List'!Z342="","",'Employee List'!Z342)),"")</f>
        <v/>
      </c>
      <c r="Y334" t="str">
        <f>IFERROR(VLOOKUP('Employee List'!X342,Country_Table,2,FALSE),"")</f>
        <v/>
      </c>
      <c r="Z334" s="2" t="str">
        <f>IF('Employee List'!AB342="","",TRIM('Employee List'!AB342))</f>
        <v/>
      </c>
      <c r="AA334" s="2" t="str">
        <f>IF('Employee List'!AC342="","",TRIM('Employee List'!AC342))</f>
        <v/>
      </c>
      <c r="AB334" s="2" t="str">
        <f>IF('Employee List'!AD342="","",TRIM('Employee List'!AD342))</f>
        <v/>
      </c>
      <c r="AC334" s="2" t="str">
        <f>IF('Employee List'!G342="","",TRIM('Employee List'!G342))</f>
        <v/>
      </c>
      <c r="AD334" t="str">
        <f>IFERROR(VLOOKUP('Employee List'!AE342,Civil_Status_Table,2,FALSE),"")</f>
        <v/>
      </c>
      <c r="AE334" s="2" t="str">
        <f>IF('Employee List'!AF342="","",TRIM('Employee List'!AF342))</f>
        <v/>
      </c>
      <c r="AF334" s="2" t="str">
        <f>IF('Employee List'!AG342="","",TRIM('Employee List'!AG342))</f>
        <v/>
      </c>
      <c r="AG334" s="2" t="str">
        <f>IF('Employee List'!AH342="","",TRIM('Employee List'!AH342))</f>
        <v/>
      </c>
      <c r="AH334" t="str">
        <f>IF(ISBLANK('Employee List'!AI342), "",VLOOKUP('Employee List'!AI342,'other LOVs'!A:B,2,FALSE))</f>
        <v/>
      </c>
      <c r="AI334" t="str">
        <f>IF('Employee List'!AJ342="","",TRIM('Employee List'!AJ342))</f>
        <v/>
      </c>
      <c r="AJ334" t="str">
        <f>IF(ISBLANK('Employee List'!AK342)," ",TRIM('Employee List'!AK342))</f>
        <v xml:space="preserve"> </v>
      </c>
    </row>
    <row r="335" spans="1:36">
      <c r="A335" t="str">
        <f>IF('Employee List'!B343="","",TRIM('Employee List'!B343))</f>
        <v/>
      </c>
      <c r="B335" t="str">
        <f>IF('Employee List'!C343="","",TRIM('Employee List'!C343))</f>
        <v/>
      </c>
      <c r="C335" t="str">
        <f>IF('Employee List'!D343="","",TRIM('Employee List'!D343))</f>
        <v/>
      </c>
      <c r="D335" t="str">
        <f>IF(ISBLANK('Employee List'!E343), "",VLOOKUP('Employee List'!E343,'other LOVs'!A:B,2,FALSE))</f>
        <v/>
      </c>
      <c r="E335" t="str">
        <f>IF('Employee List'!F343="","",TRIM('Employee List'!F343))</f>
        <v>,</v>
      </c>
      <c r="F335" s="2" t="str">
        <f>IF('Employee List'!H343="","",'Employee List'!H343)</f>
        <v/>
      </c>
      <c r="G335" s="2" t="str">
        <f>IF('Employee List'!I343="","",TRIM('Employee List'!I343))</f>
        <v/>
      </c>
      <c r="H335" t="str">
        <f>IFERROR(VLOOKUP('Employee List'!J343,Nationality_Table,2,FALSE),"")</f>
        <v/>
      </c>
      <c r="I335" t="str">
        <f>IFERROR(VLOOKUP('Employee List'!K343,Country_Table,2,FALSE),"")</f>
        <v/>
      </c>
      <c r="J335" t="str">
        <f>IFERROR(VLOOKUP('Employee List'!L343,Gender_Table,2,FALSE),"")</f>
        <v/>
      </c>
      <c r="K335" s="2" t="str">
        <f>IF('Employee List'!M343="","",TEXT('Employee List'!M343,"00000000000"))</f>
        <v/>
      </c>
      <c r="L335" s="2" t="str">
        <f>IF('Employee List'!N343="","",TRIM('Employee List'!N343))</f>
        <v/>
      </c>
      <c r="M335" s="2" t="str">
        <f>IF('Employee List'!O343="","",TRIM('Employee List'!O343))</f>
        <v/>
      </c>
      <c r="N335" s="2" t="str">
        <f>IF('Employee List'!P343="","",LEFT(TRIM('Employee List'!P343),60))</f>
        <v/>
      </c>
      <c r="O335" t="str">
        <f>IFERROR(IF(VLOOKUP('Employee List'!Q343,Country_Table,2,FALSE)="PH",VLOOKUP(UPPER(TRIM('Employee List'!R343)&amp;TRIM('Employee List'!S343)&amp;TRIM('Employee List'!T343)),City!$K:$M,3,FALSE),IF('Employee List'!T343="","",'Employee List'!T343)),"")</f>
        <v/>
      </c>
      <c r="P335" t="str">
        <f>IFERROR(IF(VLOOKUP('Employee List'!Q343,Country_Table,2,FALSE)="PH",VLOOKUP('Employee List'!R343,Region_Table,2,FALSE),IF('Employee List'!R343="","",'Employee List'!R343)),"")</f>
        <v/>
      </c>
      <c r="Q335" t="str">
        <f>IFERROR(IF(VLOOKUP('Employee List'!Q343,Country_Table,2,FALSE)="PH",VLOOKUP('Employee List'!S343,Province_Table,2,FALSE),IF('Employee List'!S343="","",'Employee List'!S343)),"")</f>
        <v/>
      </c>
      <c r="R335" t="str">
        <f>IFERROR(VLOOKUP('Employee List'!Q343,Country_Table,2,FALSE),"")</f>
        <v/>
      </c>
      <c r="S335" s="2" t="str">
        <f>IF('Employee List'!U343="","",TRIM('Employee List'!U343))</f>
        <v/>
      </c>
      <c r="T335" s="2" t="str">
        <f>IF('Employee List'!V343="","",TRIM('Employee List'!V343))</f>
        <v/>
      </c>
      <c r="U335" s="2" t="str">
        <f>IF('Employee List'!W343="","",LEFT(TRIM('Employee List'!W343),60))</f>
        <v/>
      </c>
      <c r="V335" t="str">
        <f>IFERROR(IF(VLOOKUP('Employee List'!X343,Country_Table,2,FALSE)="PH",VLOOKUP(UPPER(TRIM('Employee List'!Y343)&amp;TRIM('Employee List'!Z343)&amp;TRIM('Employee List'!AA343)),City!$K:$M,3,FALSE),IF('Employee List'!AA343="","",'Employee List'!AA343)),"")</f>
        <v/>
      </c>
      <c r="W335" t="str">
        <f>IFERROR(IF(VLOOKUP('Employee List'!X343,Country_Table,2,FALSE)="PH",VLOOKUP('Employee List'!Y343,Region_Table,2,FALSE),IF('Employee List'!Y343="","",'Employee List'!Y343)),"")</f>
        <v/>
      </c>
      <c r="X335" t="str">
        <f>IFERROR(IF(VLOOKUP('Employee List'!X343,Country_Table,2,FALSE)="PH",VLOOKUP('Employee List'!Z343,Province_Table,2,FALSE),IF('Employee List'!Z343="","",'Employee List'!Z343)),"")</f>
        <v/>
      </c>
      <c r="Y335" t="str">
        <f>IFERROR(VLOOKUP('Employee List'!X343,Country_Table,2,FALSE),"")</f>
        <v/>
      </c>
      <c r="Z335" s="2" t="str">
        <f>IF('Employee List'!AB343="","",TRIM('Employee List'!AB343))</f>
        <v/>
      </c>
      <c r="AA335" s="2" t="str">
        <f>IF('Employee List'!AC343="","",TRIM('Employee List'!AC343))</f>
        <v/>
      </c>
      <c r="AB335" s="2" t="str">
        <f>IF('Employee List'!AD343="","",TRIM('Employee List'!AD343))</f>
        <v/>
      </c>
      <c r="AC335" s="2" t="str">
        <f>IF('Employee List'!G343="","",TRIM('Employee List'!G343))</f>
        <v/>
      </c>
      <c r="AD335" t="str">
        <f>IFERROR(VLOOKUP('Employee List'!AE343,Civil_Status_Table,2,FALSE),"")</f>
        <v/>
      </c>
      <c r="AE335" s="2" t="str">
        <f>IF('Employee List'!AF343="","",TRIM('Employee List'!AF343))</f>
        <v/>
      </c>
      <c r="AF335" s="2" t="str">
        <f>IF('Employee List'!AG343="","",TRIM('Employee List'!AG343))</f>
        <v/>
      </c>
      <c r="AG335" s="2" t="str">
        <f>IF('Employee List'!AH343="","",TRIM('Employee List'!AH343))</f>
        <v/>
      </c>
      <c r="AH335" t="str">
        <f>IF(ISBLANK('Employee List'!AI343), "",VLOOKUP('Employee List'!AI343,'other LOVs'!A:B,2,FALSE))</f>
        <v/>
      </c>
      <c r="AI335" t="str">
        <f>IF('Employee List'!AJ343="","",TRIM('Employee List'!AJ343))</f>
        <v/>
      </c>
      <c r="AJ335" t="str">
        <f>IF(ISBLANK('Employee List'!AK343)," ",TRIM('Employee List'!AK343))</f>
        <v xml:space="preserve"> </v>
      </c>
    </row>
    <row r="336" spans="1:36">
      <c r="A336" t="str">
        <f>IF('Employee List'!B344="","",TRIM('Employee List'!B344))</f>
        <v/>
      </c>
      <c r="B336" t="str">
        <f>IF('Employee List'!C344="","",TRIM('Employee List'!C344))</f>
        <v/>
      </c>
      <c r="C336" t="str">
        <f>IF('Employee List'!D344="","",TRIM('Employee List'!D344))</f>
        <v/>
      </c>
      <c r="D336" t="str">
        <f>IF(ISBLANK('Employee List'!E344), "",VLOOKUP('Employee List'!E344,'other LOVs'!A:B,2,FALSE))</f>
        <v/>
      </c>
      <c r="E336" t="str">
        <f>IF('Employee List'!F344="","",TRIM('Employee List'!F344))</f>
        <v>,</v>
      </c>
      <c r="F336" s="2" t="str">
        <f>IF('Employee List'!H344="","",'Employee List'!H344)</f>
        <v/>
      </c>
      <c r="G336" s="2" t="str">
        <f>IF('Employee List'!I344="","",TRIM('Employee List'!I344))</f>
        <v/>
      </c>
      <c r="H336" t="str">
        <f>IFERROR(VLOOKUP('Employee List'!J344,Nationality_Table,2,FALSE),"")</f>
        <v/>
      </c>
      <c r="I336" t="str">
        <f>IFERROR(VLOOKUP('Employee List'!K344,Country_Table,2,FALSE),"")</f>
        <v/>
      </c>
      <c r="J336" t="str">
        <f>IFERROR(VLOOKUP('Employee List'!L344,Gender_Table,2,FALSE),"")</f>
        <v/>
      </c>
      <c r="K336" s="2" t="str">
        <f>IF('Employee List'!M344="","",TEXT('Employee List'!M344,"00000000000"))</f>
        <v/>
      </c>
      <c r="L336" s="2" t="str">
        <f>IF('Employee List'!N344="","",TRIM('Employee List'!N344))</f>
        <v/>
      </c>
      <c r="M336" s="2" t="str">
        <f>IF('Employee List'!O344="","",TRIM('Employee List'!O344))</f>
        <v/>
      </c>
      <c r="N336" s="2" t="str">
        <f>IF('Employee List'!P344="","",LEFT(TRIM('Employee List'!P344),60))</f>
        <v/>
      </c>
      <c r="O336" t="str">
        <f>IFERROR(IF(VLOOKUP('Employee List'!Q344,Country_Table,2,FALSE)="PH",VLOOKUP(UPPER(TRIM('Employee List'!R344)&amp;TRIM('Employee List'!S344)&amp;TRIM('Employee List'!T344)),City!$K:$M,3,FALSE),IF('Employee List'!T344="","",'Employee List'!T344)),"")</f>
        <v/>
      </c>
      <c r="P336" t="str">
        <f>IFERROR(IF(VLOOKUP('Employee List'!Q344,Country_Table,2,FALSE)="PH",VLOOKUP('Employee List'!R344,Region_Table,2,FALSE),IF('Employee List'!R344="","",'Employee List'!R344)),"")</f>
        <v/>
      </c>
      <c r="Q336" t="str">
        <f>IFERROR(IF(VLOOKUP('Employee List'!Q344,Country_Table,2,FALSE)="PH",VLOOKUP('Employee List'!S344,Province_Table,2,FALSE),IF('Employee List'!S344="","",'Employee List'!S344)),"")</f>
        <v/>
      </c>
      <c r="R336" t="str">
        <f>IFERROR(VLOOKUP('Employee List'!Q344,Country_Table,2,FALSE),"")</f>
        <v/>
      </c>
      <c r="S336" s="2" t="str">
        <f>IF('Employee List'!U344="","",TRIM('Employee List'!U344))</f>
        <v/>
      </c>
      <c r="T336" s="2" t="str">
        <f>IF('Employee List'!V344="","",TRIM('Employee List'!V344))</f>
        <v/>
      </c>
      <c r="U336" s="2" t="str">
        <f>IF('Employee List'!W344="","",LEFT(TRIM('Employee List'!W344),60))</f>
        <v/>
      </c>
      <c r="V336" t="str">
        <f>IFERROR(IF(VLOOKUP('Employee List'!X344,Country_Table,2,FALSE)="PH",VLOOKUP(UPPER(TRIM('Employee List'!Y344)&amp;TRIM('Employee List'!Z344)&amp;TRIM('Employee List'!AA344)),City!$K:$M,3,FALSE),IF('Employee List'!AA344="","",'Employee List'!AA344)),"")</f>
        <v/>
      </c>
      <c r="W336" t="str">
        <f>IFERROR(IF(VLOOKUP('Employee List'!X344,Country_Table,2,FALSE)="PH",VLOOKUP('Employee List'!Y344,Region_Table,2,FALSE),IF('Employee List'!Y344="","",'Employee List'!Y344)),"")</f>
        <v/>
      </c>
      <c r="X336" t="str">
        <f>IFERROR(IF(VLOOKUP('Employee List'!X344,Country_Table,2,FALSE)="PH",VLOOKUP('Employee List'!Z344,Province_Table,2,FALSE),IF('Employee List'!Z344="","",'Employee List'!Z344)),"")</f>
        <v/>
      </c>
      <c r="Y336" t="str">
        <f>IFERROR(VLOOKUP('Employee List'!X344,Country_Table,2,FALSE),"")</f>
        <v/>
      </c>
      <c r="Z336" s="2" t="str">
        <f>IF('Employee List'!AB344="","",TRIM('Employee List'!AB344))</f>
        <v/>
      </c>
      <c r="AA336" s="2" t="str">
        <f>IF('Employee List'!AC344="","",TRIM('Employee List'!AC344))</f>
        <v/>
      </c>
      <c r="AB336" s="2" t="str">
        <f>IF('Employee List'!AD344="","",TRIM('Employee List'!AD344))</f>
        <v/>
      </c>
      <c r="AC336" s="2" t="str">
        <f>IF('Employee List'!G344="","",TRIM('Employee List'!G344))</f>
        <v/>
      </c>
      <c r="AD336" t="str">
        <f>IFERROR(VLOOKUP('Employee List'!AE344,Civil_Status_Table,2,FALSE),"")</f>
        <v/>
      </c>
      <c r="AE336" s="2" t="str">
        <f>IF('Employee List'!AF344="","",TRIM('Employee List'!AF344))</f>
        <v/>
      </c>
      <c r="AF336" s="2" t="str">
        <f>IF('Employee List'!AG344="","",TRIM('Employee List'!AG344))</f>
        <v/>
      </c>
      <c r="AG336" s="2" t="str">
        <f>IF('Employee List'!AH344="","",TRIM('Employee List'!AH344))</f>
        <v/>
      </c>
      <c r="AH336" t="str">
        <f>IF(ISBLANK('Employee List'!AI344), "",VLOOKUP('Employee List'!AI344,'other LOVs'!A:B,2,FALSE))</f>
        <v/>
      </c>
      <c r="AI336" t="str">
        <f>IF('Employee List'!AJ344="","",TRIM('Employee List'!AJ344))</f>
        <v/>
      </c>
      <c r="AJ336" t="str">
        <f>IF(ISBLANK('Employee List'!AK344)," ",TRIM('Employee List'!AK344))</f>
        <v xml:space="preserve"> </v>
      </c>
    </row>
    <row r="337" spans="1:36">
      <c r="A337" t="str">
        <f>IF('Employee List'!B345="","",TRIM('Employee List'!B345))</f>
        <v/>
      </c>
      <c r="B337" t="str">
        <f>IF('Employee List'!C345="","",TRIM('Employee List'!C345))</f>
        <v/>
      </c>
      <c r="C337" t="str">
        <f>IF('Employee List'!D345="","",TRIM('Employee List'!D345))</f>
        <v/>
      </c>
      <c r="D337" t="str">
        <f>IF(ISBLANK('Employee List'!E345), "",VLOOKUP('Employee List'!E345,'other LOVs'!A:B,2,FALSE))</f>
        <v/>
      </c>
      <c r="E337" t="str">
        <f>IF('Employee List'!F345="","",TRIM('Employee List'!F345))</f>
        <v>,</v>
      </c>
      <c r="F337" s="2" t="str">
        <f>IF('Employee List'!H345="","",'Employee List'!H345)</f>
        <v/>
      </c>
      <c r="G337" s="2" t="str">
        <f>IF('Employee List'!I345="","",TRIM('Employee List'!I345))</f>
        <v/>
      </c>
      <c r="H337" t="str">
        <f>IFERROR(VLOOKUP('Employee List'!J345,Nationality_Table,2,FALSE),"")</f>
        <v/>
      </c>
      <c r="I337" t="str">
        <f>IFERROR(VLOOKUP('Employee List'!K345,Country_Table,2,FALSE),"")</f>
        <v/>
      </c>
      <c r="J337" t="str">
        <f>IFERROR(VLOOKUP('Employee List'!L345,Gender_Table,2,FALSE),"")</f>
        <v/>
      </c>
      <c r="K337" s="2" t="str">
        <f>IF('Employee List'!M345="","",TEXT('Employee List'!M345,"00000000000"))</f>
        <v/>
      </c>
      <c r="L337" s="2" t="str">
        <f>IF('Employee List'!N345="","",TRIM('Employee List'!N345))</f>
        <v/>
      </c>
      <c r="M337" s="2" t="str">
        <f>IF('Employee List'!O345="","",TRIM('Employee List'!O345))</f>
        <v/>
      </c>
      <c r="N337" s="2" t="str">
        <f>IF('Employee List'!P345="","",LEFT(TRIM('Employee List'!P345),60))</f>
        <v/>
      </c>
      <c r="O337" t="str">
        <f>IFERROR(IF(VLOOKUP('Employee List'!Q345,Country_Table,2,FALSE)="PH",VLOOKUP(UPPER(TRIM('Employee List'!R345)&amp;TRIM('Employee List'!S345)&amp;TRIM('Employee List'!T345)),City!$K:$M,3,FALSE),IF('Employee List'!T345="","",'Employee List'!T345)),"")</f>
        <v/>
      </c>
      <c r="P337" t="str">
        <f>IFERROR(IF(VLOOKUP('Employee List'!Q345,Country_Table,2,FALSE)="PH",VLOOKUP('Employee List'!R345,Region_Table,2,FALSE),IF('Employee List'!R345="","",'Employee List'!R345)),"")</f>
        <v/>
      </c>
      <c r="Q337" t="str">
        <f>IFERROR(IF(VLOOKUP('Employee List'!Q345,Country_Table,2,FALSE)="PH",VLOOKUP('Employee List'!S345,Province_Table,2,FALSE),IF('Employee List'!S345="","",'Employee List'!S345)),"")</f>
        <v/>
      </c>
      <c r="R337" t="str">
        <f>IFERROR(VLOOKUP('Employee List'!Q345,Country_Table,2,FALSE),"")</f>
        <v/>
      </c>
      <c r="S337" s="2" t="str">
        <f>IF('Employee List'!U345="","",TRIM('Employee List'!U345))</f>
        <v/>
      </c>
      <c r="T337" s="2" t="str">
        <f>IF('Employee List'!V345="","",TRIM('Employee List'!V345))</f>
        <v/>
      </c>
      <c r="U337" s="2" t="str">
        <f>IF('Employee List'!W345="","",LEFT(TRIM('Employee List'!W345),60))</f>
        <v/>
      </c>
      <c r="V337" t="str">
        <f>IFERROR(IF(VLOOKUP('Employee List'!X345,Country_Table,2,FALSE)="PH",VLOOKUP(UPPER(TRIM('Employee List'!Y345)&amp;TRIM('Employee List'!Z345)&amp;TRIM('Employee List'!AA345)),City!$K:$M,3,FALSE),IF('Employee List'!AA345="","",'Employee List'!AA345)),"")</f>
        <v/>
      </c>
      <c r="W337" t="str">
        <f>IFERROR(IF(VLOOKUP('Employee List'!X345,Country_Table,2,FALSE)="PH",VLOOKUP('Employee List'!Y345,Region_Table,2,FALSE),IF('Employee List'!Y345="","",'Employee List'!Y345)),"")</f>
        <v/>
      </c>
      <c r="X337" t="str">
        <f>IFERROR(IF(VLOOKUP('Employee List'!X345,Country_Table,2,FALSE)="PH",VLOOKUP('Employee List'!Z345,Province_Table,2,FALSE),IF('Employee List'!Z345="","",'Employee List'!Z345)),"")</f>
        <v/>
      </c>
      <c r="Y337" t="str">
        <f>IFERROR(VLOOKUP('Employee List'!X345,Country_Table,2,FALSE),"")</f>
        <v/>
      </c>
      <c r="Z337" s="2" t="str">
        <f>IF('Employee List'!AB345="","",TRIM('Employee List'!AB345))</f>
        <v/>
      </c>
      <c r="AA337" s="2" t="str">
        <f>IF('Employee List'!AC345="","",TRIM('Employee List'!AC345))</f>
        <v/>
      </c>
      <c r="AB337" s="2" t="str">
        <f>IF('Employee List'!AD345="","",TRIM('Employee List'!AD345))</f>
        <v/>
      </c>
      <c r="AC337" s="2" t="str">
        <f>IF('Employee List'!G345="","",TRIM('Employee List'!G345))</f>
        <v/>
      </c>
      <c r="AD337" t="str">
        <f>IFERROR(VLOOKUP('Employee List'!AE345,Civil_Status_Table,2,FALSE),"")</f>
        <v/>
      </c>
      <c r="AE337" s="2" t="str">
        <f>IF('Employee List'!AF345="","",TRIM('Employee List'!AF345))</f>
        <v/>
      </c>
      <c r="AF337" s="2" t="str">
        <f>IF('Employee List'!AG345="","",TRIM('Employee List'!AG345))</f>
        <v/>
      </c>
      <c r="AG337" s="2" t="str">
        <f>IF('Employee List'!AH345="","",TRIM('Employee List'!AH345))</f>
        <v/>
      </c>
      <c r="AH337" t="str">
        <f>IF(ISBLANK('Employee List'!AI345), "",VLOOKUP('Employee List'!AI345,'other LOVs'!A:B,2,FALSE))</f>
        <v/>
      </c>
      <c r="AI337" t="str">
        <f>IF('Employee List'!AJ345="","",TRIM('Employee List'!AJ345))</f>
        <v/>
      </c>
      <c r="AJ337" t="str">
        <f>IF(ISBLANK('Employee List'!AK345)," ",TRIM('Employee List'!AK345))</f>
        <v xml:space="preserve"> </v>
      </c>
    </row>
    <row r="338" spans="1:36">
      <c r="A338" t="str">
        <f>IF('Employee List'!B346="","",TRIM('Employee List'!B346))</f>
        <v/>
      </c>
      <c r="B338" t="str">
        <f>IF('Employee List'!C346="","",TRIM('Employee List'!C346))</f>
        <v/>
      </c>
      <c r="C338" t="str">
        <f>IF('Employee List'!D346="","",TRIM('Employee List'!D346))</f>
        <v/>
      </c>
      <c r="D338" t="str">
        <f>IF(ISBLANK('Employee List'!E346), "",VLOOKUP('Employee List'!E346,'other LOVs'!A:B,2,FALSE))</f>
        <v/>
      </c>
      <c r="E338" t="str">
        <f>IF('Employee List'!F346="","",TRIM('Employee List'!F346))</f>
        <v>,</v>
      </c>
      <c r="F338" s="2" t="str">
        <f>IF('Employee List'!H346="","",'Employee List'!H346)</f>
        <v/>
      </c>
      <c r="G338" s="2" t="str">
        <f>IF('Employee List'!I346="","",TRIM('Employee List'!I346))</f>
        <v/>
      </c>
      <c r="H338" t="str">
        <f>IFERROR(VLOOKUP('Employee List'!J346,Nationality_Table,2,FALSE),"")</f>
        <v/>
      </c>
      <c r="I338" t="str">
        <f>IFERROR(VLOOKUP('Employee List'!K346,Country_Table,2,FALSE),"")</f>
        <v/>
      </c>
      <c r="J338" t="str">
        <f>IFERROR(VLOOKUP('Employee List'!L346,Gender_Table,2,FALSE),"")</f>
        <v/>
      </c>
      <c r="K338" s="2" t="str">
        <f>IF('Employee List'!M346="","",TEXT('Employee List'!M346,"00000000000"))</f>
        <v/>
      </c>
      <c r="L338" s="2" t="str">
        <f>IF('Employee List'!N346="","",TRIM('Employee List'!N346))</f>
        <v/>
      </c>
      <c r="M338" s="2" t="str">
        <f>IF('Employee List'!O346="","",TRIM('Employee List'!O346))</f>
        <v/>
      </c>
      <c r="N338" s="2" t="str">
        <f>IF('Employee List'!P346="","",LEFT(TRIM('Employee List'!P346),60))</f>
        <v/>
      </c>
      <c r="O338" t="str">
        <f>IFERROR(IF(VLOOKUP('Employee List'!Q346,Country_Table,2,FALSE)="PH",VLOOKUP(UPPER(TRIM('Employee List'!R346)&amp;TRIM('Employee List'!S346)&amp;TRIM('Employee List'!T346)),City!$K:$M,3,FALSE),IF('Employee List'!T346="","",'Employee List'!T346)),"")</f>
        <v/>
      </c>
      <c r="P338" t="str">
        <f>IFERROR(IF(VLOOKUP('Employee List'!Q346,Country_Table,2,FALSE)="PH",VLOOKUP('Employee List'!R346,Region_Table,2,FALSE),IF('Employee List'!R346="","",'Employee List'!R346)),"")</f>
        <v/>
      </c>
      <c r="Q338" t="str">
        <f>IFERROR(IF(VLOOKUP('Employee List'!Q346,Country_Table,2,FALSE)="PH",VLOOKUP('Employee List'!S346,Province_Table,2,FALSE),IF('Employee List'!S346="","",'Employee List'!S346)),"")</f>
        <v/>
      </c>
      <c r="R338" t="str">
        <f>IFERROR(VLOOKUP('Employee List'!Q346,Country_Table,2,FALSE),"")</f>
        <v/>
      </c>
      <c r="S338" s="2" t="str">
        <f>IF('Employee List'!U346="","",TRIM('Employee List'!U346))</f>
        <v/>
      </c>
      <c r="T338" s="2" t="str">
        <f>IF('Employee List'!V346="","",TRIM('Employee List'!V346))</f>
        <v/>
      </c>
      <c r="U338" s="2" t="str">
        <f>IF('Employee List'!W346="","",LEFT(TRIM('Employee List'!W346),60))</f>
        <v/>
      </c>
      <c r="V338" t="str">
        <f>IFERROR(IF(VLOOKUP('Employee List'!X346,Country_Table,2,FALSE)="PH",VLOOKUP(UPPER(TRIM('Employee List'!Y346)&amp;TRIM('Employee List'!Z346)&amp;TRIM('Employee List'!AA346)),City!$K:$M,3,FALSE),IF('Employee List'!AA346="","",'Employee List'!AA346)),"")</f>
        <v/>
      </c>
      <c r="W338" t="str">
        <f>IFERROR(IF(VLOOKUP('Employee List'!X346,Country_Table,2,FALSE)="PH",VLOOKUP('Employee List'!Y346,Region_Table,2,FALSE),IF('Employee List'!Y346="","",'Employee List'!Y346)),"")</f>
        <v/>
      </c>
      <c r="X338" t="str">
        <f>IFERROR(IF(VLOOKUP('Employee List'!X346,Country_Table,2,FALSE)="PH",VLOOKUP('Employee List'!Z346,Province_Table,2,FALSE),IF('Employee List'!Z346="","",'Employee List'!Z346)),"")</f>
        <v/>
      </c>
      <c r="Y338" t="str">
        <f>IFERROR(VLOOKUP('Employee List'!X346,Country_Table,2,FALSE),"")</f>
        <v/>
      </c>
      <c r="Z338" s="2" t="str">
        <f>IF('Employee List'!AB346="","",TRIM('Employee List'!AB346))</f>
        <v/>
      </c>
      <c r="AA338" s="2" t="str">
        <f>IF('Employee List'!AC346="","",TRIM('Employee List'!AC346))</f>
        <v/>
      </c>
      <c r="AB338" s="2" t="str">
        <f>IF('Employee List'!AD346="","",TRIM('Employee List'!AD346))</f>
        <v/>
      </c>
      <c r="AC338" s="2" t="str">
        <f>IF('Employee List'!G346="","",TRIM('Employee List'!G346))</f>
        <v/>
      </c>
      <c r="AD338" t="str">
        <f>IFERROR(VLOOKUP('Employee List'!AE346,Civil_Status_Table,2,FALSE),"")</f>
        <v/>
      </c>
      <c r="AE338" s="2" t="str">
        <f>IF('Employee List'!AF346="","",TRIM('Employee List'!AF346))</f>
        <v/>
      </c>
      <c r="AF338" s="2" t="str">
        <f>IF('Employee List'!AG346="","",TRIM('Employee List'!AG346))</f>
        <v/>
      </c>
      <c r="AG338" s="2" t="str">
        <f>IF('Employee List'!AH346="","",TRIM('Employee List'!AH346))</f>
        <v/>
      </c>
      <c r="AH338" t="str">
        <f>IF(ISBLANK('Employee List'!AI346), "",VLOOKUP('Employee List'!AI346,'other LOVs'!A:B,2,FALSE))</f>
        <v/>
      </c>
      <c r="AI338" t="str">
        <f>IF('Employee List'!AJ346="","",TRIM('Employee List'!AJ346))</f>
        <v/>
      </c>
      <c r="AJ338" t="str">
        <f>IF(ISBLANK('Employee List'!AK346)," ",TRIM('Employee List'!AK346))</f>
        <v xml:space="preserve"> </v>
      </c>
    </row>
    <row r="339" spans="1:36">
      <c r="A339" t="str">
        <f>IF('Employee List'!B347="","",TRIM('Employee List'!B347))</f>
        <v/>
      </c>
      <c r="B339" t="str">
        <f>IF('Employee List'!C347="","",TRIM('Employee List'!C347))</f>
        <v/>
      </c>
      <c r="C339" t="str">
        <f>IF('Employee List'!D347="","",TRIM('Employee List'!D347))</f>
        <v/>
      </c>
      <c r="D339" t="str">
        <f>IF(ISBLANK('Employee List'!E347), "",VLOOKUP('Employee List'!E347,'other LOVs'!A:B,2,FALSE))</f>
        <v/>
      </c>
      <c r="E339" t="str">
        <f>IF('Employee List'!F347="","",TRIM('Employee List'!F347))</f>
        <v>,</v>
      </c>
      <c r="F339" s="2" t="str">
        <f>IF('Employee List'!H347="","",'Employee List'!H347)</f>
        <v/>
      </c>
      <c r="G339" s="2" t="str">
        <f>IF('Employee List'!I347="","",TRIM('Employee List'!I347))</f>
        <v/>
      </c>
      <c r="H339" t="str">
        <f>IFERROR(VLOOKUP('Employee List'!J347,Nationality_Table,2,FALSE),"")</f>
        <v/>
      </c>
      <c r="I339" t="str">
        <f>IFERROR(VLOOKUP('Employee List'!K347,Country_Table,2,FALSE),"")</f>
        <v/>
      </c>
      <c r="J339" t="str">
        <f>IFERROR(VLOOKUP('Employee List'!L347,Gender_Table,2,FALSE),"")</f>
        <v/>
      </c>
      <c r="K339" s="2" t="str">
        <f>IF('Employee List'!M347="","",TEXT('Employee List'!M347,"00000000000"))</f>
        <v/>
      </c>
      <c r="L339" s="2" t="str">
        <f>IF('Employee List'!N347="","",TRIM('Employee List'!N347))</f>
        <v/>
      </c>
      <c r="M339" s="2" t="str">
        <f>IF('Employee List'!O347="","",TRIM('Employee List'!O347))</f>
        <v/>
      </c>
      <c r="N339" s="2" t="str">
        <f>IF('Employee List'!P347="","",LEFT(TRIM('Employee List'!P347),60))</f>
        <v/>
      </c>
      <c r="O339" t="str">
        <f>IFERROR(IF(VLOOKUP('Employee List'!Q347,Country_Table,2,FALSE)="PH",VLOOKUP(UPPER(TRIM('Employee List'!R347)&amp;TRIM('Employee List'!S347)&amp;TRIM('Employee List'!T347)),City!$K:$M,3,FALSE),IF('Employee List'!T347="","",'Employee List'!T347)),"")</f>
        <v/>
      </c>
      <c r="P339" t="str">
        <f>IFERROR(IF(VLOOKUP('Employee List'!Q347,Country_Table,2,FALSE)="PH",VLOOKUP('Employee List'!R347,Region_Table,2,FALSE),IF('Employee List'!R347="","",'Employee List'!R347)),"")</f>
        <v/>
      </c>
      <c r="Q339" t="str">
        <f>IFERROR(IF(VLOOKUP('Employee List'!Q347,Country_Table,2,FALSE)="PH",VLOOKUP('Employee List'!S347,Province_Table,2,FALSE),IF('Employee List'!S347="","",'Employee List'!S347)),"")</f>
        <v/>
      </c>
      <c r="R339" t="str">
        <f>IFERROR(VLOOKUP('Employee List'!Q347,Country_Table,2,FALSE),"")</f>
        <v/>
      </c>
      <c r="S339" s="2" t="str">
        <f>IF('Employee List'!U347="","",TRIM('Employee List'!U347))</f>
        <v/>
      </c>
      <c r="T339" s="2" t="str">
        <f>IF('Employee List'!V347="","",TRIM('Employee List'!V347))</f>
        <v/>
      </c>
      <c r="U339" s="2" t="str">
        <f>IF('Employee List'!W347="","",LEFT(TRIM('Employee List'!W347),60))</f>
        <v/>
      </c>
      <c r="V339" t="str">
        <f>IFERROR(IF(VLOOKUP('Employee List'!X347,Country_Table,2,FALSE)="PH",VLOOKUP(UPPER(TRIM('Employee List'!Y347)&amp;TRIM('Employee List'!Z347)&amp;TRIM('Employee List'!AA347)),City!$K:$M,3,FALSE),IF('Employee List'!AA347="","",'Employee List'!AA347)),"")</f>
        <v/>
      </c>
      <c r="W339" t="str">
        <f>IFERROR(IF(VLOOKUP('Employee List'!X347,Country_Table,2,FALSE)="PH",VLOOKUP('Employee List'!Y347,Region_Table,2,FALSE),IF('Employee List'!Y347="","",'Employee List'!Y347)),"")</f>
        <v/>
      </c>
      <c r="X339" t="str">
        <f>IFERROR(IF(VLOOKUP('Employee List'!X347,Country_Table,2,FALSE)="PH",VLOOKUP('Employee List'!Z347,Province_Table,2,FALSE),IF('Employee List'!Z347="","",'Employee List'!Z347)),"")</f>
        <v/>
      </c>
      <c r="Y339" t="str">
        <f>IFERROR(VLOOKUP('Employee List'!X347,Country_Table,2,FALSE),"")</f>
        <v/>
      </c>
      <c r="Z339" s="2" t="str">
        <f>IF('Employee List'!AB347="","",TRIM('Employee List'!AB347))</f>
        <v/>
      </c>
      <c r="AA339" s="2" t="str">
        <f>IF('Employee List'!AC347="","",TRIM('Employee List'!AC347))</f>
        <v/>
      </c>
      <c r="AB339" s="2" t="str">
        <f>IF('Employee List'!AD347="","",TRIM('Employee List'!AD347))</f>
        <v/>
      </c>
      <c r="AC339" s="2" t="str">
        <f>IF('Employee List'!G347="","",TRIM('Employee List'!G347))</f>
        <v/>
      </c>
      <c r="AD339" t="str">
        <f>IFERROR(VLOOKUP('Employee List'!AE347,Civil_Status_Table,2,FALSE),"")</f>
        <v/>
      </c>
      <c r="AE339" s="2" t="str">
        <f>IF('Employee List'!AF347="","",TRIM('Employee List'!AF347))</f>
        <v/>
      </c>
      <c r="AF339" s="2" t="str">
        <f>IF('Employee List'!AG347="","",TRIM('Employee List'!AG347))</f>
        <v/>
      </c>
      <c r="AG339" s="2" t="str">
        <f>IF('Employee List'!AH347="","",TRIM('Employee List'!AH347))</f>
        <v/>
      </c>
      <c r="AH339" t="str">
        <f>IF(ISBLANK('Employee List'!AI347), "",VLOOKUP('Employee List'!AI347,'other LOVs'!A:B,2,FALSE))</f>
        <v/>
      </c>
      <c r="AI339" t="str">
        <f>IF('Employee List'!AJ347="","",TRIM('Employee List'!AJ347))</f>
        <v/>
      </c>
      <c r="AJ339" t="str">
        <f>IF(ISBLANK('Employee List'!AK347)," ",TRIM('Employee List'!AK347))</f>
        <v xml:space="preserve"> </v>
      </c>
    </row>
    <row r="340" spans="1:36">
      <c r="A340" t="str">
        <f>IF('Employee List'!B348="","",TRIM('Employee List'!B348))</f>
        <v/>
      </c>
      <c r="B340" t="str">
        <f>IF('Employee List'!C348="","",TRIM('Employee List'!C348))</f>
        <v/>
      </c>
      <c r="C340" t="str">
        <f>IF('Employee List'!D348="","",TRIM('Employee List'!D348))</f>
        <v/>
      </c>
      <c r="D340" t="str">
        <f>IF(ISBLANK('Employee List'!E348), "",VLOOKUP('Employee List'!E348,'other LOVs'!A:B,2,FALSE))</f>
        <v/>
      </c>
      <c r="E340" t="str">
        <f>IF('Employee List'!F348="","",TRIM('Employee List'!F348))</f>
        <v>,</v>
      </c>
      <c r="F340" s="2" t="str">
        <f>IF('Employee List'!H348="","",'Employee List'!H348)</f>
        <v/>
      </c>
      <c r="G340" s="2" t="str">
        <f>IF('Employee List'!I348="","",TRIM('Employee List'!I348))</f>
        <v/>
      </c>
      <c r="H340" t="str">
        <f>IFERROR(VLOOKUP('Employee List'!J348,Nationality_Table,2,FALSE),"")</f>
        <v/>
      </c>
      <c r="I340" t="str">
        <f>IFERROR(VLOOKUP('Employee List'!K348,Country_Table,2,FALSE),"")</f>
        <v/>
      </c>
      <c r="J340" t="str">
        <f>IFERROR(VLOOKUP('Employee List'!L348,Gender_Table,2,FALSE),"")</f>
        <v/>
      </c>
      <c r="K340" s="2" t="str">
        <f>IF('Employee List'!M348="","",TEXT('Employee List'!M348,"00000000000"))</f>
        <v/>
      </c>
      <c r="L340" s="2" t="str">
        <f>IF('Employee List'!N348="","",TRIM('Employee List'!N348))</f>
        <v/>
      </c>
      <c r="M340" s="2" t="str">
        <f>IF('Employee List'!O348="","",TRIM('Employee List'!O348))</f>
        <v/>
      </c>
      <c r="N340" s="2" t="str">
        <f>IF('Employee List'!P348="","",LEFT(TRIM('Employee List'!P348),60))</f>
        <v/>
      </c>
      <c r="O340" t="str">
        <f>IFERROR(IF(VLOOKUP('Employee List'!Q348,Country_Table,2,FALSE)="PH",VLOOKUP(UPPER(TRIM('Employee List'!R348)&amp;TRIM('Employee List'!S348)&amp;TRIM('Employee List'!T348)),City!$K:$M,3,FALSE),IF('Employee List'!T348="","",'Employee List'!T348)),"")</f>
        <v/>
      </c>
      <c r="P340" t="str">
        <f>IFERROR(IF(VLOOKUP('Employee List'!Q348,Country_Table,2,FALSE)="PH",VLOOKUP('Employee List'!R348,Region_Table,2,FALSE),IF('Employee List'!R348="","",'Employee List'!R348)),"")</f>
        <v/>
      </c>
      <c r="Q340" t="str">
        <f>IFERROR(IF(VLOOKUP('Employee List'!Q348,Country_Table,2,FALSE)="PH",VLOOKUP('Employee List'!S348,Province_Table,2,FALSE),IF('Employee List'!S348="","",'Employee List'!S348)),"")</f>
        <v/>
      </c>
      <c r="R340" t="str">
        <f>IFERROR(VLOOKUP('Employee List'!Q348,Country_Table,2,FALSE),"")</f>
        <v/>
      </c>
      <c r="S340" s="2" t="str">
        <f>IF('Employee List'!U348="","",TRIM('Employee List'!U348))</f>
        <v/>
      </c>
      <c r="T340" s="2" t="str">
        <f>IF('Employee List'!V348="","",TRIM('Employee List'!V348))</f>
        <v/>
      </c>
      <c r="U340" s="2" t="str">
        <f>IF('Employee List'!W348="","",LEFT(TRIM('Employee List'!W348),60))</f>
        <v/>
      </c>
      <c r="V340" t="str">
        <f>IFERROR(IF(VLOOKUP('Employee List'!X348,Country_Table,2,FALSE)="PH",VLOOKUP(UPPER(TRIM('Employee List'!Y348)&amp;TRIM('Employee List'!Z348)&amp;TRIM('Employee List'!AA348)),City!$K:$M,3,FALSE),IF('Employee List'!AA348="","",'Employee List'!AA348)),"")</f>
        <v/>
      </c>
      <c r="W340" t="str">
        <f>IFERROR(IF(VLOOKUP('Employee List'!X348,Country_Table,2,FALSE)="PH",VLOOKUP('Employee List'!Y348,Region_Table,2,FALSE),IF('Employee List'!Y348="","",'Employee List'!Y348)),"")</f>
        <v/>
      </c>
      <c r="X340" t="str">
        <f>IFERROR(IF(VLOOKUP('Employee List'!X348,Country_Table,2,FALSE)="PH",VLOOKUP('Employee List'!Z348,Province_Table,2,FALSE),IF('Employee List'!Z348="","",'Employee List'!Z348)),"")</f>
        <v/>
      </c>
      <c r="Y340" t="str">
        <f>IFERROR(VLOOKUP('Employee List'!X348,Country_Table,2,FALSE),"")</f>
        <v/>
      </c>
      <c r="Z340" s="2" t="str">
        <f>IF('Employee List'!AB348="","",TRIM('Employee List'!AB348))</f>
        <v/>
      </c>
      <c r="AA340" s="2" t="str">
        <f>IF('Employee List'!AC348="","",TRIM('Employee List'!AC348))</f>
        <v/>
      </c>
      <c r="AB340" s="2" t="str">
        <f>IF('Employee List'!AD348="","",TRIM('Employee List'!AD348))</f>
        <v/>
      </c>
      <c r="AC340" s="2" t="str">
        <f>IF('Employee List'!G348="","",TRIM('Employee List'!G348))</f>
        <v/>
      </c>
      <c r="AD340" t="str">
        <f>IFERROR(VLOOKUP('Employee List'!AE348,Civil_Status_Table,2,FALSE),"")</f>
        <v/>
      </c>
      <c r="AE340" s="2" t="str">
        <f>IF('Employee List'!AF348="","",TRIM('Employee List'!AF348))</f>
        <v/>
      </c>
      <c r="AF340" s="2" t="str">
        <f>IF('Employee List'!AG348="","",TRIM('Employee List'!AG348))</f>
        <v/>
      </c>
      <c r="AG340" s="2" t="str">
        <f>IF('Employee List'!AH348="","",TRIM('Employee List'!AH348))</f>
        <v/>
      </c>
      <c r="AH340" t="str">
        <f>IF(ISBLANK('Employee List'!AI348), "",VLOOKUP('Employee List'!AI348,'other LOVs'!A:B,2,FALSE))</f>
        <v/>
      </c>
      <c r="AI340" t="str">
        <f>IF('Employee List'!AJ348="","",TRIM('Employee List'!AJ348))</f>
        <v/>
      </c>
      <c r="AJ340" t="str">
        <f>IF(ISBLANK('Employee List'!AK348)," ",TRIM('Employee List'!AK348))</f>
        <v xml:space="preserve"> </v>
      </c>
    </row>
    <row r="341" spans="1:36">
      <c r="A341" t="str">
        <f>IF('Employee List'!B349="","",TRIM('Employee List'!B349))</f>
        <v/>
      </c>
      <c r="B341" t="str">
        <f>IF('Employee List'!C349="","",TRIM('Employee List'!C349))</f>
        <v/>
      </c>
      <c r="C341" t="str">
        <f>IF('Employee List'!D349="","",TRIM('Employee List'!D349))</f>
        <v/>
      </c>
      <c r="D341" t="str">
        <f>IF(ISBLANK('Employee List'!E349), "",VLOOKUP('Employee List'!E349,'other LOVs'!A:B,2,FALSE))</f>
        <v/>
      </c>
      <c r="E341" t="str">
        <f>IF('Employee List'!F349="","",TRIM('Employee List'!F349))</f>
        <v>,</v>
      </c>
      <c r="F341" s="2" t="str">
        <f>IF('Employee List'!H349="","",'Employee List'!H349)</f>
        <v/>
      </c>
      <c r="G341" s="2" t="str">
        <f>IF('Employee List'!I349="","",TRIM('Employee List'!I349))</f>
        <v/>
      </c>
      <c r="H341" t="str">
        <f>IFERROR(VLOOKUP('Employee List'!J349,Nationality_Table,2,FALSE),"")</f>
        <v/>
      </c>
      <c r="I341" t="str">
        <f>IFERROR(VLOOKUP('Employee List'!K349,Country_Table,2,FALSE),"")</f>
        <v/>
      </c>
      <c r="J341" t="str">
        <f>IFERROR(VLOOKUP('Employee List'!L349,Gender_Table,2,FALSE),"")</f>
        <v/>
      </c>
      <c r="K341" s="2" t="str">
        <f>IF('Employee List'!M349="","",TEXT('Employee List'!M349,"00000000000"))</f>
        <v/>
      </c>
      <c r="L341" s="2" t="str">
        <f>IF('Employee List'!N349="","",TRIM('Employee List'!N349))</f>
        <v/>
      </c>
      <c r="M341" s="2" t="str">
        <f>IF('Employee List'!O349="","",TRIM('Employee List'!O349))</f>
        <v/>
      </c>
      <c r="N341" s="2" t="str">
        <f>IF('Employee List'!P349="","",LEFT(TRIM('Employee List'!P349),60))</f>
        <v/>
      </c>
      <c r="O341" t="str">
        <f>IFERROR(IF(VLOOKUP('Employee List'!Q349,Country_Table,2,FALSE)="PH",VLOOKUP(UPPER(TRIM('Employee List'!R349)&amp;TRIM('Employee List'!S349)&amp;TRIM('Employee List'!T349)),City!$K:$M,3,FALSE),IF('Employee List'!T349="","",'Employee List'!T349)),"")</f>
        <v/>
      </c>
      <c r="P341" t="str">
        <f>IFERROR(IF(VLOOKUP('Employee List'!Q349,Country_Table,2,FALSE)="PH",VLOOKUP('Employee List'!R349,Region_Table,2,FALSE),IF('Employee List'!R349="","",'Employee List'!R349)),"")</f>
        <v/>
      </c>
      <c r="Q341" t="str">
        <f>IFERROR(IF(VLOOKUP('Employee List'!Q349,Country_Table,2,FALSE)="PH",VLOOKUP('Employee List'!S349,Province_Table,2,FALSE),IF('Employee List'!S349="","",'Employee List'!S349)),"")</f>
        <v/>
      </c>
      <c r="R341" t="str">
        <f>IFERROR(VLOOKUP('Employee List'!Q349,Country_Table,2,FALSE),"")</f>
        <v/>
      </c>
      <c r="S341" s="2" t="str">
        <f>IF('Employee List'!U349="","",TRIM('Employee List'!U349))</f>
        <v/>
      </c>
      <c r="T341" s="2" t="str">
        <f>IF('Employee List'!V349="","",TRIM('Employee List'!V349))</f>
        <v/>
      </c>
      <c r="U341" s="2" t="str">
        <f>IF('Employee List'!W349="","",LEFT(TRIM('Employee List'!W349),60))</f>
        <v/>
      </c>
      <c r="V341" t="str">
        <f>IFERROR(IF(VLOOKUP('Employee List'!X349,Country_Table,2,FALSE)="PH",VLOOKUP(UPPER(TRIM('Employee List'!Y349)&amp;TRIM('Employee List'!Z349)&amp;TRIM('Employee List'!AA349)),City!$K:$M,3,FALSE),IF('Employee List'!AA349="","",'Employee List'!AA349)),"")</f>
        <v/>
      </c>
      <c r="W341" t="str">
        <f>IFERROR(IF(VLOOKUP('Employee List'!X349,Country_Table,2,FALSE)="PH",VLOOKUP('Employee List'!Y349,Region_Table,2,FALSE),IF('Employee List'!Y349="","",'Employee List'!Y349)),"")</f>
        <v/>
      </c>
      <c r="X341" t="str">
        <f>IFERROR(IF(VLOOKUP('Employee List'!X349,Country_Table,2,FALSE)="PH",VLOOKUP('Employee List'!Z349,Province_Table,2,FALSE),IF('Employee List'!Z349="","",'Employee List'!Z349)),"")</f>
        <v/>
      </c>
      <c r="Y341" t="str">
        <f>IFERROR(VLOOKUP('Employee List'!X349,Country_Table,2,FALSE),"")</f>
        <v/>
      </c>
      <c r="Z341" s="2" t="str">
        <f>IF('Employee List'!AB349="","",TRIM('Employee List'!AB349))</f>
        <v/>
      </c>
      <c r="AA341" s="2" t="str">
        <f>IF('Employee List'!AC349="","",TRIM('Employee List'!AC349))</f>
        <v/>
      </c>
      <c r="AB341" s="2" t="str">
        <f>IF('Employee List'!AD349="","",TRIM('Employee List'!AD349))</f>
        <v/>
      </c>
      <c r="AC341" s="2" t="str">
        <f>IF('Employee List'!G349="","",TRIM('Employee List'!G349))</f>
        <v/>
      </c>
      <c r="AD341" t="str">
        <f>IFERROR(VLOOKUP('Employee List'!AE349,Civil_Status_Table,2,FALSE),"")</f>
        <v/>
      </c>
      <c r="AE341" s="2" t="str">
        <f>IF('Employee List'!AF349="","",TRIM('Employee List'!AF349))</f>
        <v/>
      </c>
      <c r="AF341" s="2" t="str">
        <f>IF('Employee List'!AG349="","",TRIM('Employee List'!AG349))</f>
        <v/>
      </c>
      <c r="AG341" s="2" t="str">
        <f>IF('Employee List'!AH349="","",TRIM('Employee List'!AH349))</f>
        <v/>
      </c>
      <c r="AH341" t="str">
        <f>IF(ISBLANK('Employee List'!AI349), "",VLOOKUP('Employee List'!AI349,'other LOVs'!A:B,2,FALSE))</f>
        <v/>
      </c>
      <c r="AI341" t="str">
        <f>IF('Employee List'!AJ349="","",TRIM('Employee List'!AJ349))</f>
        <v/>
      </c>
      <c r="AJ341" t="str">
        <f>IF(ISBLANK('Employee List'!AK349)," ",TRIM('Employee List'!AK349))</f>
        <v xml:space="preserve"> </v>
      </c>
    </row>
    <row r="342" spans="1:36">
      <c r="A342" t="str">
        <f>IF('Employee List'!B350="","",TRIM('Employee List'!B350))</f>
        <v/>
      </c>
      <c r="B342" t="str">
        <f>IF('Employee List'!C350="","",TRIM('Employee List'!C350))</f>
        <v/>
      </c>
      <c r="C342" t="str">
        <f>IF('Employee List'!D350="","",TRIM('Employee List'!D350))</f>
        <v/>
      </c>
      <c r="D342" t="str">
        <f>IF(ISBLANK('Employee List'!E350), "",VLOOKUP('Employee List'!E350,'other LOVs'!A:B,2,FALSE))</f>
        <v/>
      </c>
      <c r="E342" t="str">
        <f>IF('Employee List'!F350="","",TRIM('Employee List'!F350))</f>
        <v>,</v>
      </c>
      <c r="F342" s="2" t="str">
        <f>IF('Employee List'!H350="","",'Employee List'!H350)</f>
        <v/>
      </c>
      <c r="G342" s="2" t="str">
        <f>IF('Employee List'!I350="","",TRIM('Employee List'!I350))</f>
        <v/>
      </c>
      <c r="H342" t="str">
        <f>IFERROR(VLOOKUP('Employee List'!J350,Nationality_Table,2,FALSE),"")</f>
        <v/>
      </c>
      <c r="I342" t="str">
        <f>IFERROR(VLOOKUP('Employee List'!K350,Country_Table,2,FALSE),"")</f>
        <v/>
      </c>
      <c r="J342" t="str">
        <f>IFERROR(VLOOKUP('Employee List'!L350,Gender_Table,2,FALSE),"")</f>
        <v/>
      </c>
      <c r="K342" s="2" t="str">
        <f>IF('Employee List'!M350="","",TEXT('Employee List'!M350,"00000000000"))</f>
        <v/>
      </c>
      <c r="L342" s="2" t="str">
        <f>IF('Employee List'!N350="","",TRIM('Employee List'!N350))</f>
        <v/>
      </c>
      <c r="M342" s="2" t="str">
        <f>IF('Employee List'!O350="","",TRIM('Employee List'!O350))</f>
        <v/>
      </c>
      <c r="N342" s="2" t="str">
        <f>IF('Employee List'!P350="","",LEFT(TRIM('Employee List'!P350),60))</f>
        <v/>
      </c>
      <c r="O342" t="str">
        <f>IFERROR(IF(VLOOKUP('Employee List'!Q350,Country_Table,2,FALSE)="PH",VLOOKUP(UPPER(TRIM('Employee List'!R350)&amp;TRIM('Employee List'!S350)&amp;TRIM('Employee List'!T350)),City!$K:$M,3,FALSE),IF('Employee List'!T350="","",'Employee List'!T350)),"")</f>
        <v/>
      </c>
      <c r="P342" t="str">
        <f>IFERROR(IF(VLOOKUP('Employee List'!Q350,Country_Table,2,FALSE)="PH",VLOOKUP('Employee List'!R350,Region_Table,2,FALSE),IF('Employee List'!R350="","",'Employee List'!R350)),"")</f>
        <v/>
      </c>
      <c r="Q342" t="str">
        <f>IFERROR(IF(VLOOKUP('Employee List'!Q350,Country_Table,2,FALSE)="PH",VLOOKUP('Employee List'!S350,Province_Table,2,FALSE),IF('Employee List'!S350="","",'Employee List'!S350)),"")</f>
        <v/>
      </c>
      <c r="R342" t="str">
        <f>IFERROR(VLOOKUP('Employee List'!Q350,Country_Table,2,FALSE),"")</f>
        <v/>
      </c>
      <c r="S342" s="2" t="str">
        <f>IF('Employee List'!U350="","",TRIM('Employee List'!U350))</f>
        <v/>
      </c>
      <c r="T342" s="2" t="str">
        <f>IF('Employee List'!V350="","",TRIM('Employee List'!V350))</f>
        <v/>
      </c>
      <c r="U342" s="2" t="str">
        <f>IF('Employee List'!W350="","",LEFT(TRIM('Employee List'!W350),60))</f>
        <v/>
      </c>
      <c r="V342" t="str">
        <f>IFERROR(IF(VLOOKUP('Employee List'!X350,Country_Table,2,FALSE)="PH",VLOOKUP(UPPER(TRIM('Employee List'!Y350)&amp;TRIM('Employee List'!Z350)&amp;TRIM('Employee List'!AA350)),City!$K:$M,3,FALSE),IF('Employee List'!AA350="","",'Employee List'!AA350)),"")</f>
        <v/>
      </c>
      <c r="W342" t="str">
        <f>IFERROR(IF(VLOOKUP('Employee List'!X350,Country_Table,2,FALSE)="PH",VLOOKUP('Employee List'!Y350,Region_Table,2,FALSE),IF('Employee List'!Y350="","",'Employee List'!Y350)),"")</f>
        <v/>
      </c>
      <c r="X342" t="str">
        <f>IFERROR(IF(VLOOKUP('Employee List'!X350,Country_Table,2,FALSE)="PH",VLOOKUP('Employee List'!Z350,Province_Table,2,FALSE),IF('Employee List'!Z350="","",'Employee List'!Z350)),"")</f>
        <v/>
      </c>
      <c r="Y342" t="str">
        <f>IFERROR(VLOOKUP('Employee List'!X350,Country_Table,2,FALSE),"")</f>
        <v/>
      </c>
      <c r="Z342" s="2" t="str">
        <f>IF('Employee List'!AB350="","",TRIM('Employee List'!AB350))</f>
        <v/>
      </c>
      <c r="AA342" s="2" t="str">
        <f>IF('Employee List'!AC350="","",TRIM('Employee List'!AC350))</f>
        <v/>
      </c>
      <c r="AB342" s="2" t="str">
        <f>IF('Employee List'!AD350="","",TRIM('Employee List'!AD350))</f>
        <v/>
      </c>
      <c r="AC342" s="2" t="str">
        <f>IF('Employee List'!G350="","",TRIM('Employee List'!G350))</f>
        <v/>
      </c>
      <c r="AD342" t="str">
        <f>IFERROR(VLOOKUP('Employee List'!AE350,Civil_Status_Table,2,FALSE),"")</f>
        <v/>
      </c>
      <c r="AE342" s="2" t="str">
        <f>IF('Employee List'!AF350="","",TRIM('Employee List'!AF350))</f>
        <v/>
      </c>
      <c r="AF342" s="2" t="str">
        <f>IF('Employee List'!AG350="","",TRIM('Employee List'!AG350))</f>
        <v/>
      </c>
      <c r="AG342" s="2" t="str">
        <f>IF('Employee List'!AH350="","",TRIM('Employee List'!AH350))</f>
        <v/>
      </c>
      <c r="AH342" t="str">
        <f>IF(ISBLANK('Employee List'!AI350), "",VLOOKUP('Employee List'!AI350,'other LOVs'!A:B,2,FALSE))</f>
        <v/>
      </c>
      <c r="AI342" t="str">
        <f>IF('Employee List'!AJ350="","",TRIM('Employee List'!AJ350))</f>
        <v/>
      </c>
      <c r="AJ342" t="str">
        <f>IF(ISBLANK('Employee List'!AK350)," ",TRIM('Employee List'!AK350))</f>
        <v xml:space="preserve"> </v>
      </c>
    </row>
    <row r="343" spans="1:36">
      <c r="A343" t="str">
        <f>IF('Employee List'!B351="","",TRIM('Employee List'!B351))</f>
        <v/>
      </c>
      <c r="B343" t="str">
        <f>IF('Employee List'!C351="","",TRIM('Employee List'!C351))</f>
        <v/>
      </c>
      <c r="C343" t="str">
        <f>IF('Employee List'!D351="","",TRIM('Employee List'!D351))</f>
        <v/>
      </c>
      <c r="D343" t="str">
        <f>IF(ISBLANK('Employee List'!E351), "",VLOOKUP('Employee List'!E351,'other LOVs'!A:B,2,FALSE))</f>
        <v/>
      </c>
      <c r="E343" t="str">
        <f>IF('Employee List'!F351="","",TRIM('Employee List'!F351))</f>
        <v>,</v>
      </c>
      <c r="F343" s="2" t="str">
        <f>IF('Employee List'!H351="","",'Employee List'!H351)</f>
        <v/>
      </c>
      <c r="G343" s="2" t="str">
        <f>IF('Employee List'!I351="","",TRIM('Employee List'!I351))</f>
        <v/>
      </c>
      <c r="H343" t="str">
        <f>IFERROR(VLOOKUP('Employee List'!J351,Nationality_Table,2,FALSE),"")</f>
        <v/>
      </c>
      <c r="I343" t="str">
        <f>IFERROR(VLOOKUP('Employee List'!K351,Country_Table,2,FALSE),"")</f>
        <v/>
      </c>
      <c r="J343" t="str">
        <f>IFERROR(VLOOKUP('Employee List'!L351,Gender_Table,2,FALSE),"")</f>
        <v/>
      </c>
      <c r="K343" s="2" t="str">
        <f>IF('Employee List'!M351="","",TEXT('Employee List'!M351,"00000000000"))</f>
        <v/>
      </c>
      <c r="L343" s="2" t="str">
        <f>IF('Employee List'!N351="","",TRIM('Employee List'!N351))</f>
        <v/>
      </c>
      <c r="M343" s="2" t="str">
        <f>IF('Employee List'!O351="","",TRIM('Employee List'!O351))</f>
        <v/>
      </c>
      <c r="N343" s="2" t="str">
        <f>IF('Employee List'!P351="","",LEFT(TRIM('Employee List'!P351),60))</f>
        <v/>
      </c>
      <c r="O343" t="str">
        <f>IFERROR(IF(VLOOKUP('Employee List'!Q351,Country_Table,2,FALSE)="PH",VLOOKUP(UPPER(TRIM('Employee List'!R351)&amp;TRIM('Employee List'!S351)&amp;TRIM('Employee List'!T351)),City!$K:$M,3,FALSE),IF('Employee List'!T351="","",'Employee List'!T351)),"")</f>
        <v/>
      </c>
      <c r="P343" t="str">
        <f>IFERROR(IF(VLOOKUP('Employee List'!Q351,Country_Table,2,FALSE)="PH",VLOOKUP('Employee List'!R351,Region_Table,2,FALSE),IF('Employee List'!R351="","",'Employee List'!R351)),"")</f>
        <v/>
      </c>
      <c r="Q343" t="str">
        <f>IFERROR(IF(VLOOKUP('Employee List'!Q351,Country_Table,2,FALSE)="PH",VLOOKUP('Employee List'!S351,Province_Table,2,FALSE),IF('Employee List'!S351="","",'Employee List'!S351)),"")</f>
        <v/>
      </c>
      <c r="R343" t="str">
        <f>IFERROR(VLOOKUP('Employee List'!Q351,Country_Table,2,FALSE),"")</f>
        <v/>
      </c>
      <c r="S343" s="2" t="str">
        <f>IF('Employee List'!U351="","",TRIM('Employee List'!U351))</f>
        <v/>
      </c>
      <c r="T343" s="2" t="str">
        <f>IF('Employee List'!V351="","",TRIM('Employee List'!V351))</f>
        <v/>
      </c>
      <c r="U343" s="2" t="str">
        <f>IF('Employee List'!W351="","",LEFT(TRIM('Employee List'!W351),60))</f>
        <v/>
      </c>
      <c r="V343" t="str">
        <f>IFERROR(IF(VLOOKUP('Employee List'!X351,Country_Table,2,FALSE)="PH",VLOOKUP(UPPER(TRIM('Employee List'!Y351)&amp;TRIM('Employee List'!Z351)&amp;TRIM('Employee List'!AA351)),City!$K:$M,3,FALSE),IF('Employee List'!AA351="","",'Employee List'!AA351)),"")</f>
        <v/>
      </c>
      <c r="W343" t="str">
        <f>IFERROR(IF(VLOOKUP('Employee List'!X351,Country_Table,2,FALSE)="PH",VLOOKUP('Employee List'!Y351,Region_Table,2,FALSE),IF('Employee List'!Y351="","",'Employee List'!Y351)),"")</f>
        <v/>
      </c>
      <c r="X343" t="str">
        <f>IFERROR(IF(VLOOKUP('Employee List'!X351,Country_Table,2,FALSE)="PH",VLOOKUP('Employee List'!Z351,Province_Table,2,FALSE),IF('Employee List'!Z351="","",'Employee List'!Z351)),"")</f>
        <v/>
      </c>
      <c r="Y343" t="str">
        <f>IFERROR(VLOOKUP('Employee List'!X351,Country_Table,2,FALSE),"")</f>
        <v/>
      </c>
      <c r="Z343" s="2" t="str">
        <f>IF('Employee List'!AB351="","",TRIM('Employee List'!AB351))</f>
        <v/>
      </c>
      <c r="AA343" s="2" t="str">
        <f>IF('Employee List'!AC351="","",TRIM('Employee List'!AC351))</f>
        <v/>
      </c>
      <c r="AB343" s="2" t="str">
        <f>IF('Employee List'!AD351="","",TRIM('Employee List'!AD351))</f>
        <v/>
      </c>
      <c r="AC343" s="2" t="str">
        <f>IF('Employee List'!G351="","",TRIM('Employee List'!G351))</f>
        <v/>
      </c>
      <c r="AD343" t="str">
        <f>IFERROR(VLOOKUP('Employee List'!AE351,Civil_Status_Table,2,FALSE),"")</f>
        <v/>
      </c>
      <c r="AE343" s="2" t="str">
        <f>IF('Employee List'!AF351="","",TRIM('Employee List'!AF351))</f>
        <v/>
      </c>
      <c r="AF343" s="2" t="str">
        <f>IF('Employee List'!AG351="","",TRIM('Employee List'!AG351))</f>
        <v/>
      </c>
      <c r="AG343" s="2" t="str">
        <f>IF('Employee List'!AH351="","",TRIM('Employee List'!AH351))</f>
        <v/>
      </c>
      <c r="AH343" t="str">
        <f>IF(ISBLANK('Employee List'!AI351), "",VLOOKUP('Employee List'!AI351,'other LOVs'!A:B,2,FALSE))</f>
        <v/>
      </c>
      <c r="AI343" t="str">
        <f>IF('Employee List'!AJ351="","",TRIM('Employee List'!AJ351))</f>
        <v/>
      </c>
      <c r="AJ343" t="str">
        <f>IF(ISBLANK('Employee List'!AK351)," ",TRIM('Employee List'!AK351))</f>
        <v xml:space="preserve"> </v>
      </c>
    </row>
    <row r="344" spans="1:36">
      <c r="A344" t="str">
        <f>IF('Employee List'!B352="","",TRIM('Employee List'!B352))</f>
        <v/>
      </c>
      <c r="B344" t="str">
        <f>IF('Employee List'!C352="","",TRIM('Employee List'!C352))</f>
        <v/>
      </c>
      <c r="C344" t="str">
        <f>IF('Employee List'!D352="","",TRIM('Employee List'!D352))</f>
        <v/>
      </c>
      <c r="D344" t="str">
        <f>IF(ISBLANK('Employee List'!E352), "",VLOOKUP('Employee List'!E352,'other LOVs'!A:B,2,FALSE))</f>
        <v/>
      </c>
      <c r="E344" t="str">
        <f>IF('Employee List'!F352="","",TRIM('Employee List'!F352))</f>
        <v>,</v>
      </c>
      <c r="F344" s="2" t="str">
        <f>IF('Employee List'!H352="","",'Employee List'!H352)</f>
        <v/>
      </c>
      <c r="G344" s="2" t="str">
        <f>IF('Employee List'!I352="","",TRIM('Employee List'!I352))</f>
        <v/>
      </c>
      <c r="H344" t="str">
        <f>IFERROR(VLOOKUP('Employee List'!J352,Nationality_Table,2,FALSE),"")</f>
        <v/>
      </c>
      <c r="I344" t="str">
        <f>IFERROR(VLOOKUP('Employee List'!K352,Country_Table,2,FALSE),"")</f>
        <v/>
      </c>
      <c r="J344" t="str">
        <f>IFERROR(VLOOKUP('Employee List'!L352,Gender_Table,2,FALSE),"")</f>
        <v/>
      </c>
      <c r="K344" s="2" t="str">
        <f>IF('Employee List'!M352="","",TEXT('Employee List'!M352,"00000000000"))</f>
        <v/>
      </c>
      <c r="L344" s="2" t="str">
        <f>IF('Employee List'!N352="","",TRIM('Employee List'!N352))</f>
        <v/>
      </c>
      <c r="M344" s="2" t="str">
        <f>IF('Employee List'!O352="","",TRIM('Employee List'!O352))</f>
        <v/>
      </c>
      <c r="N344" s="2" t="str">
        <f>IF('Employee List'!P352="","",LEFT(TRIM('Employee List'!P352),60))</f>
        <v/>
      </c>
      <c r="O344" t="str">
        <f>IFERROR(IF(VLOOKUP('Employee List'!Q352,Country_Table,2,FALSE)="PH",VLOOKUP(UPPER(TRIM('Employee List'!R352)&amp;TRIM('Employee List'!S352)&amp;TRIM('Employee List'!T352)),City!$K:$M,3,FALSE),IF('Employee List'!T352="","",'Employee List'!T352)),"")</f>
        <v/>
      </c>
      <c r="P344" t="str">
        <f>IFERROR(IF(VLOOKUP('Employee List'!Q352,Country_Table,2,FALSE)="PH",VLOOKUP('Employee List'!R352,Region_Table,2,FALSE),IF('Employee List'!R352="","",'Employee List'!R352)),"")</f>
        <v/>
      </c>
      <c r="Q344" t="str">
        <f>IFERROR(IF(VLOOKUP('Employee List'!Q352,Country_Table,2,FALSE)="PH",VLOOKUP('Employee List'!S352,Province_Table,2,FALSE),IF('Employee List'!S352="","",'Employee List'!S352)),"")</f>
        <v/>
      </c>
      <c r="R344" t="str">
        <f>IFERROR(VLOOKUP('Employee List'!Q352,Country_Table,2,FALSE),"")</f>
        <v/>
      </c>
      <c r="S344" s="2" t="str">
        <f>IF('Employee List'!U352="","",TRIM('Employee List'!U352))</f>
        <v/>
      </c>
      <c r="T344" s="2" t="str">
        <f>IF('Employee List'!V352="","",TRIM('Employee List'!V352))</f>
        <v/>
      </c>
      <c r="U344" s="2" t="str">
        <f>IF('Employee List'!W352="","",LEFT(TRIM('Employee List'!W352),60))</f>
        <v/>
      </c>
      <c r="V344" t="str">
        <f>IFERROR(IF(VLOOKUP('Employee List'!X352,Country_Table,2,FALSE)="PH",VLOOKUP(UPPER(TRIM('Employee List'!Y352)&amp;TRIM('Employee List'!Z352)&amp;TRIM('Employee List'!AA352)),City!$K:$M,3,FALSE),IF('Employee List'!AA352="","",'Employee List'!AA352)),"")</f>
        <v/>
      </c>
      <c r="W344" t="str">
        <f>IFERROR(IF(VLOOKUP('Employee List'!X352,Country_Table,2,FALSE)="PH",VLOOKUP('Employee List'!Y352,Region_Table,2,FALSE),IF('Employee List'!Y352="","",'Employee List'!Y352)),"")</f>
        <v/>
      </c>
      <c r="X344" t="str">
        <f>IFERROR(IF(VLOOKUP('Employee List'!X352,Country_Table,2,FALSE)="PH",VLOOKUP('Employee List'!Z352,Province_Table,2,FALSE),IF('Employee List'!Z352="","",'Employee List'!Z352)),"")</f>
        <v/>
      </c>
      <c r="Y344" t="str">
        <f>IFERROR(VLOOKUP('Employee List'!X352,Country_Table,2,FALSE),"")</f>
        <v/>
      </c>
      <c r="Z344" s="2" t="str">
        <f>IF('Employee List'!AB352="","",TRIM('Employee List'!AB352))</f>
        <v/>
      </c>
      <c r="AA344" s="2" t="str">
        <f>IF('Employee List'!AC352="","",TRIM('Employee List'!AC352))</f>
        <v/>
      </c>
      <c r="AB344" s="2" t="str">
        <f>IF('Employee List'!AD352="","",TRIM('Employee List'!AD352))</f>
        <v/>
      </c>
      <c r="AC344" s="2" t="str">
        <f>IF('Employee List'!G352="","",TRIM('Employee List'!G352))</f>
        <v/>
      </c>
      <c r="AD344" t="str">
        <f>IFERROR(VLOOKUP('Employee List'!AE352,Civil_Status_Table,2,FALSE),"")</f>
        <v/>
      </c>
      <c r="AE344" s="2" t="str">
        <f>IF('Employee List'!AF352="","",TRIM('Employee List'!AF352))</f>
        <v/>
      </c>
      <c r="AF344" s="2" t="str">
        <f>IF('Employee List'!AG352="","",TRIM('Employee List'!AG352))</f>
        <v/>
      </c>
      <c r="AG344" s="2" t="str">
        <f>IF('Employee List'!AH352="","",TRIM('Employee List'!AH352))</f>
        <v/>
      </c>
      <c r="AH344" t="str">
        <f>IF(ISBLANK('Employee List'!AI352), "",VLOOKUP('Employee List'!AI352,'other LOVs'!A:B,2,FALSE))</f>
        <v/>
      </c>
      <c r="AI344" t="str">
        <f>IF('Employee List'!AJ352="","",TRIM('Employee List'!AJ352))</f>
        <v/>
      </c>
      <c r="AJ344" t="str">
        <f>IF(ISBLANK('Employee List'!AK352)," ",TRIM('Employee List'!AK352))</f>
        <v xml:space="preserve"> </v>
      </c>
    </row>
    <row r="345" spans="1:36">
      <c r="A345" t="str">
        <f>IF('Employee List'!B353="","",TRIM('Employee List'!B353))</f>
        <v/>
      </c>
      <c r="B345" t="str">
        <f>IF('Employee List'!C353="","",TRIM('Employee List'!C353))</f>
        <v/>
      </c>
      <c r="C345" t="str">
        <f>IF('Employee List'!D353="","",TRIM('Employee List'!D353))</f>
        <v/>
      </c>
      <c r="D345" t="str">
        <f>IF(ISBLANK('Employee List'!E353), "",VLOOKUP('Employee List'!E353,'other LOVs'!A:B,2,FALSE))</f>
        <v/>
      </c>
      <c r="E345" t="str">
        <f>IF('Employee List'!F353="","",TRIM('Employee List'!F353))</f>
        <v>,</v>
      </c>
      <c r="F345" s="2" t="str">
        <f>IF('Employee List'!H353="","",'Employee List'!H353)</f>
        <v/>
      </c>
      <c r="G345" s="2" t="str">
        <f>IF('Employee List'!I353="","",TRIM('Employee List'!I353))</f>
        <v/>
      </c>
      <c r="H345" t="str">
        <f>IFERROR(VLOOKUP('Employee List'!J353,Nationality_Table,2,FALSE),"")</f>
        <v/>
      </c>
      <c r="I345" t="str">
        <f>IFERROR(VLOOKUP('Employee List'!K353,Country_Table,2,FALSE),"")</f>
        <v/>
      </c>
      <c r="J345" t="str">
        <f>IFERROR(VLOOKUP('Employee List'!L353,Gender_Table,2,FALSE),"")</f>
        <v/>
      </c>
      <c r="K345" s="2" t="str">
        <f>IF('Employee List'!M353="","",TEXT('Employee List'!M353,"00000000000"))</f>
        <v/>
      </c>
      <c r="L345" s="2" t="str">
        <f>IF('Employee List'!N353="","",TRIM('Employee List'!N353))</f>
        <v/>
      </c>
      <c r="M345" s="2" t="str">
        <f>IF('Employee List'!O353="","",TRIM('Employee List'!O353))</f>
        <v/>
      </c>
      <c r="N345" s="2" t="str">
        <f>IF('Employee List'!P353="","",LEFT(TRIM('Employee List'!P353),60))</f>
        <v/>
      </c>
      <c r="O345" t="str">
        <f>IFERROR(IF(VLOOKUP('Employee List'!Q353,Country_Table,2,FALSE)="PH",VLOOKUP(UPPER(TRIM('Employee List'!R353)&amp;TRIM('Employee List'!S353)&amp;TRIM('Employee List'!T353)),City!$K:$M,3,FALSE),IF('Employee List'!T353="","",'Employee List'!T353)),"")</f>
        <v/>
      </c>
      <c r="P345" t="str">
        <f>IFERROR(IF(VLOOKUP('Employee List'!Q353,Country_Table,2,FALSE)="PH",VLOOKUP('Employee List'!R353,Region_Table,2,FALSE),IF('Employee List'!R353="","",'Employee List'!R353)),"")</f>
        <v/>
      </c>
      <c r="Q345" t="str">
        <f>IFERROR(IF(VLOOKUP('Employee List'!Q353,Country_Table,2,FALSE)="PH",VLOOKUP('Employee List'!S353,Province_Table,2,FALSE),IF('Employee List'!S353="","",'Employee List'!S353)),"")</f>
        <v/>
      </c>
      <c r="R345" t="str">
        <f>IFERROR(VLOOKUP('Employee List'!Q353,Country_Table,2,FALSE),"")</f>
        <v/>
      </c>
      <c r="S345" s="2" t="str">
        <f>IF('Employee List'!U353="","",TRIM('Employee List'!U353))</f>
        <v/>
      </c>
      <c r="T345" s="2" t="str">
        <f>IF('Employee List'!V353="","",TRIM('Employee List'!V353))</f>
        <v/>
      </c>
      <c r="U345" s="2" t="str">
        <f>IF('Employee List'!W353="","",LEFT(TRIM('Employee List'!W353),60))</f>
        <v/>
      </c>
      <c r="V345" t="str">
        <f>IFERROR(IF(VLOOKUP('Employee List'!X353,Country_Table,2,FALSE)="PH",VLOOKUP(UPPER(TRIM('Employee List'!Y353)&amp;TRIM('Employee List'!Z353)&amp;TRIM('Employee List'!AA353)),City!$K:$M,3,FALSE),IF('Employee List'!AA353="","",'Employee List'!AA353)),"")</f>
        <v/>
      </c>
      <c r="W345" t="str">
        <f>IFERROR(IF(VLOOKUP('Employee List'!X353,Country_Table,2,FALSE)="PH",VLOOKUP('Employee List'!Y353,Region_Table,2,FALSE),IF('Employee List'!Y353="","",'Employee List'!Y353)),"")</f>
        <v/>
      </c>
      <c r="X345" t="str">
        <f>IFERROR(IF(VLOOKUP('Employee List'!X353,Country_Table,2,FALSE)="PH",VLOOKUP('Employee List'!Z353,Province_Table,2,FALSE),IF('Employee List'!Z353="","",'Employee List'!Z353)),"")</f>
        <v/>
      </c>
      <c r="Y345" t="str">
        <f>IFERROR(VLOOKUP('Employee List'!X353,Country_Table,2,FALSE),"")</f>
        <v/>
      </c>
      <c r="Z345" s="2" t="str">
        <f>IF('Employee List'!AB353="","",TRIM('Employee List'!AB353))</f>
        <v/>
      </c>
      <c r="AA345" s="2" t="str">
        <f>IF('Employee List'!AC353="","",TRIM('Employee List'!AC353))</f>
        <v/>
      </c>
      <c r="AB345" s="2" t="str">
        <f>IF('Employee List'!AD353="","",TRIM('Employee List'!AD353))</f>
        <v/>
      </c>
      <c r="AC345" s="2" t="str">
        <f>IF('Employee List'!G353="","",TRIM('Employee List'!G353))</f>
        <v/>
      </c>
      <c r="AD345" t="str">
        <f>IFERROR(VLOOKUP('Employee List'!AE353,Civil_Status_Table,2,FALSE),"")</f>
        <v/>
      </c>
      <c r="AE345" s="2" t="str">
        <f>IF('Employee List'!AF353="","",TRIM('Employee List'!AF353))</f>
        <v/>
      </c>
      <c r="AF345" s="2" t="str">
        <f>IF('Employee List'!AG353="","",TRIM('Employee List'!AG353))</f>
        <v/>
      </c>
      <c r="AG345" s="2" t="str">
        <f>IF('Employee List'!AH353="","",TRIM('Employee List'!AH353))</f>
        <v/>
      </c>
      <c r="AH345" t="str">
        <f>IF(ISBLANK('Employee List'!AI353), "",VLOOKUP('Employee List'!AI353,'other LOVs'!A:B,2,FALSE))</f>
        <v/>
      </c>
      <c r="AI345" t="str">
        <f>IF('Employee List'!AJ353="","",TRIM('Employee List'!AJ353))</f>
        <v/>
      </c>
      <c r="AJ345" t="str">
        <f>IF(ISBLANK('Employee List'!AK353)," ",TRIM('Employee List'!AK353))</f>
        <v xml:space="preserve"> </v>
      </c>
    </row>
    <row r="346" spans="1:36">
      <c r="A346" t="str">
        <f>IF('Employee List'!B354="","",TRIM('Employee List'!B354))</f>
        <v/>
      </c>
      <c r="B346" t="str">
        <f>IF('Employee List'!C354="","",TRIM('Employee List'!C354))</f>
        <v/>
      </c>
      <c r="C346" t="str">
        <f>IF('Employee List'!D354="","",TRIM('Employee List'!D354))</f>
        <v/>
      </c>
      <c r="D346" t="str">
        <f>IF(ISBLANK('Employee List'!E354), "",VLOOKUP('Employee List'!E354,'other LOVs'!A:B,2,FALSE))</f>
        <v/>
      </c>
      <c r="E346" t="str">
        <f>IF('Employee List'!F354="","",TRIM('Employee List'!F354))</f>
        <v>,</v>
      </c>
      <c r="F346" s="2" t="str">
        <f>IF('Employee List'!H354="","",'Employee List'!H354)</f>
        <v/>
      </c>
      <c r="G346" s="2" t="str">
        <f>IF('Employee List'!I354="","",TRIM('Employee List'!I354))</f>
        <v/>
      </c>
      <c r="H346" t="str">
        <f>IFERROR(VLOOKUP('Employee List'!J354,Nationality_Table,2,FALSE),"")</f>
        <v/>
      </c>
      <c r="I346" t="str">
        <f>IFERROR(VLOOKUP('Employee List'!K354,Country_Table,2,FALSE),"")</f>
        <v/>
      </c>
      <c r="J346" t="str">
        <f>IFERROR(VLOOKUP('Employee List'!L354,Gender_Table,2,FALSE),"")</f>
        <v/>
      </c>
      <c r="K346" s="2" t="str">
        <f>IF('Employee List'!M354="","",TEXT('Employee List'!M354,"00000000000"))</f>
        <v/>
      </c>
      <c r="L346" s="2" t="str">
        <f>IF('Employee List'!N354="","",TRIM('Employee List'!N354))</f>
        <v/>
      </c>
      <c r="M346" s="2" t="str">
        <f>IF('Employee List'!O354="","",TRIM('Employee List'!O354))</f>
        <v/>
      </c>
      <c r="N346" s="2" t="str">
        <f>IF('Employee List'!P354="","",LEFT(TRIM('Employee List'!P354),60))</f>
        <v/>
      </c>
      <c r="O346" t="str">
        <f>IFERROR(IF(VLOOKUP('Employee List'!Q354,Country_Table,2,FALSE)="PH",VLOOKUP(UPPER(TRIM('Employee List'!R354)&amp;TRIM('Employee List'!S354)&amp;TRIM('Employee List'!T354)),City!$K:$M,3,FALSE),IF('Employee List'!T354="","",'Employee List'!T354)),"")</f>
        <v/>
      </c>
      <c r="P346" t="str">
        <f>IFERROR(IF(VLOOKUP('Employee List'!Q354,Country_Table,2,FALSE)="PH",VLOOKUP('Employee List'!R354,Region_Table,2,FALSE),IF('Employee List'!R354="","",'Employee List'!R354)),"")</f>
        <v/>
      </c>
      <c r="Q346" t="str">
        <f>IFERROR(IF(VLOOKUP('Employee List'!Q354,Country_Table,2,FALSE)="PH",VLOOKUP('Employee List'!S354,Province_Table,2,FALSE),IF('Employee List'!S354="","",'Employee List'!S354)),"")</f>
        <v/>
      </c>
      <c r="R346" t="str">
        <f>IFERROR(VLOOKUP('Employee List'!Q354,Country_Table,2,FALSE),"")</f>
        <v/>
      </c>
      <c r="S346" s="2" t="str">
        <f>IF('Employee List'!U354="","",TRIM('Employee List'!U354))</f>
        <v/>
      </c>
      <c r="T346" s="2" t="str">
        <f>IF('Employee List'!V354="","",TRIM('Employee List'!V354))</f>
        <v/>
      </c>
      <c r="U346" s="2" t="str">
        <f>IF('Employee List'!W354="","",LEFT(TRIM('Employee List'!W354),60))</f>
        <v/>
      </c>
      <c r="V346" t="str">
        <f>IFERROR(IF(VLOOKUP('Employee List'!X354,Country_Table,2,FALSE)="PH",VLOOKUP(UPPER(TRIM('Employee List'!Y354)&amp;TRIM('Employee List'!Z354)&amp;TRIM('Employee List'!AA354)),City!$K:$M,3,FALSE),IF('Employee List'!AA354="","",'Employee List'!AA354)),"")</f>
        <v/>
      </c>
      <c r="W346" t="str">
        <f>IFERROR(IF(VLOOKUP('Employee List'!X354,Country_Table,2,FALSE)="PH",VLOOKUP('Employee List'!Y354,Region_Table,2,FALSE),IF('Employee List'!Y354="","",'Employee List'!Y354)),"")</f>
        <v/>
      </c>
      <c r="X346" t="str">
        <f>IFERROR(IF(VLOOKUP('Employee List'!X354,Country_Table,2,FALSE)="PH",VLOOKUP('Employee List'!Z354,Province_Table,2,FALSE),IF('Employee List'!Z354="","",'Employee List'!Z354)),"")</f>
        <v/>
      </c>
      <c r="Y346" t="str">
        <f>IFERROR(VLOOKUP('Employee List'!X354,Country_Table,2,FALSE),"")</f>
        <v/>
      </c>
      <c r="Z346" s="2" t="str">
        <f>IF('Employee List'!AB354="","",TRIM('Employee List'!AB354))</f>
        <v/>
      </c>
      <c r="AA346" s="2" t="str">
        <f>IF('Employee List'!AC354="","",TRIM('Employee List'!AC354))</f>
        <v/>
      </c>
      <c r="AB346" s="2" t="str">
        <f>IF('Employee List'!AD354="","",TRIM('Employee List'!AD354))</f>
        <v/>
      </c>
      <c r="AC346" s="2" t="str">
        <f>IF('Employee List'!G354="","",TRIM('Employee List'!G354))</f>
        <v/>
      </c>
      <c r="AD346" t="str">
        <f>IFERROR(VLOOKUP('Employee List'!AE354,Civil_Status_Table,2,FALSE),"")</f>
        <v/>
      </c>
      <c r="AE346" s="2" t="str">
        <f>IF('Employee List'!AF354="","",TRIM('Employee List'!AF354))</f>
        <v/>
      </c>
      <c r="AF346" s="2" t="str">
        <f>IF('Employee List'!AG354="","",TRIM('Employee List'!AG354))</f>
        <v/>
      </c>
      <c r="AG346" s="2" t="str">
        <f>IF('Employee List'!AH354="","",TRIM('Employee List'!AH354))</f>
        <v/>
      </c>
      <c r="AH346" t="str">
        <f>IF(ISBLANK('Employee List'!AI354), "",VLOOKUP('Employee List'!AI354,'other LOVs'!A:B,2,FALSE))</f>
        <v/>
      </c>
      <c r="AI346" t="str">
        <f>IF('Employee List'!AJ354="","",TRIM('Employee List'!AJ354))</f>
        <v/>
      </c>
      <c r="AJ346" t="str">
        <f>IF(ISBLANK('Employee List'!AK354)," ",TRIM('Employee List'!AK354))</f>
        <v xml:space="preserve"> </v>
      </c>
    </row>
    <row r="347" spans="1:36">
      <c r="A347" t="str">
        <f>IF('Employee List'!B355="","",TRIM('Employee List'!B355))</f>
        <v/>
      </c>
      <c r="B347" t="str">
        <f>IF('Employee List'!C355="","",TRIM('Employee List'!C355))</f>
        <v/>
      </c>
      <c r="C347" t="str">
        <f>IF('Employee List'!D355="","",TRIM('Employee List'!D355))</f>
        <v/>
      </c>
      <c r="D347" t="str">
        <f>IF(ISBLANK('Employee List'!E355), "",VLOOKUP('Employee List'!E355,'other LOVs'!A:B,2,FALSE))</f>
        <v/>
      </c>
      <c r="E347" t="str">
        <f>IF('Employee List'!F355="","",TRIM('Employee List'!F355))</f>
        <v>,</v>
      </c>
      <c r="F347" s="2" t="str">
        <f>IF('Employee List'!H355="","",'Employee List'!H355)</f>
        <v/>
      </c>
      <c r="G347" s="2" t="str">
        <f>IF('Employee List'!I355="","",TRIM('Employee List'!I355))</f>
        <v/>
      </c>
      <c r="H347" t="str">
        <f>IFERROR(VLOOKUP('Employee List'!J355,Nationality_Table,2,FALSE),"")</f>
        <v/>
      </c>
      <c r="I347" t="str">
        <f>IFERROR(VLOOKUP('Employee List'!K355,Country_Table,2,FALSE),"")</f>
        <v/>
      </c>
      <c r="J347" t="str">
        <f>IFERROR(VLOOKUP('Employee List'!L355,Gender_Table,2,FALSE),"")</f>
        <v/>
      </c>
      <c r="K347" s="2" t="str">
        <f>IF('Employee List'!M355="","",TEXT('Employee List'!M355,"00000000000"))</f>
        <v/>
      </c>
      <c r="L347" s="2" t="str">
        <f>IF('Employee List'!N355="","",TRIM('Employee List'!N355))</f>
        <v/>
      </c>
      <c r="M347" s="2" t="str">
        <f>IF('Employee List'!O355="","",TRIM('Employee List'!O355))</f>
        <v/>
      </c>
      <c r="N347" s="2" t="str">
        <f>IF('Employee List'!P355="","",LEFT(TRIM('Employee List'!P355),60))</f>
        <v/>
      </c>
      <c r="O347" t="str">
        <f>IFERROR(IF(VLOOKUP('Employee List'!Q355,Country_Table,2,FALSE)="PH",VLOOKUP(UPPER(TRIM('Employee List'!R355)&amp;TRIM('Employee List'!S355)&amp;TRIM('Employee List'!T355)),City!$K:$M,3,FALSE),IF('Employee List'!T355="","",'Employee List'!T355)),"")</f>
        <v/>
      </c>
      <c r="P347" t="str">
        <f>IFERROR(IF(VLOOKUP('Employee List'!Q355,Country_Table,2,FALSE)="PH",VLOOKUP('Employee List'!R355,Region_Table,2,FALSE),IF('Employee List'!R355="","",'Employee List'!R355)),"")</f>
        <v/>
      </c>
      <c r="Q347" t="str">
        <f>IFERROR(IF(VLOOKUP('Employee List'!Q355,Country_Table,2,FALSE)="PH",VLOOKUP('Employee List'!S355,Province_Table,2,FALSE),IF('Employee List'!S355="","",'Employee List'!S355)),"")</f>
        <v/>
      </c>
      <c r="R347" t="str">
        <f>IFERROR(VLOOKUP('Employee List'!Q355,Country_Table,2,FALSE),"")</f>
        <v/>
      </c>
      <c r="S347" s="2" t="str">
        <f>IF('Employee List'!U355="","",TRIM('Employee List'!U355))</f>
        <v/>
      </c>
      <c r="T347" s="2" t="str">
        <f>IF('Employee List'!V355="","",TRIM('Employee List'!V355))</f>
        <v/>
      </c>
      <c r="U347" s="2" t="str">
        <f>IF('Employee List'!W355="","",LEFT(TRIM('Employee List'!W355),60))</f>
        <v/>
      </c>
      <c r="V347" t="str">
        <f>IFERROR(IF(VLOOKUP('Employee List'!X355,Country_Table,2,FALSE)="PH",VLOOKUP(UPPER(TRIM('Employee List'!Y355)&amp;TRIM('Employee List'!Z355)&amp;TRIM('Employee List'!AA355)),City!$K:$M,3,FALSE),IF('Employee List'!AA355="","",'Employee List'!AA355)),"")</f>
        <v/>
      </c>
      <c r="W347" t="str">
        <f>IFERROR(IF(VLOOKUP('Employee List'!X355,Country_Table,2,FALSE)="PH",VLOOKUP('Employee List'!Y355,Region_Table,2,FALSE),IF('Employee List'!Y355="","",'Employee List'!Y355)),"")</f>
        <v/>
      </c>
      <c r="X347" t="str">
        <f>IFERROR(IF(VLOOKUP('Employee List'!X355,Country_Table,2,FALSE)="PH",VLOOKUP('Employee List'!Z355,Province_Table,2,FALSE),IF('Employee List'!Z355="","",'Employee List'!Z355)),"")</f>
        <v/>
      </c>
      <c r="Y347" t="str">
        <f>IFERROR(VLOOKUP('Employee List'!X355,Country_Table,2,FALSE),"")</f>
        <v/>
      </c>
      <c r="Z347" s="2" t="str">
        <f>IF('Employee List'!AB355="","",TRIM('Employee List'!AB355))</f>
        <v/>
      </c>
      <c r="AA347" s="2" t="str">
        <f>IF('Employee List'!AC355="","",TRIM('Employee List'!AC355))</f>
        <v/>
      </c>
      <c r="AB347" s="2" t="str">
        <f>IF('Employee List'!AD355="","",TRIM('Employee List'!AD355))</f>
        <v/>
      </c>
      <c r="AC347" s="2" t="str">
        <f>IF('Employee List'!G355="","",TRIM('Employee List'!G355))</f>
        <v/>
      </c>
      <c r="AD347" t="str">
        <f>IFERROR(VLOOKUP('Employee List'!AE355,Civil_Status_Table,2,FALSE),"")</f>
        <v/>
      </c>
      <c r="AE347" s="2" t="str">
        <f>IF('Employee List'!AF355="","",TRIM('Employee List'!AF355))</f>
        <v/>
      </c>
      <c r="AF347" s="2" t="str">
        <f>IF('Employee List'!AG355="","",TRIM('Employee List'!AG355))</f>
        <v/>
      </c>
      <c r="AG347" s="2" t="str">
        <f>IF('Employee List'!AH355="","",TRIM('Employee List'!AH355))</f>
        <v/>
      </c>
      <c r="AH347" t="str">
        <f>IF(ISBLANK('Employee List'!AI355), "",VLOOKUP('Employee List'!AI355,'other LOVs'!A:B,2,FALSE))</f>
        <v/>
      </c>
      <c r="AI347" t="str">
        <f>IF('Employee List'!AJ355="","",TRIM('Employee List'!AJ355))</f>
        <v/>
      </c>
      <c r="AJ347" t="str">
        <f>IF(ISBLANK('Employee List'!AK355)," ",TRIM('Employee List'!AK355))</f>
        <v xml:space="preserve"> </v>
      </c>
    </row>
    <row r="348" spans="1:36">
      <c r="A348" t="str">
        <f>IF('Employee List'!B356="","",TRIM('Employee List'!B356))</f>
        <v/>
      </c>
      <c r="B348" t="str">
        <f>IF('Employee List'!C356="","",TRIM('Employee List'!C356))</f>
        <v/>
      </c>
      <c r="C348" t="str">
        <f>IF('Employee List'!D356="","",TRIM('Employee List'!D356))</f>
        <v/>
      </c>
      <c r="D348" t="str">
        <f>IF(ISBLANK('Employee List'!E356), "",VLOOKUP('Employee List'!E356,'other LOVs'!A:B,2,FALSE))</f>
        <v/>
      </c>
      <c r="E348" t="str">
        <f>IF('Employee List'!F356="","",TRIM('Employee List'!F356))</f>
        <v>,</v>
      </c>
      <c r="F348" s="2" t="str">
        <f>IF('Employee List'!H356="","",'Employee List'!H356)</f>
        <v/>
      </c>
      <c r="G348" s="2" t="str">
        <f>IF('Employee List'!I356="","",TRIM('Employee List'!I356))</f>
        <v/>
      </c>
      <c r="H348" t="str">
        <f>IFERROR(VLOOKUP('Employee List'!J356,Nationality_Table,2,FALSE),"")</f>
        <v/>
      </c>
      <c r="I348" t="str">
        <f>IFERROR(VLOOKUP('Employee List'!K356,Country_Table,2,FALSE),"")</f>
        <v/>
      </c>
      <c r="J348" t="str">
        <f>IFERROR(VLOOKUP('Employee List'!L356,Gender_Table,2,FALSE),"")</f>
        <v/>
      </c>
      <c r="K348" s="2" t="str">
        <f>IF('Employee List'!M356="","",TEXT('Employee List'!M356,"00000000000"))</f>
        <v/>
      </c>
      <c r="L348" s="2" t="str">
        <f>IF('Employee List'!N356="","",TRIM('Employee List'!N356))</f>
        <v/>
      </c>
      <c r="M348" s="2" t="str">
        <f>IF('Employee List'!O356="","",TRIM('Employee List'!O356))</f>
        <v/>
      </c>
      <c r="N348" s="2" t="str">
        <f>IF('Employee List'!P356="","",LEFT(TRIM('Employee List'!P356),60))</f>
        <v/>
      </c>
      <c r="O348" t="str">
        <f>IFERROR(IF(VLOOKUP('Employee List'!Q356,Country_Table,2,FALSE)="PH",VLOOKUP(UPPER(TRIM('Employee List'!R356)&amp;TRIM('Employee List'!S356)&amp;TRIM('Employee List'!T356)),City!$K:$M,3,FALSE),IF('Employee List'!T356="","",'Employee List'!T356)),"")</f>
        <v/>
      </c>
      <c r="P348" t="str">
        <f>IFERROR(IF(VLOOKUP('Employee List'!Q356,Country_Table,2,FALSE)="PH",VLOOKUP('Employee List'!R356,Region_Table,2,FALSE),IF('Employee List'!R356="","",'Employee List'!R356)),"")</f>
        <v/>
      </c>
      <c r="Q348" t="str">
        <f>IFERROR(IF(VLOOKUP('Employee List'!Q356,Country_Table,2,FALSE)="PH",VLOOKUP('Employee List'!S356,Province_Table,2,FALSE),IF('Employee List'!S356="","",'Employee List'!S356)),"")</f>
        <v/>
      </c>
      <c r="R348" t="str">
        <f>IFERROR(VLOOKUP('Employee List'!Q356,Country_Table,2,FALSE),"")</f>
        <v/>
      </c>
      <c r="S348" s="2" t="str">
        <f>IF('Employee List'!U356="","",TRIM('Employee List'!U356))</f>
        <v/>
      </c>
      <c r="T348" s="2" t="str">
        <f>IF('Employee List'!V356="","",TRIM('Employee List'!V356))</f>
        <v/>
      </c>
      <c r="U348" s="2" t="str">
        <f>IF('Employee List'!W356="","",LEFT(TRIM('Employee List'!W356),60))</f>
        <v/>
      </c>
      <c r="V348" t="str">
        <f>IFERROR(IF(VLOOKUP('Employee List'!X356,Country_Table,2,FALSE)="PH",VLOOKUP(UPPER(TRIM('Employee List'!Y356)&amp;TRIM('Employee List'!Z356)&amp;TRIM('Employee List'!AA356)),City!$K:$M,3,FALSE),IF('Employee List'!AA356="","",'Employee List'!AA356)),"")</f>
        <v/>
      </c>
      <c r="W348" t="str">
        <f>IFERROR(IF(VLOOKUP('Employee List'!X356,Country_Table,2,FALSE)="PH",VLOOKUP('Employee List'!Y356,Region_Table,2,FALSE),IF('Employee List'!Y356="","",'Employee List'!Y356)),"")</f>
        <v/>
      </c>
      <c r="X348" t="str">
        <f>IFERROR(IF(VLOOKUP('Employee List'!X356,Country_Table,2,FALSE)="PH",VLOOKUP('Employee List'!Z356,Province_Table,2,FALSE),IF('Employee List'!Z356="","",'Employee List'!Z356)),"")</f>
        <v/>
      </c>
      <c r="Y348" t="str">
        <f>IFERROR(VLOOKUP('Employee List'!X356,Country_Table,2,FALSE),"")</f>
        <v/>
      </c>
      <c r="Z348" s="2" t="str">
        <f>IF('Employee List'!AB356="","",TRIM('Employee List'!AB356))</f>
        <v/>
      </c>
      <c r="AA348" s="2" t="str">
        <f>IF('Employee List'!AC356="","",TRIM('Employee List'!AC356))</f>
        <v/>
      </c>
      <c r="AB348" s="2" t="str">
        <f>IF('Employee List'!AD356="","",TRIM('Employee List'!AD356))</f>
        <v/>
      </c>
      <c r="AC348" s="2" t="str">
        <f>IF('Employee List'!G356="","",TRIM('Employee List'!G356))</f>
        <v/>
      </c>
      <c r="AD348" t="str">
        <f>IFERROR(VLOOKUP('Employee List'!AE356,Civil_Status_Table,2,FALSE),"")</f>
        <v/>
      </c>
      <c r="AE348" s="2" t="str">
        <f>IF('Employee List'!AF356="","",TRIM('Employee List'!AF356))</f>
        <v/>
      </c>
      <c r="AF348" s="2" t="str">
        <f>IF('Employee List'!AG356="","",TRIM('Employee List'!AG356))</f>
        <v/>
      </c>
      <c r="AG348" s="2" t="str">
        <f>IF('Employee List'!AH356="","",TRIM('Employee List'!AH356))</f>
        <v/>
      </c>
      <c r="AH348" t="str">
        <f>IF(ISBLANK('Employee List'!AI356), "",VLOOKUP('Employee List'!AI356,'other LOVs'!A:B,2,FALSE))</f>
        <v/>
      </c>
      <c r="AI348" t="str">
        <f>IF('Employee List'!AJ356="","",TRIM('Employee List'!AJ356))</f>
        <v/>
      </c>
      <c r="AJ348" t="str">
        <f>IF(ISBLANK('Employee List'!AK356)," ",TRIM('Employee List'!AK356))</f>
        <v xml:space="preserve"> </v>
      </c>
    </row>
    <row r="349" spans="1:36">
      <c r="A349" t="str">
        <f>IF('Employee List'!B357="","",TRIM('Employee List'!B357))</f>
        <v/>
      </c>
      <c r="B349" t="str">
        <f>IF('Employee List'!C357="","",TRIM('Employee List'!C357))</f>
        <v/>
      </c>
      <c r="C349" t="str">
        <f>IF('Employee List'!D357="","",TRIM('Employee List'!D357))</f>
        <v/>
      </c>
      <c r="D349" t="str">
        <f>IF(ISBLANK('Employee List'!E357), "",VLOOKUP('Employee List'!E357,'other LOVs'!A:B,2,FALSE))</f>
        <v/>
      </c>
      <c r="E349" t="str">
        <f>IF('Employee List'!F357="","",TRIM('Employee List'!F357))</f>
        <v>,</v>
      </c>
      <c r="F349" s="2" t="str">
        <f>IF('Employee List'!H357="","",'Employee List'!H357)</f>
        <v/>
      </c>
      <c r="G349" s="2" t="str">
        <f>IF('Employee List'!I357="","",TRIM('Employee List'!I357))</f>
        <v/>
      </c>
      <c r="H349" t="str">
        <f>IFERROR(VLOOKUP('Employee List'!J357,Nationality_Table,2,FALSE),"")</f>
        <v/>
      </c>
      <c r="I349" t="str">
        <f>IFERROR(VLOOKUP('Employee List'!K357,Country_Table,2,FALSE),"")</f>
        <v/>
      </c>
      <c r="J349" t="str">
        <f>IFERROR(VLOOKUP('Employee List'!L357,Gender_Table,2,FALSE),"")</f>
        <v/>
      </c>
      <c r="K349" s="2" t="str">
        <f>IF('Employee List'!M357="","",TEXT('Employee List'!M357,"00000000000"))</f>
        <v/>
      </c>
      <c r="L349" s="2" t="str">
        <f>IF('Employee List'!N357="","",TRIM('Employee List'!N357))</f>
        <v/>
      </c>
      <c r="M349" s="2" t="str">
        <f>IF('Employee List'!O357="","",TRIM('Employee List'!O357))</f>
        <v/>
      </c>
      <c r="N349" s="2" t="str">
        <f>IF('Employee List'!P357="","",LEFT(TRIM('Employee List'!P357),60))</f>
        <v/>
      </c>
      <c r="O349" t="str">
        <f>IFERROR(IF(VLOOKUP('Employee List'!Q357,Country_Table,2,FALSE)="PH",VLOOKUP(UPPER(TRIM('Employee List'!R357)&amp;TRIM('Employee List'!S357)&amp;TRIM('Employee List'!T357)),City!$K:$M,3,FALSE),IF('Employee List'!T357="","",'Employee List'!T357)),"")</f>
        <v/>
      </c>
      <c r="P349" t="str">
        <f>IFERROR(IF(VLOOKUP('Employee List'!Q357,Country_Table,2,FALSE)="PH",VLOOKUP('Employee List'!R357,Region_Table,2,FALSE),IF('Employee List'!R357="","",'Employee List'!R357)),"")</f>
        <v/>
      </c>
      <c r="Q349" t="str">
        <f>IFERROR(IF(VLOOKUP('Employee List'!Q357,Country_Table,2,FALSE)="PH",VLOOKUP('Employee List'!S357,Province_Table,2,FALSE),IF('Employee List'!S357="","",'Employee List'!S357)),"")</f>
        <v/>
      </c>
      <c r="R349" t="str">
        <f>IFERROR(VLOOKUP('Employee List'!Q357,Country_Table,2,FALSE),"")</f>
        <v/>
      </c>
      <c r="S349" s="2" t="str">
        <f>IF('Employee List'!U357="","",TRIM('Employee List'!U357))</f>
        <v/>
      </c>
      <c r="T349" s="2" t="str">
        <f>IF('Employee List'!V357="","",TRIM('Employee List'!V357))</f>
        <v/>
      </c>
      <c r="U349" s="2" t="str">
        <f>IF('Employee List'!W357="","",LEFT(TRIM('Employee List'!W357),60))</f>
        <v/>
      </c>
      <c r="V349" t="str">
        <f>IFERROR(IF(VLOOKUP('Employee List'!X357,Country_Table,2,FALSE)="PH",VLOOKUP(UPPER(TRIM('Employee List'!Y357)&amp;TRIM('Employee List'!Z357)&amp;TRIM('Employee List'!AA357)),City!$K:$M,3,FALSE),IF('Employee List'!AA357="","",'Employee List'!AA357)),"")</f>
        <v/>
      </c>
      <c r="W349" t="str">
        <f>IFERROR(IF(VLOOKUP('Employee List'!X357,Country_Table,2,FALSE)="PH",VLOOKUP('Employee List'!Y357,Region_Table,2,FALSE),IF('Employee List'!Y357="","",'Employee List'!Y357)),"")</f>
        <v/>
      </c>
      <c r="X349" t="str">
        <f>IFERROR(IF(VLOOKUP('Employee List'!X357,Country_Table,2,FALSE)="PH",VLOOKUP('Employee List'!Z357,Province_Table,2,FALSE),IF('Employee List'!Z357="","",'Employee List'!Z357)),"")</f>
        <v/>
      </c>
      <c r="Y349" t="str">
        <f>IFERROR(VLOOKUP('Employee List'!X357,Country_Table,2,FALSE),"")</f>
        <v/>
      </c>
      <c r="Z349" s="2" t="str">
        <f>IF('Employee List'!AB357="","",TRIM('Employee List'!AB357))</f>
        <v/>
      </c>
      <c r="AA349" s="2" t="str">
        <f>IF('Employee List'!AC357="","",TRIM('Employee List'!AC357))</f>
        <v/>
      </c>
      <c r="AB349" s="2" t="str">
        <f>IF('Employee List'!AD357="","",TRIM('Employee List'!AD357))</f>
        <v/>
      </c>
      <c r="AC349" s="2" t="str">
        <f>IF('Employee List'!G357="","",TRIM('Employee List'!G357))</f>
        <v/>
      </c>
      <c r="AD349" t="str">
        <f>IFERROR(VLOOKUP('Employee List'!AE357,Civil_Status_Table,2,FALSE),"")</f>
        <v/>
      </c>
      <c r="AE349" s="2" t="str">
        <f>IF('Employee List'!AF357="","",TRIM('Employee List'!AF357))</f>
        <v/>
      </c>
      <c r="AF349" s="2" t="str">
        <f>IF('Employee List'!AG357="","",TRIM('Employee List'!AG357))</f>
        <v/>
      </c>
      <c r="AG349" s="2" t="str">
        <f>IF('Employee List'!AH357="","",TRIM('Employee List'!AH357))</f>
        <v/>
      </c>
      <c r="AH349" t="str">
        <f>IF(ISBLANK('Employee List'!AI357), "",VLOOKUP('Employee List'!AI357,'other LOVs'!A:B,2,FALSE))</f>
        <v/>
      </c>
      <c r="AI349" t="str">
        <f>IF('Employee List'!AJ357="","",TRIM('Employee List'!AJ357))</f>
        <v/>
      </c>
      <c r="AJ349" t="str">
        <f>IF(ISBLANK('Employee List'!AK357)," ",TRIM('Employee List'!AK357))</f>
        <v xml:space="preserve"> </v>
      </c>
    </row>
    <row r="350" spans="1:36">
      <c r="A350" t="str">
        <f>IF('Employee List'!B358="","",TRIM('Employee List'!B358))</f>
        <v/>
      </c>
      <c r="B350" t="str">
        <f>IF('Employee List'!C358="","",TRIM('Employee List'!C358))</f>
        <v/>
      </c>
      <c r="C350" t="str">
        <f>IF('Employee List'!D358="","",TRIM('Employee List'!D358))</f>
        <v/>
      </c>
      <c r="D350" t="str">
        <f>IF(ISBLANK('Employee List'!E358), "",VLOOKUP('Employee List'!E358,'other LOVs'!A:B,2,FALSE))</f>
        <v/>
      </c>
      <c r="E350" t="str">
        <f>IF('Employee List'!F358="","",TRIM('Employee List'!F358))</f>
        <v>,</v>
      </c>
      <c r="F350" s="2" t="str">
        <f>IF('Employee List'!H358="","",'Employee List'!H358)</f>
        <v/>
      </c>
      <c r="G350" s="2" t="str">
        <f>IF('Employee List'!I358="","",TRIM('Employee List'!I358))</f>
        <v/>
      </c>
      <c r="H350" t="str">
        <f>IFERROR(VLOOKUP('Employee List'!J358,Nationality_Table,2,FALSE),"")</f>
        <v/>
      </c>
      <c r="I350" t="str">
        <f>IFERROR(VLOOKUP('Employee List'!K358,Country_Table,2,FALSE),"")</f>
        <v/>
      </c>
      <c r="J350" t="str">
        <f>IFERROR(VLOOKUP('Employee List'!L358,Gender_Table,2,FALSE),"")</f>
        <v/>
      </c>
      <c r="K350" s="2" t="str">
        <f>IF('Employee List'!M358="","",TEXT('Employee List'!M358,"00000000000"))</f>
        <v/>
      </c>
      <c r="L350" s="2" t="str">
        <f>IF('Employee List'!N358="","",TRIM('Employee List'!N358))</f>
        <v/>
      </c>
      <c r="M350" s="2" t="str">
        <f>IF('Employee List'!O358="","",TRIM('Employee List'!O358))</f>
        <v/>
      </c>
      <c r="N350" s="2" t="str">
        <f>IF('Employee List'!P358="","",LEFT(TRIM('Employee List'!P358),60))</f>
        <v/>
      </c>
      <c r="O350" t="str">
        <f>IFERROR(IF(VLOOKUP('Employee List'!Q358,Country_Table,2,FALSE)="PH",VLOOKUP(UPPER(TRIM('Employee List'!R358)&amp;TRIM('Employee List'!S358)&amp;TRIM('Employee List'!T358)),City!$K:$M,3,FALSE),IF('Employee List'!T358="","",'Employee List'!T358)),"")</f>
        <v/>
      </c>
      <c r="P350" t="str">
        <f>IFERROR(IF(VLOOKUP('Employee List'!Q358,Country_Table,2,FALSE)="PH",VLOOKUP('Employee List'!R358,Region_Table,2,FALSE),IF('Employee List'!R358="","",'Employee List'!R358)),"")</f>
        <v/>
      </c>
      <c r="Q350" t="str">
        <f>IFERROR(IF(VLOOKUP('Employee List'!Q358,Country_Table,2,FALSE)="PH",VLOOKUP('Employee List'!S358,Province_Table,2,FALSE),IF('Employee List'!S358="","",'Employee List'!S358)),"")</f>
        <v/>
      </c>
      <c r="R350" t="str">
        <f>IFERROR(VLOOKUP('Employee List'!Q358,Country_Table,2,FALSE),"")</f>
        <v/>
      </c>
      <c r="S350" s="2" t="str">
        <f>IF('Employee List'!U358="","",TRIM('Employee List'!U358))</f>
        <v/>
      </c>
      <c r="T350" s="2" t="str">
        <f>IF('Employee List'!V358="","",TRIM('Employee List'!V358))</f>
        <v/>
      </c>
      <c r="U350" s="2" t="str">
        <f>IF('Employee List'!W358="","",LEFT(TRIM('Employee List'!W358),60))</f>
        <v/>
      </c>
      <c r="V350" t="str">
        <f>IFERROR(IF(VLOOKUP('Employee List'!X358,Country_Table,2,FALSE)="PH",VLOOKUP(UPPER(TRIM('Employee List'!Y358)&amp;TRIM('Employee List'!Z358)&amp;TRIM('Employee List'!AA358)),City!$K:$M,3,FALSE),IF('Employee List'!AA358="","",'Employee List'!AA358)),"")</f>
        <v/>
      </c>
      <c r="W350" t="str">
        <f>IFERROR(IF(VLOOKUP('Employee List'!X358,Country_Table,2,FALSE)="PH",VLOOKUP('Employee List'!Y358,Region_Table,2,FALSE),IF('Employee List'!Y358="","",'Employee List'!Y358)),"")</f>
        <v/>
      </c>
      <c r="X350" t="str">
        <f>IFERROR(IF(VLOOKUP('Employee List'!X358,Country_Table,2,FALSE)="PH",VLOOKUP('Employee List'!Z358,Province_Table,2,FALSE),IF('Employee List'!Z358="","",'Employee List'!Z358)),"")</f>
        <v/>
      </c>
      <c r="Y350" t="str">
        <f>IFERROR(VLOOKUP('Employee List'!X358,Country_Table,2,FALSE),"")</f>
        <v/>
      </c>
      <c r="Z350" s="2" t="str">
        <f>IF('Employee List'!AB358="","",TRIM('Employee List'!AB358))</f>
        <v/>
      </c>
      <c r="AA350" s="2" t="str">
        <f>IF('Employee List'!AC358="","",TRIM('Employee List'!AC358))</f>
        <v/>
      </c>
      <c r="AB350" s="2" t="str">
        <f>IF('Employee List'!AD358="","",TRIM('Employee List'!AD358))</f>
        <v/>
      </c>
      <c r="AC350" s="2" t="str">
        <f>IF('Employee List'!G358="","",TRIM('Employee List'!G358))</f>
        <v/>
      </c>
      <c r="AD350" t="str">
        <f>IFERROR(VLOOKUP('Employee List'!AE358,Civil_Status_Table,2,FALSE),"")</f>
        <v/>
      </c>
      <c r="AE350" s="2" t="str">
        <f>IF('Employee List'!AF358="","",TRIM('Employee List'!AF358))</f>
        <v/>
      </c>
      <c r="AF350" s="2" t="str">
        <f>IF('Employee List'!AG358="","",TRIM('Employee List'!AG358))</f>
        <v/>
      </c>
      <c r="AG350" s="2" t="str">
        <f>IF('Employee List'!AH358="","",TRIM('Employee List'!AH358))</f>
        <v/>
      </c>
      <c r="AH350" t="str">
        <f>IF(ISBLANK('Employee List'!AI358), "",VLOOKUP('Employee List'!AI358,'other LOVs'!A:B,2,FALSE))</f>
        <v/>
      </c>
      <c r="AI350" t="str">
        <f>IF('Employee List'!AJ358="","",TRIM('Employee List'!AJ358))</f>
        <v/>
      </c>
      <c r="AJ350" t="str">
        <f>IF(ISBLANK('Employee List'!AK358)," ",TRIM('Employee List'!AK358))</f>
        <v xml:space="preserve"> </v>
      </c>
    </row>
    <row r="351" spans="1:36">
      <c r="A351" t="str">
        <f>IF('Employee List'!B359="","",TRIM('Employee List'!B359))</f>
        <v/>
      </c>
      <c r="B351" t="str">
        <f>IF('Employee List'!C359="","",TRIM('Employee List'!C359))</f>
        <v/>
      </c>
      <c r="C351" t="str">
        <f>IF('Employee List'!D359="","",TRIM('Employee List'!D359))</f>
        <v/>
      </c>
      <c r="D351" t="str">
        <f>IF(ISBLANK('Employee List'!E359), "",VLOOKUP('Employee List'!E359,'other LOVs'!A:B,2,FALSE))</f>
        <v/>
      </c>
      <c r="E351" t="str">
        <f>IF('Employee List'!F359="","",TRIM('Employee List'!F359))</f>
        <v>,</v>
      </c>
      <c r="F351" s="2" t="str">
        <f>IF('Employee List'!H359="","",'Employee List'!H359)</f>
        <v/>
      </c>
      <c r="G351" s="2" t="str">
        <f>IF('Employee List'!I359="","",TRIM('Employee List'!I359))</f>
        <v/>
      </c>
      <c r="H351" t="str">
        <f>IFERROR(VLOOKUP('Employee List'!J359,Nationality_Table,2,FALSE),"")</f>
        <v/>
      </c>
      <c r="I351" t="str">
        <f>IFERROR(VLOOKUP('Employee List'!K359,Country_Table,2,FALSE),"")</f>
        <v/>
      </c>
      <c r="J351" t="str">
        <f>IFERROR(VLOOKUP('Employee List'!L359,Gender_Table,2,FALSE),"")</f>
        <v/>
      </c>
      <c r="K351" s="2" t="str">
        <f>IF('Employee List'!M359="","",TEXT('Employee List'!M359,"00000000000"))</f>
        <v/>
      </c>
      <c r="L351" s="2" t="str">
        <f>IF('Employee List'!N359="","",TRIM('Employee List'!N359))</f>
        <v/>
      </c>
      <c r="M351" s="2" t="str">
        <f>IF('Employee List'!O359="","",TRIM('Employee List'!O359))</f>
        <v/>
      </c>
      <c r="N351" s="2" t="str">
        <f>IF('Employee List'!P359="","",LEFT(TRIM('Employee List'!P359),60))</f>
        <v/>
      </c>
      <c r="O351" t="str">
        <f>IFERROR(IF(VLOOKUP('Employee List'!Q359,Country_Table,2,FALSE)="PH",VLOOKUP(UPPER(TRIM('Employee List'!R359)&amp;TRIM('Employee List'!S359)&amp;TRIM('Employee List'!T359)),City!$K:$M,3,FALSE),IF('Employee List'!T359="","",'Employee List'!T359)),"")</f>
        <v/>
      </c>
      <c r="P351" t="str">
        <f>IFERROR(IF(VLOOKUP('Employee List'!Q359,Country_Table,2,FALSE)="PH",VLOOKUP('Employee List'!R359,Region_Table,2,FALSE),IF('Employee List'!R359="","",'Employee List'!R359)),"")</f>
        <v/>
      </c>
      <c r="Q351" t="str">
        <f>IFERROR(IF(VLOOKUP('Employee List'!Q359,Country_Table,2,FALSE)="PH",VLOOKUP('Employee List'!S359,Province_Table,2,FALSE),IF('Employee List'!S359="","",'Employee List'!S359)),"")</f>
        <v/>
      </c>
      <c r="R351" t="str">
        <f>IFERROR(VLOOKUP('Employee List'!Q359,Country_Table,2,FALSE),"")</f>
        <v/>
      </c>
      <c r="S351" s="2" t="str">
        <f>IF('Employee List'!U359="","",TRIM('Employee List'!U359))</f>
        <v/>
      </c>
      <c r="T351" s="2" t="str">
        <f>IF('Employee List'!V359="","",TRIM('Employee List'!V359))</f>
        <v/>
      </c>
      <c r="U351" s="2" t="str">
        <f>IF('Employee List'!W359="","",LEFT(TRIM('Employee List'!W359),60))</f>
        <v/>
      </c>
      <c r="V351" t="str">
        <f>IFERROR(IF(VLOOKUP('Employee List'!X359,Country_Table,2,FALSE)="PH",VLOOKUP(UPPER(TRIM('Employee List'!Y359)&amp;TRIM('Employee List'!Z359)&amp;TRIM('Employee List'!AA359)),City!$K:$M,3,FALSE),IF('Employee List'!AA359="","",'Employee List'!AA359)),"")</f>
        <v/>
      </c>
      <c r="W351" t="str">
        <f>IFERROR(IF(VLOOKUP('Employee List'!X359,Country_Table,2,FALSE)="PH",VLOOKUP('Employee List'!Y359,Region_Table,2,FALSE),IF('Employee List'!Y359="","",'Employee List'!Y359)),"")</f>
        <v/>
      </c>
      <c r="X351" t="str">
        <f>IFERROR(IF(VLOOKUP('Employee List'!X359,Country_Table,2,FALSE)="PH",VLOOKUP('Employee List'!Z359,Province_Table,2,FALSE),IF('Employee List'!Z359="","",'Employee List'!Z359)),"")</f>
        <v/>
      </c>
      <c r="Y351" t="str">
        <f>IFERROR(VLOOKUP('Employee List'!X359,Country_Table,2,FALSE),"")</f>
        <v/>
      </c>
      <c r="Z351" s="2" t="str">
        <f>IF('Employee List'!AB359="","",TRIM('Employee List'!AB359))</f>
        <v/>
      </c>
      <c r="AA351" s="2" t="str">
        <f>IF('Employee List'!AC359="","",TRIM('Employee List'!AC359))</f>
        <v/>
      </c>
      <c r="AB351" s="2" t="str">
        <f>IF('Employee List'!AD359="","",TRIM('Employee List'!AD359))</f>
        <v/>
      </c>
      <c r="AC351" s="2" t="str">
        <f>IF('Employee List'!G359="","",TRIM('Employee List'!G359))</f>
        <v/>
      </c>
      <c r="AD351" t="str">
        <f>IFERROR(VLOOKUP('Employee List'!AE359,Civil_Status_Table,2,FALSE),"")</f>
        <v/>
      </c>
      <c r="AE351" s="2" t="str">
        <f>IF('Employee List'!AF359="","",TRIM('Employee List'!AF359))</f>
        <v/>
      </c>
      <c r="AF351" s="2" t="str">
        <f>IF('Employee List'!AG359="","",TRIM('Employee List'!AG359))</f>
        <v/>
      </c>
      <c r="AG351" s="2" t="str">
        <f>IF('Employee List'!AH359="","",TRIM('Employee List'!AH359))</f>
        <v/>
      </c>
      <c r="AH351" t="str">
        <f>IF(ISBLANK('Employee List'!AI359), "",VLOOKUP('Employee List'!AI359,'other LOVs'!A:B,2,FALSE))</f>
        <v/>
      </c>
      <c r="AI351" t="str">
        <f>IF('Employee List'!AJ359="","",TRIM('Employee List'!AJ359))</f>
        <v/>
      </c>
      <c r="AJ351" t="str">
        <f>IF(ISBLANK('Employee List'!AK359)," ",TRIM('Employee List'!AK359))</f>
        <v xml:space="preserve"> </v>
      </c>
    </row>
    <row r="352" spans="1:36">
      <c r="A352" t="str">
        <f>IF('Employee List'!B360="","",TRIM('Employee List'!B360))</f>
        <v/>
      </c>
      <c r="B352" t="str">
        <f>IF('Employee List'!C360="","",TRIM('Employee List'!C360))</f>
        <v/>
      </c>
      <c r="C352" t="str">
        <f>IF('Employee List'!D360="","",TRIM('Employee List'!D360))</f>
        <v/>
      </c>
      <c r="D352" t="str">
        <f>IF(ISBLANK('Employee List'!E360), "",VLOOKUP('Employee List'!E360,'other LOVs'!A:B,2,FALSE))</f>
        <v/>
      </c>
      <c r="E352" t="str">
        <f>IF('Employee List'!F360="","",TRIM('Employee List'!F360))</f>
        <v>,</v>
      </c>
      <c r="F352" s="2" t="str">
        <f>IF('Employee List'!H360="","",'Employee List'!H360)</f>
        <v/>
      </c>
      <c r="G352" s="2" t="str">
        <f>IF('Employee List'!I360="","",TRIM('Employee List'!I360))</f>
        <v/>
      </c>
      <c r="H352" t="str">
        <f>IFERROR(VLOOKUP('Employee List'!J360,Nationality_Table,2,FALSE),"")</f>
        <v/>
      </c>
      <c r="I352" t="str">
        <f>IFERROR(VLOOKUP('Employee List'!K360,Country_Table,2,FALSE),"")</f>
        <v/>
      </c>
      <c r="J352" t="str">
        <f>IFERROR(VLOOKUP('Employee List'!L360,Gender_Table,2,FALSE),"")</f>
        <v/>
      </c>
      <c r="K352" s="2" t="str">
        <f>IF('Employee List'!M360="","",TEXT('Employee List'!M360,"00000000000"))</f>
        <v/>
      </c>
      <c r="L352" s="2" t="str">
        <f>IF('Employee List'!N360="","",TRIM('Employee List'!N360))</f>
        <v/>
      </c>
      <c r="M352" s="2" t="str">
        <f>IF('Employee List'!O360="","",TRIM('Employee List'!O360))</f>
        <v/>
      </c>
      <c r="N352" s="2" t="str">
        <f>IF('Employee List'!P360="","",LEFT(TRIM('Employee List'!P360),60))</f>
        <v/>
      </c>
      <c r="O352" t="str">
        <f>IFERROR(IF(VLOOKUP('Employee List'!Q360,Country_Table,2,FALSE)="PH",VLOOKUP(UPPER(TRIM('Employee List'!R360)&amp;TRIM('Employee List'!S360)&amp;TRIM('Employee List'!T360)),City!$K:$M,3,FALSE),IF('Employee List'!T360="","",'Employee List'!T360)),"")</f>
        <v/>
      </c>
      <c r="P352" t="str">
        <f>IFERROR(IF(VLOOKUP('Employee List'!Q360,Country_Table,2,FALSE)="PH",VLOOKUP('Employee List'!R360,Region_Table,2,FALSE),IF('Employee List'!R360="","",'Employee List'!R360)),"")</f>
        <v/>
      </c>
      <c r="Q352" t="str">
        <f>IFERROR(IF(VLOOKUP('Employee List'!Q360,Country_Table,2,FALSE)="PH",VLOOKUP('Employee List'!S360,Province_Table,2,FALSE),IF('Employee List'!S360="","",'Employee List'!S360)),"")</f>
        <v/>
      </c>
      <c r="R352" t="str">
        <f>IFERROR(VLOOKUP('Employee List'!Q360,Country_Table,2,FALSE),"")</f>
        <v/>
      </c>
      <c r="S352" s="2" t="str">
        <f>IF('Employee List'!U360="","",TRIM('Employee List'!U360))</f>
        <v/>
      </c>
      <c r="T352" s="2" t="str">
        <f>IF('Employee List'!V360="","",TRIM('Employee List'!V360))</f>
        <v/>
      </c>
      <c r="U352" s="2" t="str">
        <f>IF('Employee List'!W360="","",LEFT(TRIM('Employee List'!W360),60))</f>
        <v/>
      </c>
      <c r="V352" t="str">
        <f>IFERROR(IF(VLOOKUP('Employee List'!X360,Country_Table,2,FALSE)="PH",VLOOKUP(UPPER(TRIM('Employee List'!Y360)&amp;TRIM('Employee List'!Z360)&amp;TRIM('Employee List'!AA360)),City!$K:$M,3,FALSE),IF('Employee List'!AA360="","",'Employee List'!AA360)),"")</f>
        <v/>
      </c>
      <c r="W352" t="str">
        <f>IFERROR(IF(VLOOKUP('Employee List'!X360,Country_Table,2,FALSE)="PH",VLOOKUP('Employee List'!Y360,Region_Table,2,FALSE),IF('Employee List'!Y360="","",'Employee List'!Y360)),"")</f>
        <v/>
      </c>
      <c r="X352" t="str">
        <f>IFERROR(IF(VLOOKUP('Employee List'!X360,Country_Table,2,FALSE)="PH",VLOOKUP('Employee List'!Z360,Province_Table,2,FALSE),IF('Employee List'!Z360="","",'Employee List'!Z360)),"")</f>
        <v/>
      </c>
      <c r="Y352" t="str">
        <f>IFERROR(VLOOKUP('Employee List'!X360,Country_Table,2,FALSE),"")</f>
        <v/>
      </c>
      <c r="Z352" s="2" t="str">
        <f>IF('Employee List'!AB360="","",TRIM('Employee List'!AB360))</f>
        <v/>
      </c>
      <c r="AA352" s="2" t="str">
        <f>IF('Employee List'!AC360="","",TRIM('Employee List'!AC360))</f>
        <v/>
      </c>
      <c r="AB352" s="2" t="str">
        <f>IF('Employee List'!AD360="","",TRIM('Employee List'!AD360))</f>
        <v/>
      </c>
      <c r="AC352" s="2" t="str">
        <f>IF('Employee List'!G360="","",TRIM('Employee List'!G360))</f>
        <v/>
      </c>
      <c r="AD352" t="str">
        <f>IFERROR(VLOOKUP('Employee List'!AE360,Civil_Status_Table,2,FALSE),"")</f>
        <v/>
      </c>
      <c r="AE352" s="2" t="str">
        <f>IF('Employee List'!AF360="","",TRIM('Employee List'!AF360))</f>
        <v/>
      </c>
      <c r="AF352" s="2" t="str">
        <f>IF('Employee List'!AG360="","",TRIM('Employee List'!AG360))</f>
        <v/>
      </c>
      <c r="AG352" s="2" t="str">
        <f>IF('Employee List'!AH360="","",TRIM('Employee List'!AH360))</f>
        <v/>
      </c>
      <c r="AH352" t="str">
        <f>IF(ISBLANK('Employee List'!AI360), "",VLOOKUP('Employee List'!AI360,'other LOVs'!A:B,2,FALSE))</f>
        <v/>
      </c>
      <c r="AI352" t="str">
        <f>IF('Employee List'!AJ360="","",TRIM('Employee List'!AJ360))</f>
        <v/>
      </c>
      <c r="AJ352" t="str">
        <f>IF(ISBLANK('Employee List'!AK360)," ",TRIM('Employee List'!AK360))</f>
        <v xml:space="preserve"> </v>
      </c>
    </row>
    <row r="353" spans="1:36">
      <c r="A353" t="str">
        <f>IF('Employee List'!B361="","",TRIM('Employee List'!B361))</f>
        <v/>
      </c>
      <c r="B353" t="str">
        <f>IF('Employee List'!C361="","",TRIM('Employee List'!C361))</f>
        <v/>
      </c>
      <c r="C353" t="str">
        <f>IF('Employee List'!D361="","",TRIM('Employee List'!D361))</f>
        <v/>
      </c>
      <c r="D353" t="str">
        <f>IF(ISBLANK('Employee List'!E361), "",VLOOKUP('Employee List'!E361,'other LOVs'!A:B,2,FALSE))</f>
        <v/>
      </c>
      <c r="E353" t="str">
        <f>IF('Employee List'!F361="","",TRIM('Employee List'!F361))</f>
        <v>,</v>
      </c>
      <c r="F353" s="2" t="str">
        <f>IF('Employee List'!H361="","",'Employee List'!H361)</f>
        <v/>
      </c>
      <c r="G353" s="2" t="str">
        <f>IF('Employee List'!I361="","",TRIM('Employee List'!I361))</f>
        <v/>
      </c>
      <c r="H353" t="str">
        <f>IFERROR(VLOOKUP('Employee List'!J361,Nationality_Table,2,FALSE),"")</f>
        <v/>
      </c>
      <c r="I353" t="str">
        <f>IFERROR(VLOOKUP('Employee List'!K361,Country_Table,2,FALSE),"")</f>
        <v/>
      </c>
      <c r="J353" t="str">
        <f>IFERROR(VLOOKUP('Employee List'!L361,Gender_Table,2,FALSE),"")</f>
        <v/>
      </c>
      <c r="K353" s="2" t="str">
        <f>IF('Employee List'!M361="","",TEXT('Employee List'!M361,"00000000000"))</f>
        <v/>
      </c>
      <c r="L353" s="2" t="str">
        <f>IF('Employee List'!N361="","",TRIM('Employee List'!N361))</f>
        <v/>
      </c>
      <c r="M353" s="2" t="str">
        <f>IF('Employee List'!O361="","",TRIM('Employee List'!O361))</f>
        <v/>
      </c>
      <c r="N353" s="2" t="str">
        <f>IF('Employee List'!P361="","",LEFT(TRIM('Employee List'!P361),60))</f>
        <v/>
      </c>
      <c r="O353" t="str">
        <f>IFERROR(IF(VLOOKUP('Employee List'!Q361,Country_Table,2,FALSE)="PH",VLOOKUP(UPPER(TRIM('Employee List'!R361)&amp;TRIM('Employee List'!S361)&amp;TRIM('Employee List'!T361)),City!$K:$M,3,FALSE),IF('Employee List'!T361="","",'Employee List'!T361)),"")</f>
        <v/>
      </c>
      <c r="P353" t="str">
        <f>IFERROR(IF(VLOOKUP('Employee List'!Q361,Country_Table,2,FALSE)="PH",VLOOKUP('Employee List'!R361,Region_Table,2,FALSE),IF('Employee List'!R361="","",'Employee List'!R361)),"")</f>
        <v/>
      </c>
      <c r="Q353" t="str">
        <f>IFERROR(IF(VLOOKUP('Employee List'!Q361,Country_Table,2,FALSE)="PH",VLOOKUP('Employee List'!S361,Province_Table,2,FALSE),IF('Employee List'!S361="","",'Employee List'!S361)),"")</f>
        <v/>
      </c>
      <c r="R353" t="str">
        <f>IFERROR(VLOOKUP('Employee List'!Q361,Country_Table,2,FALSE),"")</f>
        <v/>
      </c>
      <c r="S353" s="2" t="str">
        <f>IF('Employee List'!U361="","",TRIM('Employee List'!U361))</f>
        <v/>
      </c>
      <c r="T353" s="2" t="str">
        <f>IF('Employee List'!V361="","",TRIM('Employee List'!V361))</f>
        <v/>
      </c>
      <c r="U353" s="2" t="str">
        <f>IF('Employee List'!W361="","",LEFT(TRIM('Employee List'!W361),60))</f>
        <v/>
      </c>
      <c r="V353" t="str">
        <f>IFERROR(IF(VLOOKUP('Employee List'!X361,Country_Table,2,FALSE)="PH",VLOOKUP(UPPER(TRIM('Employee List'!Y361)&amp;TRIM('Employee List'!Z361)&amp;TRIM('Employee List'!AA361)),City!$K:$M,3,FALSE),IF('Employee List'!AA361="","",'Employee List'!AA361)),"")</f>
        <v/>
      </c>
      <c r="W353" t="str">
        <f>IFERROR(IF(VLOOKUP('Employee List'!X361,Country_Table,2,FALSE)="PH",VLOOKUP('Employee List'!Y361,Region_Table,2,FALSE),IF('Employee List'!Y361="","",'Employee List'!Y361)),"")</f>
        <v/>
      </c>
      <c r="X353" t="str">
        <f>IFERROR(IF(VLOOKUP('Employee List'!X361,Country_Table,2,FALSE)="PH",VLOOKUP('Employee List'!Z361,Province_Table,2,FALSE),IF('Employee List'!Z361="","",'Employee List'!Z361)),"")</f>
        <v/>
      </c>
      <c r="Y353" t="str">
        <f>IFERROR(VLOOKUP('Employee List'!X361,Country_Table,2,FALSE),"")</f>
        <v/>
      </c>
      <c r="Z353" s="2" t="str">
        <f>IF('Employee List'!AB361="","",TRIM('Employee List'!AB361))</f>
        <v/>
      </c>
      <c r="AA353" s="2" t="str">
        <f>IF('Employee List'!AC361="","",TRIM('Employee List'!AC361))</f>
        <v/>
      </c>
      <c r="AB353" s="2" t="str">
        <f>IF('Employee List'!AD361="","",TRIM('Employee List'!AD361))</f>
        <v/>
      </c>
      <c r="AC353" s="2" t="str">
        <f>IF('Employee List'!G361="","",TRIM('Employee List'!G361))</f>
        <v/>
      </c>
      <c r="AD353" t="str">
        <f>IFERROR(VLOOKUP('Employee List'!AE361,Civil_Status_Table,2,FALSE),"")</f>
        <v/>
      </c>
      <c r="AE353" s="2" t="str">
        <f>IF('Employee List'!AF361="","",TRIM('Employee List'!AF361))</f>
        <v/>
      </c>
      <c r="AF353" s="2" t="str">
        <f>IF('Employee List'!AG361="","",TRIM('Employee List'!AG361))</f>
        <v/>
      </c>
      <c r="AG353" s="2" t="str">
        <f>IF('Employee List'!AH361="","",TRIM('Employee List'!AH361))</f>
        <v/>
      </c>
      <c r="AH353" t="str">
        <f>IF(ISBLANK('Employee List'!AI361), "",VLOOKUP('Employee List'!AI361,'other LOVs'!A:B,2,FALSE))</f>
        <v/>
      </c>
      <c r="AI353" t="str">
        <f>IF('Employee List'!AJ361="","",TRIM('Employee List'!AJ361))</f>
        <v/>
      </c>
      <c r="AJ353" t="str">
        <f>IF(ISBLANK('Employee List'!AK361)," ",TRIM('Employee List'!AK361))</f>
        <v xml:space="preserve"> </v>
      </c>
    </row>
    <row r="354" spans="1:36">
      <c r="A354" t="str">
        <f>IF('Employee List'!B362="","",TRIM('Employee List'!B362))</f>
        <v/>
      </c>
      <c r="B354" t="str">
        <f>IF('Employee List'!C362="","",TRIM('Employee List'!C362))</f>
        <v/>
      </c>
      <c r="C354" t="str">
        <f>IF('Employee List'!D362="","",TRIM('Employee List'!D362))</f>
        <v/>
      </c>
      <c r="D354" t="str">
        <f>IF(ISBLANK('Employee List'!E362), "",VLOOKUP('Employee List'!E362,'other LOVs'!A:B,2,FALSE))</f>
        <v/>
      </c>
      <c r="E354" t="str">
        <f>IF('Employee List'!F362="","",TRIM('Employee List'!F362))</f>
        <v>,</v>
      </c>
      <c r="F354" s="2" t="str">
        <f>IF('Employee List'!H362="","",'Employee List'!H362)</f>
        <v/>
      </c>
      <c r="G354" s="2" t="str">
        <f>IF('Employee List'!I362="","",TRIM('Employee List'!I362))</f>
        <v/>
      </c>
      <c r="H354" t="str">
        <f>IFERROR(VLOOKUP('Employee List'!J362,Nationality_Table,2,FALSE),"")</f>
        <v/>
      </c>
      <c r="I354" t="str">
        <f>IFERROR(VLOOKUP('Employee List'!K362,Country_Table,2,FALSE),"")</f>
        <v/>
      </c>
      <c r="J354" t="str">
        <f>IFERROR(VLOOKUP('Employee List'!L362,Gender_Table,2,FALSE),"")</f>
        <v/>
      </c>
      <c r="K354" s="2" t="str">
        <f>IF('Employee List'!M362="","",TEXT('Employee List'!M362,"00000000000"))</f>
        <v/>
      </c>
      <c r="L354" s="2" t="str">
        <f>IF('Employee List'!N362="","",TRIM('Employee List'!N362))</f>
        <v/>
      </c>
      <c r="M354" s="2" t="str">
        <f>IF('Employee List'!O362="","",TRIM('Employee List'!O362))</f>
        <v/>
      </c>
      <c r="N354" s="2" t="str">
        <f>IF('Employee List'!P362="","",LEFT(TRIM('Employee List'!P362),60))</f>
        <v/>
      </c>
      <c r="O354" t="str">
        <f>IFERROR(IF(VLOOKUP('Employee List'!Q362,Country_Table,2,FALSE)="PH",VLOOKUP(UPPER(TRIM('Employee List'!R362)&amp;TRIM('Employee List'!S362)&amp;TRIM('Employee List'!T362)),City!$K:$M,3,FALSE),IF('Employee List'!T362="","",'Employee List'!T362)),"")</f>
        <v/>
      </c>
      <c r="P354" t="str">
        <f>IFERROR(IF(VLOOKUP('Employee List'!Q362,Country_Table,2,FALSE)="PH",VLOOKUP('Employee List'!R362,Region_Table,2,FALSE),IF('Employee List'!R362="","",'Employee List'!R362)),"")</f>
        <v/>
      </c>
      <c r="Q354" t="str">
        <f>IFERROR(IF(VLOOKUP('Employee List'!Q362,Country_Table,2,FALSE)="PH",VLOOKUP('Employee List'!S362,Province_Table,2,FALSE),IF('Employee List'!S362="","",'Employee List'!S362)),"")</f>
        <v/>
      </c>
      <c r="R354" t="str">
        <f>IFERROR(VLOOKUP('Employee List'!Q362,Country_Table,2,FALSE),"")</f>
        <v/>
      </c>
      <c r="S354" s="2" t="str">
        <f>IF('Employee List'!U362="","",TRIM('Employee List'!U362))</f>
        <v/>
      </c>
      <c r="T354" s="2" t="str">
        <f>IF('Employee List'!V362="","",TRIM('Employee List'!V362))</f>
        <v/>
      </c>
      <c r="U354" s="2" t="str">
        <f>IF('Employee List'!W362="","",LEFT(TRIM('Employee List'!W362),60))</f>
        <v/>
      </c>
      <c r="V354" t="str">
        <f>IFERROR(IF(VLOOKUP('Employee List'!X362,Country_Table,2,FALSE)="PH",VLOOKUP(UPPER(TRIM('Employee List'!Y362)&amp;TRIM('Employee List'!Z362)&amp;TRIM('Employee List'!AA362)),City!$K:$M,3,FALSE),IF('Employee List'!AA362="","",'Employee List'!AA362)),"")</f>
        <v/>
      </c>
      <c r="W354" t="str">
        <f>IFERROR(IF(VLOOKUP('Employee List'!X362,Country_Table,2,FALSE)="PH",VLOOKUP('Employee List'!Y362,Region_Table,2,FALSE),IF('Employee List'!Y362="","",'Employee List'!Y362)),"")</f>
        <v/>
      </c>
      <c r="X354" t="str">
        <f>IFERROR(IF(VLOOKUP('Employee List'!X362,Country_Table,2,FALSE)="PH",VLOOKUP('Employee List'!Z362,Province_Table,2,FALSE),IF('Employee List'!Z362="","",'Employee List'!Z362)),"")</f>
        <v/>
      </c>
      <c r="Y354" t="str">
        <f>IFERROR(VLOOKUP('Employee List'!X362,Country_Table,2,FALSE),"")</f>
        <v/>
      </c>
      <c r="Z354" s="2" t="str">
        <f>IF('Employee List'!AB362="","",TRIM('Employee List'!AB362))</f>
        <v/>
      </c>
      <c r="AA354" s="2" t="str">
        <f>IF('Employee List'!AC362="","",TRIM('Employee List'!AC362))</f>
        <v/>
      </c>
      <c r="AB354" s="2" t="str">
        <f>IF('Employee List'!AD362="","",TRIM('Employee List'!AD362))</f>
        <v/>
      </c>
      <c r="AC354" s="2" t="str">
        <f>IF('Employee List'!G362="","",TRIM('Employee List'!G362))</f>
        <v/>
      </c>
      <c r="AD354" t="str">
        <f>IFERROR(VLOOKUP('Employee List'!AE362,Civil_Status_Table,2,FALSE),"")</f>
        <v/>
      </c>
      <c r="AE354" s="2" t="str">
        <f>IF('Employee List'!AF362="","",TRIM('Employee List'!AF362))</f>
        <v/>
      </c>
      <c r="AF354" s="2" t="str">
        <f>IF('Employee List'!AG362="","",TRIM('Employee List'!AG362))</f>
        <v/>
      </c>
      <c r="AG354" s="2" t="str">
        <f>IF('Employee List'!AH362="","",TRIM('Employee List'!AH362))</f>
        <v/>
      </c>
      <c r="AH354" t="str">
        <f>IF(ISBLANK('Employee List'!AI362), "",VLOOKUP('Employee List'!AI362,'other LOVs'!A:B,2,FALSE))</f>
        <v/>
      </c>
      <c r="AI354" t="str">
        <f>IF('Employee List'!AJ362="","",TRIM('Employee List'!AJ362))</f>
        <v/>
      </c>
      <c r="AJ354" t="str">
        <f>IF(ISBLANK('Employee List'!AK362)," ",TRIM('Employee List'!AK362))</f>
        <v xml:space="preserve"> </v>
      </c>
    </row>
    <row r="355" spans="1:36">
      <c r="A355" t="str">
        <f>IF('Employee List'!B363="","",TRIM('Employee List'!B363))</f>
        <v/>
      </c>
      <c r="B355" t="str">
        <f>IF('Employee List'!C363="","",TRIM('Employee List'!C363))</f>
        <v/>
      </c>
      <c r="C355" t="str">
        <f>IF('Employee List'!D363="","",TRIM('Employee List'!D363))</f>
        <v/>
      </c>
      <c r="D355" t="str">
        <f>IF(ISBLANK('Employee List'!E363), "",VLOOKUP('Employee List'!E363,'other LOVs'!A:B,2,FALSE))</f>
        <v/>
      </c>
      <c r="E355" t="str">
        <f>IF('Employee List'!F363="","",TRIM('Employee List'!F363))</f>
        <v>,</v>
      </c>
      <c r="F355" s="2" t="str">
        <f>IF('Employee List'!H363="","",'Employee List'!H363)</f>
        <v/>
      </c>
      <c r="G355" s="2" t="str">
        <f>IF('Employee List'!I363="","",TRIM('Employee List'!I363))</f>
        <v/>
      </c>
      <c r="H355" t="str">
        <f>IFERROR(VLOOKUP('Employee List'!J363,Nationality_Table,2,FALSE),"")</f>
        <v/>
      </c>
      <c r="I355" t="str">
        <f>IFERROR(VLOOKUP('Employee List'!K363,Country_Table,2,FALSE),"")</f>
        <v/>
      </c>
      <c r="J355" t="str">
        <f>IFERROR(VLOOKUP('Employee List'!L363,Gender_Table,2,FALSE),"")</f>
        <v/>
      </c>
      <c r="K355" s="2" t="str">
        <f>IF('Employee List'!M363="","",TEXT('Employee List'!M363,"00000000000"))</f>
        <v/>
      </c>
      <c r="L355" s="2" t="str">
        <f>IF('Employee List'!N363="","",TRIM('Employee List'!N363))</f>
        <v/>
      </c>
      <c r="M355" s="2" t="str">
        <f>IF('Employee List'!O363="","",TRIM('Employee List'!O363))</f>
        <v/>
      </c>
      <c r="N355" s="2" t="str">
        <f>IF('Employee List'!P363="","",LEFT(TRIM('Employee List'!P363),60))</f>
        <v/>
      </c>
      <c r="O355" t="str">
        <f>IFERROR(IF(VLOOKUP('Employee List'!Q363,Country_Table,2,FALSE)="PH",VLOOKUP(UPPER(TRIM('Employee List'!R363)&amp;TRIM('Employee List'!S363)&amp;TRIM('Employee List'!T363)),City!$K:$M,3,FALSE),IF('Employee List'!T363="","",'Employee List'!T363)),"")</f>
        <v/>
      </c>
      <c r="P355" t="str">
        <f>IFERROR(IF(VLOOKUP('Employee List'!Q363,Country_Table,2,FALSE)="PH",VLOOKUP('Employee List'!R363,Region_Table,2,FALSE),IF('Employee List'!R363="","",'Employee List'!R363)),"")</f>
        <v/>
      </c>
      <c r="Q355" t="str">
        <f>IFERROR(IF(VLOOKUP('Employee List'!Q363,Country_Table,2,FALSE)="PH",VLOOKUP('Employee List'!S363,Province_Table,2,FALSE),IF('Employee List'!S363="","",'Employee List'!S363)),"")</f>
        <v/>
      </c>
      <c r="R355" t="str">
        <f>IFERROR(VLOOKUP('Employee List'!Q363,Country_Table,2,FALSE),"")</f>
        <v/>
      </c>
      <c r="S355" s="2" t="str">
        <f>IF('Employee List'!U363="","",TRIM('Employee List'!U363))</f>
        <v/>
      </c>
      <c r="T355" s="2" t="str">
        <f>IF('Employee List'!V363="","",TRIM('Employee List'!V363))</f>
        <v/>
      </c>
      <c r="U355" s="2" t="str">
        <f>IF('Employee List'!W363="","",LEFT(TRIM('Employee List'!W363),60))</f>
        <v/>
      </c>
      <c r="V355" t="str">
        <f>IFERROR(IF(VLOOKUP('Employee List'!X363,Country_Table,2,FALSE)="PH",VLOOKUP(UPPER(TRIM('Employee List'!Y363)&amp;TRIM('Employee List'!Z363)&amp;TRIM('Employee List'!AA363)),City!$K:$M,3,FALSE),IF('Employee List'!AA363="","",'Employee List'!AA363)),"")</f>
        <v/>
      </c>
      <c r="W355" t="str">
        <f>IFERROR(IF(VLOOKUP('Employee List'!X363,Country_Table,2,FALSE)="PH",VLOOKUP('Employee List'!Y363,Region_Table,2,FALSE),IF('Employee List'!Y363="","",'Employee List'!Y363)),"")</f>
        <v/>
      </c>
      <c r="X355" t="str">
        <f>IFERROR(IF(VLOOKUP('Employee List'!X363,Country_Table,2,FALSE)="PH",VLOOKUP('Employee List'!Z363,Province_Table,2,FALSE),IF('Employee List'!Z363="","",'Employee List'!Z363)),"")</f>
        <v/>
      </c>
      <c r="Y355" t="str">
        <f>IFERROR(VLOOKUP('Employee List'!X363,Country_Table,2,FALSE),"")</f>
        <v/>
      </c>
      <c r="Z355" s="2" t="str">
        <f>IF('Employee List'!AB363="","",TRIM('Employee List'!AB363))</f>
        <v/>
      </c>
      <c r="AA355" s="2" t="str">
        <f>IF('Employee List'!AC363="","",TRIM('Employee List'!AC363))</f>
        <v/>
      </c>
      <c r="AB355" s="2" t="str">
        <f>IF('Employee List'!AD363="","",TRIM('Employee List'!AD363))</f>
        <v/>
      </c>
      <c r="AC355" s="2" t="str">
        <f>IF('Employee List'!G363="","",TRIM('Employee List'!G363))</f>
        <v/>
      </c>
      <c r="AD355" t="str">
        <f>IFERROR(VLOOKUP('Employee List'!AE363,Civil_Status_Table,2,FALSE),"")</f>
        <v/>
      </c>
      <c r="AE355" s="2" t="str">
        <f>IF('Employee List'!AF363="","",TRIM('Employee List'!AF363))</f>
        <v/>
      </c>
      <c r="AF355" s="2" t="str">
        <f>IF('Employee List'!AG363="","",TRIM('Employee List'!AG363))</f>
        <v/>
      </c>
      <c r="AG355" s="2" t="str">
        <f>IF('Employee List'!AH363="","",TRIM('Employee List'!AH363))</f>
        <v/>
      </c>
      <c r="AH355" t="str">
        <f>IF(ISBLANK('Employee List'!AI363), "",VLOOKUP('Employee List'!AI363,'other LOVs'!A:B,2,FALSE))</f>
        <v/>
      </c>
      <c r="AI355" t="str">
        <f>IF('Employee List'!AJ363="","",TRIM('Employee List'!AJ363))</f>
        <v/>
      </c>
      <c r="AJ355" t="str">
        <f>IF(ISBLANK('Employee List'!AK363)," ",TRIM('Employee List'!AK363))</f>
        <v xml:space="preserve"> </v>
      </c>
    </row>
    <row r="356" spans="1:36">
      <c r="A356" t="str">
        <f>IF('Employee List'!B364="","",TRIM('Employee List'!B364))</f>
        <v/>
      </c>
      <c r="B356" t="str">
        <f>IF('Employee List'!C364="","",TRIM('Employee List'!C364))</f>
        <v/>
      </c>
      <c r="C356" t="str">
        <f>IF('Employee List'!D364="","",TRIM('Employee List'!D364))</f>
        <v/>
      </c>
      <c r="D356" t="str">
        <f>IF(ISBLANK('Employee List'!E364), "",VLOOKUP('Employee List'!E364,'other LOVs'!A:B,2,FALSE))</f>
        <v/>
      </c>
      <c r="E356" t="str">
        <f>IF('Employee List'!F364="","",TRIM('Employee List'!F364))</f>
        <v>,</v>
      </c>
      <c r="F356" s="2" t="str">
        <f>IF('Employee List'!H364="","",'Employee List'!H364)</f>
        <v/>
      </c>
      <c r="G356" s="2" t="str">
        <f>IF('Employee List'!I364="","",TRIM('Employee List'!I364))</f>
        <v/>
      </c>
      <c r="H356" t="str">
        <f>IFERROR(VLOOKUP('Employee List'!J364,Nationality_Table,2,FALSE),"")</f>
        <v/>
      </c>
      <c r="I356" t="str">
        <f>IFERROR(VLOOKUP('Employee List'!K364,Country_Table,2,FALSE),"")</f>
        <v/>
      </c>
      <c r="J356" t="str">
        <f>IFERROR(VLOOKUP('Employee List'!L364,Gender_Table,2,FALSE),"")</f>
        <v/>
      </c>
      <c r="K356" s="2" t="str">
        <f>IF('Employee List'!M364="","",TEXT('Employee List'!M364,"00000000000"))</f>
        <v/>
      </c>
      <c r="L356" s="2" t="str">
        <f>IF('Employee List'!N364="","",TRIM('Employee List'!N364))</f>
        <v/>
      </c>
      <c r="M356" s="2" t="str">
        <f>IF('Employee List'!O364="","",TRIM('Employee List'!O364))</f>
        <v/>
      </c>
      <c r="N356" s="2" t="str">
        <f>IF('Employee List'!P364="","",LEFT(TRIM('Employee List'!P364),60))</f>
        <v/>
      </c>
      <c r="O356" t="str">
        <f>IFERROR(IF(VLOOKUP('Employee List'!Q364,Country_Table,2,FALSE)="PH",VLOOKUP(UPPER(TRIM('Employee List'!R364)&amp;TRIM('Employee List'!S364)&amp;TRIM('Employee List'!T364)),City!$K:$M,3,FALSE),IF('Employee List'!T364="","",'Employee List'!T364)),"")</f>
        <v/>
      </c>
      <c r="P356" t="str">
        <f>IFERROR(IF(VLOOKUP('Employee List'!Q364,Country_Table,2,FALSE)="PH",VLOOKUP('Employee List'!R364,Region_Table,2,FALSE),IF('Employee List'!R364="","",'Employee List'!R364)),"")</f>
        <v/>
      </c>
      <c r="Q356" t="str">
        <f>IFERROR(IF(VLOOKUP('Employee List'!Q364,Country_Table,2,FALSE)="PH",VLOOKUP('Employee List'!S364,Province_Table,2,FALSE),IF('Employee List'!S364="","",'Employee List'!S364)),"")</f>
        <v/>
      </c>
      <c r="R356" t="str">
        <f>IFERROR(VLOOKUP('Employee List'!Q364,Country_Table,2,FALSE),"")</f>
        <v/>
      </c>
      <c r="S356" s="2" t="str">
        <f>IF('Employee List'!U364="","",TRIM('Employee List'!U364))</f>
        <v/>
      </c>
      <c r="T356" s="2" t="str">
        <f>IF('Employee List'!V364="","",TRIM('Employee List'!V364))</f>
        <v/>
      </c>
      <c r="U356" s="2" t="str">
        <f>IF('Employee List'!W364="","",LEFT(TRIM('Employee List'!W364),60))</f>
        <v/>
      </c>
      <c r="V356" t="str">
        <f>IFERROR(IF(VLOOKUP('Employee List'!X364,Country_Table,2,FALSE)="PH",VLOOKUP(UPPER(TRIM('Employee List'!Y364)&amp;TRIM('Employee List'!Z364)&amp;TRIM('Employee List'!AA364)),City!$K:$M,3,FALSE),IF('Employee List'!AA364="","",'Employee List'!AA364)),"")</f>
        <v/>
      </c>
      <c r="W356" t="str">
        <f>IFERROR(IF(VLOOKUP('Employee List'!X364,Country_Table,2,FALSE)="PH",VLOOKUP('Employee List'!Y364,Region_Table,2,FALSE),IF('Employee List'!Y364="","",'Employee List'!Y364)),"")</f>
        <v/>
      </c>
      <c r="X356" t="str">
        <f>IFERROR(IF(VLOOKUP('Employee List'!X364,Country_Table,2,FALSE)="PH",VLOOKUP('Employee List'!Z364,Province_Table,2,FALSE),IF('Employee List'!Z364="","",'Employee List'!Z364)),"")</f>
        <v/>
      </c>
      <c r="Y356" t="str">
        <f>IFERROR(VLOOKUP('Employee List'!X364,Country_Table,2,FALSE),"")</f>
        <v/>
      </c>
      <c r="Z356" s="2" t="str">
        <f>IF('Employee List'!AB364="","",TRIM('Employee List'!AB364))</f>
        <v/>
      </c>
      <c r="AA356" s="2" t="str">
        <f>IF('Employee List'!AC364="","",TRIM('Employee List'!AC364))</f>
        <v/>
      </c>
      <c r="AB356" s="2" t="str">
        <f>IF('Employee List'!AD364="","",TRIM('Employee List'!AD364))</f>
        <v/>
      </c>
      <c r="AC356" s="2" t="str">
        <f>IF('Employee List'!G364="","",TRIM('Employee List'!G364))</f>
        <v/>
      </c>
      <c r="AD356" t="str">
        <f>IFERROR(VLOOKUP('Employee List'!AE364,Civil_Status_Table,2,FALSE),"")</f>
        <v/>
      </c>
      <c r="AE356" s="2" t="str">
        <f>IF('Employee List'!AF364="","",TRIM('Employee List'!AF364))</f>
        <v/>
      </c>
      <c r="AF356" s="2" t="str">
        <f>IF('Employee List'!AG364="","",TRIM('Employee List'!AG364))</f>
        <v/>
      </c>
      <c r="AG356" s="2" t="str">
        <f>IF('Employee List'!AH364="","",TRIM('Employee List'!AH364))</f>
        <v/>
      </c>
      <c r="AH356" t="str">
        <f>IF(ISBLANK('Employee List'!AI364), "",VLOOKUP('Employee List'!AI364,'other LOVs'!A:B,2,FALSE))</f>
        <v/>
      </c>
      <c r="AI356" t="str">
        <f>IF('Employee List'!AJ364="","",TRIM('Employee List'!AJ364))</f>
        <v/>
      </c>
      <c r="AJ356" t="str">
        <f>IF(ISBLANK('Employee List'!AK364)," ",TRIM('Employee List'!AK364))</f>
        <v xml:space="preserve"> </v>
      </c>
    </row>
    <row r="357" spans="1:36">
      <c r="A357" t="str">
        <f>IF('Employee List'!B365="","",TRIM('Employee List'!B365))</f>
        <v/>
      </c>
      <c r="B357" t="str">
        <f>IF('Employee List'!C365="","",TRIM('Employee List'!C365))</f>
        <v/>
      </c>
      <c r="C357" t="str">
        <f>IF('Employee List'!D365="","",TRIM('Employee List'!D365))</f>
        <v/>
      </c>
      <c r="D357" t="str">
        <f>IF(ISBLANK('Employee List'!E365), "",VLOOKUP('Employee List'!E365,'other LOVs'!A:B,2,FALSE))</f>
        <v/>
      </c>
      <c r="E357" t="str">
        <f>IF('Employee List'!F365="","",TRIM('Employee List'!F365))</f>
        <v>,</v>
      </c>
      <c r="F357" s="2" t="str">
        <f>IF('Employee List'!H365="","",'Employee List'!H365)</f>
        <v/>
      </c>
      <c r="G357" s="2" t="str">
        <f>IF('Employee List'!I365="","",TRIM('Employee List'!I365))</f>
        <v/>
      </c>
      <c r="H357" t="str">
        <f>IFERROR(VLOOKUP('Employee List'!J365,Nationality_Table,2,FALSE),"")</f>
        <v/>
      </c>
      <c r="I357" t="str">
        <f>IFERROR(VLOOKUP('Employee List'!K365,Country_Table,2,FALSE),"")</f>
        <v/>
      </c>
      <c r="J357" t="str">
        <f>IFERROR(VLOOKUP('Employee List'!L365,Gender_Table,2,FALSE),"")</f>
        <v/>
      </c>
      <c r="K357" s="2" t="str">
        <f>IF('Employee List'!M365="","",TEXT('Employee List'!M365,"00000000000"))</f>
        <v/>
      </c>
      <c r="L357" s="2" t="str">
        <f>IF('Employee List'!N365="","",TRIM('Employee List'!N365))</f>
        <v/>
      </c>
      <c r="M357" s="2" t="str">
        <f>IF('Employee List'!O365="","",TRIM('Employee List'!O365))</f>
        <v/>
      </c>
      <c r="N357" s="2" t="str">
        <f>IF('Employee List'!P365="","",LEFT(TRIM('Employee List'!P365),60))</f>
        <v/>
      </c>
      <c r="O357" t="str">
        <f>IFERROR(IF(VLOOKUP('Employee List'!Q365,Country_Table,2,FALSE)="PH",VLOOKUP(UPPER(TRIM('Employee List'!R365)&amp;TRIM('Employee List'!S365)&amp;TRIM('Employee List'!T365)),City!$K:$M,3,FALSE),IF('Employee List'!T365="","",'Employee List'!T365)),"")</f>
        <v/>
      </c>
      <c r="P357" t="str">
        <f>IFERROR(IF(VLOOKUP('Employee List'!Q365,Country_Table,2,FALSE)="PH",VLOOKUP('Employee List'!R365,Region_Table,2,FALSE),IF('Employee List'!R365="","",'Employee List'!R365)),"")</f>
        <v/>
      </c>
      <c r="Q357" t="str">
        <f>IFERROR(IF(VLOOKUP('Employee List'!Q365,Country_Table,2,FALSE)="PH",VLOOKUP('Employee List'!S365,Province_Table,2,FALSE),IF('Employee List'!S365="","",'Employee List'!S365)),"")</f>
        <v/>
      </c>
      <c r="R357" t="str">
        <f>IFERROR(VLOOKUP('Employee List'!Q365,Country_Table,2,FALSE),"")</f>
        <v/>
      </c>
      <c r="S357" s="2" t="str">
        <f>IF('Employee List'!U365="","",TRIM('Employee List'!U365))</f>
        <v/>
      </c>
      <c r="T357" s="2" t="str">
        <f>IF('Employee List'!V365="","",TRIM('Employee List'!V365))</f>
        <v/>
      </c>
      <c r="U357" s="2" t="str">
        <f>IF('Employee List'!W365="","",LEFT(TRIM('Employee List'!W365),60))</f>
        <v/>
      </c>
      <c r="V357" t="str">
        <f>IFERROR(IF(VLOOKUP('Employee List'!X365,Country_Table,2,FALSE)="PH",VLOOKUP(UPPER(TRIM('Employee List'!Y365)&amp;TRIM('Employee List'!Z365)&amp;TRIM('Employee List'!AA365)),City!$K:$M,3,FALSE),IF('Employee List'!AA365="","",'Employee List'!AA365)),"")</f>
        <v/>
      </c>
      <c r="W357" t="str">
        <f>IFERROR(IF(VLOOKUP('Employee List'!X365,Country_Table,2,FALSE)="PH",VLOOKUP('Employee List'!Y365,Region_Table,2,FALSE),IF('Employee List'!Y365="","",'Employee List'!Y365)),"")</f>
        <v/>
      </c>
      <c r="X357" t="str">
        <f>IFERROR(IF(VLOOKUP('Employee List'!X365,Country_Table,2,FALSE)="PH",VLOOKUP('Employee List'!Z365,Province_Table,2,FALSE),IF('Employee List'!Z365="","",'Employee List'!Z365)),"")</f>
        <v/>
      </c>
      <c r="Y357" t="str">
        <f>IFERROR(VLOOKUP('Employee List'!X365,Country_Table,2,FALSE),"")</f>
        <v/>
      </c>
      <c r="Z357" s="2" t="str">
        <f>IF('Employee List'!AB365="","",TRIM('Employee List'!AB365))</f>
        <v/>
      </c>
      <c r="AA357" s="2" t="str">
        <f>IF('Employee List'!AC365="","",TRIM('Employee List'!AC365))</f>
        <v/>
      </c>
      <c r="AB357" s="2" t="str">
        <f>IF('Employee List'!AD365="","",TRIM('Employee List'!AD365))</f>
        <v/>
      </c>
      <c r="AC357" s="2" t="str">
        <f>IF('Employee List'!G365="","",TRIM('Employee List'!G365))</f>
        <v/>
      </c>
      <c r="AD357" t="str">
        <f>IFERROR(VLOOKUP('Employee List'!AE365,Civil_Status_Table,2,FALSE),"")</f>
        <v/>
      </c>
      <c r="AE357" s="2" t="str">
        <f>IF('Employee List'!AF365="","",TRIM('Employee List'!AF365))</f>
        <v/>
      </c>
      <c r="AF357" s="2" t="str">
        <f>IF('Employee List'!AG365="","",TRIM('Employee List'!AG365))</f>
        <v/>
      </c>
      <c r="AG357" s="2" t="str">
        <f>IF('Employee List'!AH365="","",TRIM('Employee List'!AH365))</f>
        <v/>
      </c>
      <c r="AH357" t="str">
        <f>IF(ISBLANK('Employee List'!AI365), "",VLOOKUP('Employee List'!AI365,'other LOVs'!A:B,2,FALSE))</f>
        <v/>
      </c>
      <c r="AI357" t="str">
        <f>IF('Employee List'!AJ365="","",TRIM('Employee List'!AJ365))</f>
        <v/>
      </c>
      <c r="AJ357" t="str">
        <f>IF(ISBLANK('Employee List'!AK365)," ",TRIM('Employee List'!AK365))</f>
        <v xml:space="preserve"> </v>
      </c>
    </row>
    <row r="358" spans="1:36">
      <c r="A358" t="str">
        <f>IF('Employee List'!B366="","",TRIM('Employee List'!B366))</f>
        <v/>
      </c>
      <c r="B358" t="str">
        <f>IF('Employee List'!C366="","",TRIM('Employee List'!C366))</f>
        <v/>
      </c>
      <c r="C358" t="str">
        <f>IF('Employee List'!D366="","",TRIM('Employee List'!D366))</f>
        <v/>
      </c>
      <c r="D358" t="str">
        <f>IF(ISBLANK('Employee List'!E366), "",VLOOKUP('Employee List'!E366,'other LOVs'!A:B,2,FALSE))</f>
        <v/>
      </c>
      <c r="E358" t="str">
        <f>IF('Employee List'!F366="","",TRIM('Employee List'!F366))</f>
        <v>,</v>
      </c>
      <c r="F358" s="2" t="str">
        <f>IF('Employee List'!H366="","",'Employee List'!H366)</f>
        <v/>
      </c>
      <c r="G358" s="2" t="str">
        <f>IF('Employee List'!I366="","",TRIM('Employee List'!I366))</f>
        <v/>
      </c>
      <c r="H358" t="str">
        <f>IFERROR(VLOOKUP('Employee List'!J366,Nationality_Table,2,FALSE),"")</f>
        <v/>
      </c>
      <c r="I358" t="str">
        <f>IFERROR(VLOOKUP('Employee List'!K366,Country_Table,2,FALSE),"")</f>
        <v/>
      </c>
      <c r="J358" t="str">
        <f>IFERROR(VLOOKUP('Employee List'!L366,Gender_Table,2,FALSE),"")</f>
        <v/>
      </c>
      <c r="K358" s="2" t="str">
        <f>IF('Employee List'!M366="","",TEXT('Employee List'!M366,"00000000000"))</f>
        <v/>
      </c>
      <c r="L358" s="2" t="str">
        <f>IF('Employee List'!N366="","",TRIM('Employee List'!N366))</f>
        <v/>
      </c>
      <c r="M358" s="2" t="str">
        <f>IF('Employee List'!O366="","",TRIM('Employee List'!O366))</f>
        <v/>
      </c>
      <c r="N358" s="2" t="str">
        <f>IF('Employee List'!P366="","",LEFT(TRIM('Employee List'!P366),60))</f>
        <v/>
      </c>
      <c r="O358" t="str">
        <f>IFERROR(IF(VLOOKUP('Employee List'!Q366,Country_Table,2,FALSE)="PH",VLOOKUP(UPPER(TRIM('Employee List'!R366)&amp;TRIM('Employee List'!S366)&amp;TRIM('Employee List'!T366)),City!$K:$M,3,FALSE),IF('Employee List'!T366="","",'Employee List'!T366)),"")</f>
        <v/>
      </c>
      <c r="P358" t="str">
        <f>IFERROR(IF(VLOOKUP('Employee List'!Q366,Country_Table,2,FALSE)="PH",VLOOKUP('Employee List'!R366,Region_Table,2,FALSE),IF('Employee List'!R366="","",'Employee List'!R366)),"")</f>
        <v/>
      </c>
      <c r="Q358" t="str">
        <f>IFERROR(IF(VLOOKUP('Employee List'!Q366,Country_Table,2,FALSE)="PH",VLOOKUP('Employee List'!S366,Province_Table,2,FALSE),IF('Employee List'!S366="","",'Employee List'!S366)),"")</f>
        <v/>
      </c>
      <c r="R358" t="str">
        <f>IFERROR(VLOOKUP('Employee List'!Q366,Country_Table,2,FALSE),"")</f>
        <v/>
      </c>
      <c r="S358" s="2" t="str">
        <f>IF('Employee List'!U366="","",TRIM('Employee List'!U366))</f>
        <v/>
      </c>
      <c r="T358" s="2" t="str">
        <f>IF('Employee List'!V366="","",TRIM('Employee List'!V366))</f>
        <v/>
      </c>
      <c r="U358" s="2" t="str">
        <f>IF('Employee List'!W366="","",LEFT(TRIM('Employee List'!W366),60))</f>
        <v/>
      </c>
      <c r="V358" t="str">
        <f>IFERROR(IF(VLOOKUP('Employee List'!X366,Country_Table,2,FALSE)="PH",VLOOKUP(UPPER(TRIM('Employee List'!Y366)&amp;TRIM('Employee List'!Z366)&amp;TRIM('Employee List'!AA366)),City!$K:$M,3,FALSE),IF('Employee List'!AA366="","",'Employee List'!AA366)),"")</f>
        <v/>
      </c>
      <c r="W358" t="str">
        <f>IFERROR(IF(VLOOKUP('Employee List'!X366,Country_Table,2,FALSE)="PH",VLOOKUP('Employee List'!Y366,Region_Table,2,FALSE),IF('Employee List'!Y366="","",'Employee List'!Y366)),"")</f>
        <v/>
      </c>
      <c r="X358" t="str">
        <f>IFERROR(IF(VLOOKUP('Employee List'!X366,Country_Table,2,FALSE)="PH",VLOOKUP('Employee List'!Z366,Province_Table,2,FALSE),IF('Employee List'!Z366="","",'Employee List'!Z366)),"")</f>
        <v/>
      </c>
      <c r="Y358" t="str">
        <f>IFERROR(VLOOKUP('Employee List'!X366,Country_Table,2,FALSE),"")</f>
        <v/>
      </c>
      <c r="Z358" s="2" t="str">
        <f>IF('Employee List'!AB366="","",TRIM('Employee List'!AB366))</f>
        <v/>
      </c>
      <c r="AA358" s="2" t="str">
        <f>IF('Employee List'!AC366="","",TRIM('Employee List'!AC366))</f>
        <v/>
      </c>
      <c r="AB358" s="2" t="str">
        <f>IF('Employee List'!AD366="","",TRIM('Employee List'!AD366))</f>
        <v/>
      </c>
      <c r="AC358" s="2" t="str">
        <f>IF('Employee List'!G366="","",TRIM('Employee List'!G366))</f>
        <v/>
      </c>
      <c r="AD358" t="str">
        <f>IFERROR(VLOOKUP('Employee List'!AE366,Civil_Status_Table,2,FALSE),"")</f>
        <v/>
      </c>
      <c r="AE358" s="2" t="str">
        <f>IF('Employee List'!AF366="","",TRIM('Employee List'!AF366))</f>
        <v/>
      </c>
      <c r="AF358" s="2" t="str">
        <f>IF('Employee List'!AG366="","",TRIM('Employee List'!AG366))</f>
        <v/>
      </c>
      <c r="AG358" s="2" t="str">
        <f>IF('Employee List'!AH366="","",TRIM('Employee List'!AH366))</f>
        <v/>
      </c>
      <c r="AH358" t="str">
        <f>IF(ISBLANK('Employee List'!AI366), "",VLOOKUP('Employee List'!AI366,'other LOVs'!A:B,2,FALSE))</f>
        <v/>
      </c>
      <c r="AI358" t="str">
        <f>IF('Employee List'!AJ366="","",TRIM('Employee List'!AJ366))</f>
        <v/>
      </c>
      <c r="AJ358" t="str">
        <f>IF(ISBLANK('Employee List'!AK366)," ",TRIM('Employee List'!AK366))</f>
        <v xml:space="preserve"> </v>
      </c>
    </row>
    <row r="359" spans="1:36">
      <c r="A359" t="str">
        <f>IF('Employee List'!B367="","",TRIM('Employee List'!B367))</f>
        <v/>
      </c>
      <c r="B359" t="str">
        <f>IF('Employee List'!C367="","",TRIM('Employee List'!C367))</f>
        <v/>
      </c>
      <c r="C359" t="str">
        <f>IF('Employee List'!D367="","",TRIM('Employee List'!D367))</f>
        <v/>
      </c>
      <c r="D359" t="str">
        <f>IF(ISBLANK('Employee List'!E367), "",VLOOKUP('Employee List'!E367,'other LOVs'!A:B,2,FALSE))</f>
        <v/>
      </c>
      <c r="E359" t="str">
        <f>IF('Employee List'!F367="","",TRIM('Employee List'!F367))</f>
        <v>,</v>
      </c>
      <c r="F359" s="2" t="str">
        <f>IF('Employee List'!H367="","",'Employee List'!H367)</f>
        <v/>
      </c>
      <c r="G359" s="2" t="str">
        <f>IF('Employee List'!I367="","",TRIM('Employee List'!I367))</f>
        <v/>
      </c>
      <c r="H359" t="str">
        <f>IFERROR(VLOOKUP('Employee List'!J367,Nationality_Table,2,FALSE),"")</f>
        <v/>
      </c>
      <c r="I359" t="str">
        <f>IFERROR(VLOOKUP('Employee List'!K367,Country_Table,2,FALSE),"")</f>
        <v/>
      </c>
      <c r="J359" t="str">
        <f>IFERROR(VLOOKUP('Employee List'!L367,Gender_Table,2,FALSE),"")</f>
        <v/>
      </c>
      <c r="K359" s="2" t="str">
        <f>IF('Employee List'!M367="","",TEXT('Employee List'!M367,"00000000000"))</f>
        <v/>
      </c>
      <c r="L359" s="2" t="str">
        <f>IF('Employee List'!N367="","",TRIM('Employee List'!N367))</f>
        <v/>
      </c>
      <c r="M359" s="2" t="str">
        <f>IF('Employee List'!O367="","",TRIM('Employee List'!O367))</f>
        <v/>
      </c>
      <c r="N359" s="2" t="str">
        <f>IF('Employee List'!P367="","",LEFT(TRIM('Employee List'!P367),60))</f>
        <v/>
      </c>
      <c r="O359" t="str">
        <f>IFERROR(IF(VLOOKUP('Employee List'!Q367,Country_Table,2,FALSE)="PH",VLOOKUP(UPPER(TRIM('Employee List'!R367)&amp;TRIM('Employee List'!S367)&amp;TRIM('Employee List'!T367)),City!$K:$M,3,FALSE),IF('Employee List'!T367="","",'Employee List'!T367)),"")</f>
        <v/>
      </c>
      <c r="P359" t="str">
        <f>IFERROR(IF(VLOOKUP('Employee List'!Q367,Country_Table,2,FALSE)="PH",VLOOKUP('Employee List'!R367,Region_Table,2,FALSE),IF('Employee List'!R367="","",'Employee List'!R367)),"")</f>
        <v/>
      </c>
      <c r="Q359" t="str">
        <f>IFERROR(IF(VLOOKUP('Employee List'!Q367,Country_Table,2,FALSE)="PH",VLOOKUP('Employee List'!S367,Province_Table,2,FALSE),IF('Employee List'!S367="","",'Employee List'!S367)),"")</f>
        <v/>
      </c>
      <c r="R359" t="str">
        <f>IFERROR(VLOOKUP('Employee List'!Q367,Country_Table,2,FALSE),"")</f>
        <v/>
      </c>
      <c r="S359" s="2" t="str">
        <f>IF('Employee List'!U367="","",TRIM('Employee List'!U367))</f>
        <v/>
      </c>
      <c r="T359" s="2" t="str">
        <f>IF('Employee List'!V367="","",TRIM('Employee List'!V367))</f>
        <v/>
      </c>
      <c r="U359" s="2" t="str">
        <f>IF('Employee List'!W367="","",LEFT(TRIM('Employee List'!W367),60))</f>
        <v/>
      </c>
      <c r="V359" t="str">
        <f>IFERROR(IF(VLOOKUP('Employee List'!X367,Country_Table,2,FALSE)="PH",VLOOKUP(UPPER(TRIM('Employee List'!Y367)&amp;TRIM('Employee List'!Z367)&amp;TRIM('Employee List'!AA367)),City!$K:$M,3,FALSE),IF('Employee List'!AA367="","",'Employee List'!AA367)),"")</f>
        <v/>
      </c>
      <c r="W359" t="str">
        <f>IFERROR(IF(VLOOKUP('Employee List'!X367,Country_Table,2,FALSE)="PH",VLOOKUP('Employee List'!Y367,Region_Table,2,FALSE),IF('Employee List'!Y367="","",'Employee List'!Y367)),"")</f>
        <v/>
      </c>
      <c r="X359" t="str">
        <f>IFERROR(IF(VLOOKUP('Employee List'!X367,Country_Table,2,FALSE)="PH",VLOOKUP('Employee List'!Z367,Province_Table,2,FALSE),IF('Employee List'!Z367="","",'Employee List'!Z367)),"")</f>
        <v/>
      </c>
      <c r="Y359" t="str">
        <f>IFERROR(VLOOKUP('Employee List'!X367,Country_Table,2,FALSE),"")</f>
        <v/>
      </c>
      <c r="Z359" s="2" t="str">
        <f>IF('Employee List'!AB367="","",TRIM('Employee List'!AB367))</f>
        <v/>
      </c>
      <c r="AA359" s="2" t="str">
        <f>IF('Employee List'!AC367="","",TRIM('Employee List'!AC367))</f>
        <v/>
      </c>
      <c r="AB359" s="2" t="str">
        <f>IF('Employee List'!AD367="","",TRIM('Employee List'!AD367))</f>
        <v/>
      </c>
      <c r="AC359" s="2" t="str">
        <f>IF('Employee List'!G367="","",TRIM('Employee List'!G367))</f>
        <v/>
      </c>
      <c r="AD359" t="str">
        <f>IFERROR(VLOOKUP('Employee List'!AE367,Civil_Status_Table,2,FALSE),"")</f>
        <v/>
      </c>
      <c r="AE359" s="2" t="str">
        <f>IF('Employee List'!AF367="","",TRIM('Employee List'!AF367))</f>
        <v/>
      </c>
      <c r="AF359" s="2" t="str">
        <f>IF('Employee List'!AG367="","",TRIM('Employee List'!AG367))</f>
        <v/>
      </c>
      <c r="AG359" s="2" t="str">
        <f>IF('Employee List'!AH367="","",TRIM('Employee List'!AH367))</f>
        <v/>
      </c>
      <c r="AH359" t="str">
        <f>IF(ISBLANK('Employee List'!AI367), "",VLOOKUP('Employee List'!AI367,'other LOVs'!A:B,2,FALSE))</f>
        <v/>
      </c>
      <c r="AI359" t="str">
        <f>IF('Employee List'!AJ367="","",TRIM('Employee List'!AJ367))</f>
        <v/>
      </c>
      <c r="AJ359" t="str">
        <f>IF(ISBLANK('Employee List'!AK367)," ",TRIM('Employee List'!AK367))</f>
        <v xml:space="preserve"> </v>
      </c>
    </row>
    <row r="360" spans="1:36">
      <c r="A360" t="str">
        <f>IF('Employee List'!B368="","",TRIM('Employee List'!B368))</f>
        <v/>
      </c>
      <c r="B360" t="str">
        <f>IF('Employee List'!C368="","",TRIM('Employee List'!C368))</f>
        <v/>
      </c>
      <c r="C360" t="str">
        <f>IF('Employee List'!D368="","",TRIM('Employee List'!D368))</f>
        <v/>
      </c>
      <c r="D360" t="str">
        <f>IF(ISBLANK('Employee List'!E368), "",VLOOKUP('Employee List'!E368,'other LOVs'!A:B,2,FALSE))</f>
        <v/>
      </c>
      <c r="E360" t="str">
        <f>IF('Employee List'!F368="","",TRIM('Employee List'!F368))</f>
        <v>,</v>
      </c>
      <c r="F360" s="2" t="str">
        <f>IF('Employee List'!H368="","",'Employee List'!H368)</f>
        <v/>
      </c>
      <c r="G360" s="2" t="str">
        <f>IF('Employee List'!I368="","",TRIM('Employee List'!I368))</f>
        <v/>
      </c>
      <c r="H360" t="str">
        <f>IFERROR(VLOOKUP('Employee List'!J368,Nationality_Table,2,FALSE),"")</f>
        <v/>
      </c>
      <c r="I360" t="str">
        <f>IFERROR(VLOOKUP('Employee List'!K368,Country_Table,2,FALSE),"")</f>
        <v/>
      </c>
      <c r="J360" t="str">
        <f>IFERROR(VLOOKUP('Employee List'!L368,Gender_Table,2,FALSE),"")</f>
        <v/>
      </c>
      <c r="K360" s="2" t="str">
        <f>IF('Employee List'!M368="","",TEXT('Employee List'!M368,"00000000000"))</f>
        <v/>
      </c>
      <c r="L360" s="2" t="str">
        <f>IF('Employee List'!N368="","",TRIM('Employee List'!N368))</f>
        <v/>
      </c>
      <c r="M360" s="2" t="str">
        <f>IF('Employee List'!O368="","",TRIM('Employee List'!O368))</f>
        <v/>
      </c>
      <c r="N360" s="2" t="str">
        <f>IF('Employee List'!P368="","",LEFT(TRIM('Employee List'!P368),60))</f>
        <v/>
      </c>
      <c r="O360" t="str">
        <f>IFERROR(IF(VLOOKUP('Employee List'!Q368,Country_Table,2,FALSE)="PH",VLOOKUP(UPPER(TRIM('Employee List'!R368)&amp;TRIM('Employee List'!S368)&amp;TRIM('Employee List'!T368)),City!$K:$M,3,FALSE),IF('Employee List'!T368="","",'Employee List'!T368)),"")</f>
        <v/>
      </c>
      <c r="P360" t="str">
        <f>IFERROR(IF(VLOOKUP('Employee List'!Q368,Country_Table,2,FALSE)="PH",VLOOKUP('Employee List'!R368,Region_Table,2,FALSE),IF('Employee List'!R368="","",'Employee List'!R368)),"")</f>
        <v/>
      </c>
      <c r="Q360" t="str">
        <f>IFERROR(IF(VLOOKUP('Employee List'!Q368,Country_Table,2,FALSE)="PH",VLOOKUP('Employee List'!S368,Province_Table,2,FALSE),IF('Employee List'!S368="","",'Employee List'!S368)),"")</f>
        <v/>
      </c>
      <c r="R360" t="str">
        <f>IFERROR(VLOOKUP('Employee List'!Q368,Country_Table,2,FALSE),"")</f>
        <v/>
      </c>
      <c r="S360" s="2" t="str">
        <f>IF('Employee List'!U368="","",TRIM('Employee List'!U368))</f>
        <v/>
      </c>
      <c r="T360" s="2" t="str">
        <f>IF('Employee List'!V368="","",TRIM('Employee List'!V368))</f>
        <v/>
      </c>
      <c r="U360" s="2" t="str">
        <f>IF('Employee List'!W368="","",LEFT(TRIM('Employee List'!W368),60))</f>
        <v/>
      </c>
      <c r="V360" t="str">
        <f>IFERROR(IF(VLOOKUP('Employee List'!X368,Country_Table,2,FALSE)="PH",VLOOKUP(UPPER(TRIM('Employee List'!Y368)&amp;TRIM('Employee List'!Z368)&amp;TRIM('Employee List'!AA368)),City!$K:$M,3,FALSE),IF('Employee List'!AA368="","",'Employee List'!AA368)),"")</f>
        <v/>
      </c>
      <c r="W360" t="str">
        <f>IFERROR(IF(VLOOKUP('Employee List'!X368,Country_Table,2,FALSE)="PH",VLOOKUP('Employee List'!Y368,Region_Table,2,FALSE),IF('Employee List'!Y368="","",'Employee List'!Y368)),"")</f>
        <v/>
      </c>
      <c r="X360" t="str">
        <f>IFERROR(IF(VLOOKUP('Employee List'!X368,Country_Table,2,FALSE)="PH",VLOOKUP('Employee List'!Z368,Province_Table,2,FALSE),IF('Employee List'!Z368="","",'Employee List'!Z368)),"")</f>
        <v/>
      </c>
      <c r="Y360" t="str">
        <f>IFERROR(VLOOKUP('Employee List'!X368,Country_Table,2,FALSE),"")</f>
        <v/>
      </c>
      <c r="Z360" s="2" t="str">
        <f>IF('Employee List'!AB368="","",TRIM('Employee List'!AB368))</f>
        <v/>
      </c>
      <c r="AA360" s="2" t="str">
        <f>IF('Employee List'!AC368="","",TRIM('Employee List'!AC368))</f>
        <v/>
      </c>
      <c r="AB360" s="2" t="str">
        <f>IF('Employee List'!AD368="","",TRIM('Employee List'!AD368))</f>
        <v/>
      </c>
      <c r="AC360" s="2" t="str">
        <f>IF('Employee List'!G368="","",TRIM('Employee List'!G368))</f>
        <v/>
      </c>
      <c r="AD360" t="str">
        <f>IFERROR(VLOOKUP('Employee List'!AE368,Civil_Status_Table,2,FALSE),"")</f>
        <v/>
      </c>
      <c r="AE360" s="2" t="str">
        <f>IF('Employee List'!AF368="","",TRIM('Employee List'!AF368))</f>
        <v/>
      </c>
      <c r="AF360" s="2" t="str">
        <f>IF('Employee List'!AG368="","",TRIM('Employee List'!AG368))</f>
        <v/>
      </c>
      <c r="AG360" s="2" t="str">
        <f>IF('Employee List'!AH368="","",TRIM('Employee List'!AH368))</f>
        <v/>
      </c>
      <c r="AH360" t="str">
        <f>IF(ISBLANK('Employee List'!AI368), "",VLOOKUP('Employee List'!AI368,'other LOVs'!A:B,2,FALSE))</f>
        <v/>
      </c>
      <c r="AI360" t="str">
        <f>IF('Employee List'!AJ368="","",TRIM('Employee List'!AJ368))</f>
        <v/>
      </c>
      <c r="AJ360" t="str">
        <f>IF(ISBLANK('Employee List'!AK368)," ",TRIM('Employee List'!AK368))</f>
        <v xml:space="preserve"> </v>
      </c>
    </row>
    <row r="361" spans="1:36">
      <c r="A361" t="str">
        <f>IF('Employee List'!B369="","",TRIM('Employee List'!B369))</f>
        <v/>
      </c>
      <c r="B361" t="str">
        <f>IF('Employee List'!C369="","",TRIM('Employee List'!C369))</f>
        <v/>
      </c>
      <c r="C361" t="str">
        <f>IF('Employee List'!D369="","",TRIM('Employee List'!D369))</f>
        <v/>
      </c>
      <c r="D361" t="str">
        <f>IF(ISBLANK('Employee List'!E369), "",VLOOKUP('Employee List'!E369,'other LOVs'!A:B,2,FALSE))</f>
        <v/>
      </c>
      <c r="E361" t="str">
        <f>IF('Employee List'!F369="","",TRIM('Employee List'!F369))</f>
        <v>,</v>
      </c>
      <c r="F361" s="2" t="str">
        <f>IF('Employee List'!H369="","",'Employee List'!H369)</f>
        <v/>
      </c>
      <c r="G361" s="2" t="str">
        <f>IF('Employee List'!I369="","",TRIM('Employee List'!I369))</f>
        <v/>
      </c>
      <c r="H361" t="str">
        <f>IFERROR(VLOOKUP('Employee List'!J369,Nationality_Table,2,FALSE),"")</f>
        <v/>
      </c>
      <c r="I361" t="str">
        <f>IFERROR(VLOOKUP('Employee List'!K369,Country_Table,2,FALSE),"")</f>
        <v/>
      </c>
      <c r="J361" t="str">
        <f>IFERROR(VLOOKUP('Employee List'!L369,Gender_Table,2,FALSE),"")</f>
        <v/>
      </c>
      <c r="K361" s="2" t="str">
        <f>IF('Employee List'!M369="","",TEXT('Employee List'!M369,"00000000000"))</f>
        <v/>
      </c>
      <c r="L361" s="2" t="str">
        <f>IF('Employee List'!N369="","",TRIM('Employee List'!N369))</f>
        <v/>
      </c>
      <c r="M361" s="2" t="str">
        <f>IF('Employee List'!O369="","",TRIM('Employee List'!O369))</f>
        <v/>
      </c>
      <c r="N361" s="2" t="str">
        <f>IF('Employee List'!P369="","",LEFT(TRIM('Employee List'!P369),60))</f>
        <v/>
      </c>
      <c r="O361" t="str">
        <f>IFERROR(IF(VLOOKUP('Employee List'!Q369,Country_Table,2,FALSE)="PH",VLOOKUP(UPPER(TRIM('Employee List'!R369)&amp;TRIM('Employee List'!S369)&amp;TRIM('Employee List'!T369)),City!$K:$M,3,FALSE),IF('Employee List'!T369="","",'Employee List'!T369)),"")</f>
        <v/>
      </c>
      <c r="P361" t="str">
        <f>IFERROR(IF(VLOOKUP('Employee List'!Q369,Country_Table,2,FALSE)="PH",VLOOKUP('Employee List'!R369,Region_Table,2,FALSE),IF('Employee List'!R369="","",'Employee List'!R369)),"")</f>
        <v/>
      </c>
      <c r="Q361" t="str">
        <f>IFERROR(IF(VLOOKUP('Employee List'!Q369,Country_Table,2,FALSE)="PH",VLOOKUP('Employee List'!S369,Province_Table,2,FALSE),IF('Employee List'!S369="","",'Employee List'!S369)),"")</f>
        <v/>
      </c>
      <c r="R361" t="str">
        <f>IFERROR(VLOOKUP('Employee List'!Q369,Country_Table,2,FALSE),"")</f>
        <v/>
      </c>
      <c r="S361" s="2" t="str">
        <f>IF('Employee List'!U369="","",TRIM('Employee List'!U369))</f>
        <v/>
      </c>
      <c r="T361" s="2" t="str">
        <f>IF('Employee List'!V369="","",TRIM('Employee List'!V369))</f>
        <v/>
      </c>
      <c r="U361" s="2" t="str">
        <f>IF('Employee List'!W369="","",LEFT(TRIM('Employee List'!W369),60))</f>
        <v/>
      </c>
      <c r="V361" t="str">
        <f>IFERROR(IF(VLOOKUP('Employee List'!X369,Country_Table,2,FALSE)="PH",VLOOKUP(UPPER(TRIM('Employee List'!Y369)&amp;TRIM('Employee List'!Z369)&amp;TRIM('Employee List'!AA369)),City!$K:$M,3,FALSE),IF('Employee List'!AA369="","",'Employee List'!AA369)),"")</f>
        <v/>
      </c>
      <c r="W361" t="str">
        <f>IFERROR(IF(VLOOKUP('Employee List'!X369,Country_Table,2,FALSE)="PH",VLOOKUP('Employee List'!Y369,Region_Table,2,FALSE),IF('Employee List'!Y369="","",'Employee List'!Y369)),"")</f>
        <v/>
      </c>
      <c r="X361" t="str">
        <f>IFERROR(IF(VLOOKUP('Employee List'!X369,Country_Table,2,FALSE)="PH",VLOOKUP('Employee List'!Z369,Province_Table,2,FALSE),IF('Employee List'!Z369="","",'Employee List'!Z369)),"")</f>
        <v/>
      </c>
      <c r="Y361" t="str">
        <f>IFERROR(VLOOKUP('Employee List'!X369,Country_Table,2,FALSE),"")</f>
        <v/>
      </c>
      <c r="Z361" s="2" t="str">
        <f>IF('Employee List'!AB369="","",TRIM('Employee List'!AB369))</f>
        <v/>
      </c>
      <c r="AA361" s="2" t="str">
        <f>IF('Employee List'!AC369="","",TRIM('Employee List'!AC369))</f>
        <v/>
      </c>
      <c r="AB361" s="2" t="str">
        <f>IF('Employee List'!AD369="","",TRIM('Employee List'!AD369))</f>
        <v/>
      </c>
      <c r="AC361" s="2" t="str">
        <f>IF('Employee List'!G369="","",TRIM('Employee List'!G369))</f>
        <v/>
      </c>
      <c r="AD361" t="str">
        <f>IFERROR(VLOOKUP('Employee List'!AE369,Civil_Status_Table,2,FALSE),"")</f>
        <v/>
      </c>
      <c r="AE361" s="2" t="str">
        <f>IF('Employee List'!AF369="","",TRIM('Employee List'!AF369))</f>
        <v/>
      </c>
      <c r="AF361" s="2" t="str">
        <f>IF('Employee List'!AG369="","",TRIM('Employee List'!AG369))</f>
        <v/>
      </c>
      <c r="AG361" s="2" t="str">
        <f>IF('Employee List'!AH369="","",TRIM('Employee List'!AH369))</f>
        <v/>
      </c>
      <c r="AH361" t="str">
        <f>IF(ISBLANK('Employee List'!AI369), "",VLOOKUP('Employee List'!AI369,'other LOVs'!A:B,2,FALSE))</f>
        <v/>
      </c>
      <c r="AI361" t="str">
        <f>IF('Employee List'!AJ369="","",TRIM('Employee List'!AJ369))</f>
        <v/>
      </c>
      <c r="AJ361" t="str">
        <f>IF(ISBLANK('Employee List'!AK369)," ",TRIM('Employee List'!AK369))</f>
        <v xml:space="preserve"> </v>
      </c>
    </row>
    <row r="362" spans="1:36">
      <c r="A362" t="str">
        <f>IF('Employee List'!B370="","",TRIM('Employee List'!B370))</f>
        <v/>
      </c>
      <c r="B362" t="str">
        <f>IF('Employee List'!C370="","",TRIM('Employee List'!C370))</f>
        <v/>
      </c>
      <c r="C362" t="str">
        <f>IF('Employee List'!D370="","",TRIM('Employee List'!D370))</f>
        <v/>
      </c>
      <c r="D362" t="str">
        <f>IF(ISBLANK('Employee List'!E370), "",VLOOKUP('Employee List'!E370,'other LOVs'!A:B,2,FALSE))</f>
        <v/>
      </c>
      <c r="E362" t="str">
        <f>IF('Employee List'!F370="","",TRIM('Employee List'!F370))</f>
        <v>,</v>
      </c>
      <c r="F362" s="2" t="str">
        <f>IF('Employee List'!H370="","",'Employee List'!H370)</f>
        <v/>
      </c>
      <c r="G362" s="2" t="str">
        <f>IF('Employee List'!I370="","",TRIM('Employee List'!I370))</f>
        <v/>
      </c>
      <c r="H362" t="str">
        <f>IFERROR(VLOOKUP('Employee List'!J370,Nationality_Table,2,FALSE),"")</f>
        <v/>
      </c>
      <c r="I362" t="str">
        <f>IFERROR(VLOOKUP('Employee List'!K370,Country_Table,2,FALSE),"")</f>
        <v/>
      </c>
      <c r="J362" t="str">
        <f>IFERROR(VLOOKUP('Employee List'!L370,Gender_Table,2,FALSE),"")</f>
        <v/>
      </c>
      <c r="K362" s="2" t="str">
        <f>IF('Employee List'!M370="","",TEXT('Employee List'!M370,"00000000000"))</f>
        <v/>
      </c>
      <c r="L362" s="2" t="str">
        <f>IF('Employee List'!N370="","",TRIM('Employee List'!N370))</f>
        <v/>
      </c>
      <c r="M362" s="2" t="str">
        <f>IF('Employee List'!O370="","",TRIM('Employee List'!O370))</f>
        <v/>
      </c>
      <c r="N362" s="2" t="str">
        <f>IF('Employee List'!P370="","",LEFT(TRIM('Employee List'!P370),60))</f>
        <v/>
      </c>
      <c r="O362" t="str">
        <f>IFERROR(IF(VLOOKUP('Employee List'!Q370,Country_Table,2,FALSE)="PH",VLOOKUP(UPPER(TRIM('Employee List'!R370)&amp;TRIM('Employee List'!S370)&amp;TRIM('Employee List'!T370)),City!$K:$M,3,FALSE),IF('Employee List'!T370="","",'Employee List'!T370)),"")</f>
        <v/>
      </c>
      <c r="P362" t="str">
        <f>IFERROR(IF(VLOOKUP('Employee List'!Q370,Country_Table,2,FALSE)="PH",VLOOKUP('Employee List'!R370,Region_Table,2,FALSE),IF('Employee List'!R370="","",'Employee List'!R370)),"")</f>
        <v/>
      </c>
      <c r="Q362" t="str">
        <f>IFERROR(IF(VLOOKUP('Employee List'!Q370,Country_Table,2,FALSE)="PH",VLOOKUP('Employee List'!S370,Province_Table,2,FALSE),IF('Employee List'!S370="","",'Employee List'!S370)),"")</f>
        <v/>
      </c>
      <c r="R362" t="str">
        <f>IFERROR(VLOOKUP('Employee List'!Q370,Country_Table,2,FALSE),"")</f>
        <v/>
      </c>
      <c r="S362" s="2" t="str">
        <f>IF('Employee List'!U370="","",TRIM('Employee List'!U370))</f>
        <v/>
      </c>
      <c r="T362" s="2" t="str">
        <f>IF('Employee List'!V370="","",TRIM('Employee List'!V370))</f>
        <v/>
      </c>
      <c r="U362" s="2" t="str">
        <f>IF('Employee List'!W370="","",LEFT(TRIM('Employee List'!W370),60))</f>
        <v/>
      </c>
      <c r="V362" t="str">
        <f>IFERROR(IF(VLOOKUP('Employee List'!X370,Country_Table,2,FALSE)="PH",VLOOKUP(UPPER(TRIM('Employee List'!Y370)&amp;TRIM('Employee List'!Z370)&amp;TRIM('Employee List'!AA370)),City!$K:$M,3,FALSE),IF('Employee List'!AA370="","",'Employee List'!AA370)),"")</f>
        <v/>
      </c>
      <c r="W362" t="str">
        <f>IFERROR(IF(VLOOKUP('Employee List'!X370,Country_Table,2,FALSE)="PH",VLOOKUP('Employee List'!Y370,Region_Table,2,FALSE),IF('Employee List'!Y370="","",'Employee List'!Y370)),"")</f>
        <v/>
      </c>
      <c r="X362" t="str">
        <f>IFERROR(IF(VLOOKUP('Employee List'!X370,Country_Table,2,FALSE)="PH",VLOOKUP('Employee List'!Z370,Province_Table,2,FALSE),IF('Employee List'!Z370="","",'Employee List'!Z370)),"")</f>
        <v/>
      </c>
      <c r="Y362" t="str">
        <f>IFERROR(VLOOKUP('Employee List'!X370,Country_Table,2,FALSE),"")</f>
        <v/>
      </c>
      <c r="Z362" s="2" t="str">
        <f>IF('Employee List'!AB370="","",TRIM('Employee List'!AB370))</f>
        <v/>
      </c>
      <c r="AA362" s="2" t="str">
        <f>IF('Employee List'!AC370="","",TRIM('Employee List'!AC370))</f>
        <v/>
      </c>
      <c r="AB362" s="2" t="str">
        <f>IF('Employee List'!AD370="","",TRIM('Employee List'!AD370))</f>
        <v/>
      </c>
      <c r="AC362" s="2" t="str">
        <f>IF('Employee List'!G370="","",TRIM('Employee List'!G370))</f>
        <v/>
      </c>
      <c r="AD362" t="str">
        <f>IFERROR(VLOOKUP('Employee List'!AE370,Civil_Status_Table,2,FALSE),"")</f>
        <v/>
      </c>
      <c r="AE362" s="2" t="str">
        <f>IF('Employee List'!AF370="","",TRIM('Employee List'!AF370))</f>
        <v/>
      </c>
      <c r="AF362" s="2" t="str">
        <f>IF('Employee List'!AG370="","",TRIM('Employee List'!AG370))</f>
        <v/>
      </c>
      <c r="AG362" s="2" t="str">
        <f>IF('Employee List'!AH370="","",TRIM('Employee List'!AH370))</f>
        <v/>
      </c>
      <c r="AH362" t="str">
        <f>IF(ISBLANK('Employee List'!AI370), "",VLOOKUP('Employee List'!AI370,'other LOVs'!A:B,2,FALSE))</f>
        <v/>
      </c>
      <c r="AI362" t="str">
        <f>IF('Employee List'!AJ370="","",TRIM('Employee List'!AJ370))</f>
        <v/>
      </c>
      <c r="AJ362" t="str">
        <f>IF(ISBLANK('Employee List'!AK370)," ",TRIM('Employee List'!AK370))</f>
        <v xml:space="preserve"> </v>
      </c>
    </row>
    <row r="363" spans="1:36">
      <c r="A363" t="str">
        <f>IF('Employee List'!B371="","",TRIM('Employee List'!B371))</f>
        <v/>
      </c>
      <c r="B363" t="str">
        <f>IF('Employee List'!C371="","",TRIM('Employee List'!C371))</f>
        <v/>
      </c>
      <c r="C363" t="str">
        <f>IF('Employee List'!D371="","",TRIM('Employee List'!D371))</f>
        <v/>
      </c>
      <c r="D363" t="str">
        <f>IF(ISBLANK('Employee List'!E371), "",VLOOKUP('Employee List'!E371,'other LOVs'!A:B,2,FALSE))</f>
        <v/>
      </c>
      <c r="E363" t="str">
        <f>IF('Employee List'!F371="","",TRIM('Employee List'!F371))</f>
        <v>,</v>
      </c>
      <c r="F363" s="2" t="str">
        <f>IF('Employee List'!H371="","",'Employee List'!H371)</f>
        <v/>
      </c>
      <c r="G363" s="2" t="str">
        <f>IF('Employee List'!I371="","",TRIM('Employee List'!I371))</f>
        <v/>
      </c>
      <c r="H363" t="str">
        <f>IFERROR(VLOOKUP('Employee List'!J371,Nationality_Table,2,FALSE),"")</f>
        <v/>
      </c>
      <c r="I363" t="str">
        <f>IFERROR(VLOOKUP('Employee List'!K371,Country_Table,2,FALSE),"")</f>
        <v/>
      </c>
      <c r="J363" t="str">
        <f>IFERROR(VLOOKUP('Employee List'!L371,Gender_Table,2,FALSE),"")</f>
        <v/>
      </c>
      <c r="K363" s="2" t="str">
        <f>IF('Employee List'!M371="","",TEXT('Employee List'!M371,"00000000000"))</f>
        <v/>
      </c>
      <c r="L363" s="2" t="str">
        <f>IF('Employee List'!N371="","",TRIM('Employee List'!N371))</f>
        <v/>
      </c>
      <c r="M363" s="2" t="str">
        <f>IF('Employee List'!O371="","",TRIM('Employee List'!O371))</f>
        <v/>
      </c>
      <c r="N363" s="2" t="str">
        <f>IF('Employee List'!P371="","",LEFT(TRIM('Employee List'!P371),60))</f>
        <v/>
      </c>
      <c r="O363" t="str">
        <f>IFERROR(IF(VLOOKUP('Employee List'!Q371,Country_Table,2,FALSE)="PH",VLOOKUP(UPPER(TRIM('Employee List'!R371)&amp;TRIM('Employee List'!S371)&amp;TRIM('Employee List'!T371)),City!$K:$M,3,FALSE),IF('Employee List'!T371="","",'Employee List'!T371)),"")</f>
        <v/>
      </c>
      <c r="P363" t="str">
        <f>IFERROR(IF(VLOOKUP('Employee List'!Q371,Country_Table,2,FALSE)="PH",VLOOKUP('Employee List'!R371,Region_Table,2,FALSE),IF('Employee List'!R371="","",'Employee List'!R371)),"")</f>
        <v/>
      </c>
      <c r="Q363" t="str">
        <f>IFERROR(IF(VLOOKUP('Employee List'!Q371,Country_Table,2,FALSE)="PH",VLOOKUP('Employee List'!S371,Province_Table,2,FALSE),IF('Employee List'!S371="","",'Employee List'!S371)),"")</f>
        <v/>
      </c>
      <c r="R363" t="str">
        <f>IFERROR(VLOOKUP('Employee List'!Q371,Country_Table,2,FALSE),"")</f>
        <v/>
      </c>
      <c r="S363" s="2" t="str">
        <f>IF('Employee List'!U371="","",TRIM('Employee List'!U371))</f>
        <v/>
      </c>
      <c r="T363" s="2" t="str">
        <f>IF('Employee List'!V371="","",TRIM('Employee List'!V371))</f>
        <v/>
      </c>
      <c r="U363" s="2" t="str">
        <f>IF('Employee List'!W371="","",LEFT(TRIM('Employee List'!W371),60))</f>
        <v/>
      </c>
      <c r="V363" t="str">
        <f>IFERROR(IF(VLOOKUP('Employee List'!X371,Country_Table,2,FALSE)="PH",VLOOKUP(UPPER(TRIM('Employee List'!Y371)&amp;TRIM('Employee List'!Z371)&amp;TRIM('Employee List'!AA371)),City!$K:$M,3,FALSE),IF('Employee List'!AA371="","",'Employee List'!AA371)),"")</f>
        <v/>
      </c>
      <c r="W363" t="str">
        <f>IFERROR(IF(VLOOKUP('Employee List'!X371,Country_Table,2,FALSE)="PH",VLOOKUP('Employee List'!Y371,Region_Table,2,FALSE),IF('Employee List'!Y371="","",'Employee List'!Y371)),"")</f>
        <v/>
      </c>
      <c r="X363" t="str">
        <f>IFERROR(IF(VLOOKUP('Employee List'!X371,Country_Table,2,FALSE)="PH",VLOOKUP('Employee List'!Z371,Province_Table,2,FALSE),IF('Employee List'!Z371="","",'Employee List'!Z371)),"")</f>
        <v/>
      </c>
      <c r="Y363" t="str">
        <f>IFERROR(VLOOKUP('Employee List'!X371,Country_Table,2,FALSE),"")</f>
        <v/>
      </c>
      <c r="Z363" s="2" t="str">
        <f>IF('Employee List'!AB371="","",TRIM('Employee List'!AB371))</f>
        <v/>
      </c>
      <c r="AA363" s="2" t="str">
        <f>IF('Employee List'!AC371="","",TRIM('Employee List'!AC371))</f>
        <v/>
      </c>
      <c r="AB363" s="2" t="str">
        <f>IF('Employee List'!AD371="","",TRIM('Employee List'!AD371))</f>
        <v/>
      </c>
      <c r="AC363" s="2" t="str">
        <f>IF('Employee List'!G371="","",TRIM('Employee List'!G371))</f>
        <v/>
      </c>
      <c r="AD363" t="str">
        <f>IFERROR(VLOOKUP('Employee List'!AE371,Civil_Status_Table,2,FALSE),"")</f>
        <v/>
      </c>
      <c r="AE363" s="2" t="str">
        <f>IF('Employee List'!AF371="","",TRIM('Employee List'!AF371))</f>
        <v/>
      </c>
      <c r="AF363" s="2" t="str">
        <f>IF('Employee List'!AG371="","",TRIM('Employee List'!AG371))</f>
        <v/>
      </c>
      <c r="AG363" s="2" t="str">
        <f>IF('Employee List'!AH371="","",TRIM('Employee List'!AH371))</f>
        <v/>
      </c>
      <c r="AH363" t="str">
        <f>IF(ISBLANK('Employee List'!AI371), "",VLOOKUP('Employee List'!AI371,'other LOVs'!A:B,2,FALSE))</f>
        <v/>
      </c>
      <c r="AI363" t="str">
        <f>IF('Employee List'!AJ371="","",TRIM('Employee List'!AJ371))</f>
        <v/>
      </c>
      <c r="AJ363" t="str">
        <f>IF(ISBLANK('Employee List'!AK371)," ",TRIM('Employee List'!AK371))</f>
        <v xml:space="preserve"> </v>
      </c>
    </row>
    <row r="364" spans="1:36">
      <c r="A364" t="str">
        <f>IF('Employee List'!B372="","",TRIM('Employee List'!B372))</f>
        <v/>
      </c>
      <c r="B364" t="str">
        <f>IF('Employee List'!C372="","",TRIM('Employee List'!C372))</f>
        <v/>
      </c>
      <c r="C364" t="str">
        <f>IF('Employee List'!D372="","",TRIM('Employee List'!D372))</f>
        <v/>
      </c>
      <c r="D364" t="str">
        <f>IF(ISBLANK('Employee List'!E372), "",VLOOKUP('Employee List'!E372,'other LOVs'!A:B,2,FALSE))</f>
        <v/>
      </c>
      <c r="E364" t="str">
        <f>IF('Employee List'!F372="","",TRIM('Employee List'!F372))</f>
        <v>,</v>
      </c>
      <c r="F364" s="2" t="str">
        <f>IF('Employee List'!H372="","",'Employee List'!H372)</f>
        <v/>
      </c>
      <c r="G364" s="2" t="str">
        <f>IF('Employee List'!I372="","",TRIM('Employee List'!I372))</f>
        <v/>
      </c>
      <c r="H364" t="str">
        <f>IFERROR(VLOOKUP('Employee List'!J372,Nationality_Table,2,FALSE),"")</f>
        <v/>
      </c>
      <c r="I364" t="str">
        <f>IFERROR(VLOOKUP('Employee List'!K372,Country_Table,2,FALSE),"")</f>
        <v/>
      </c>
      <c r="J364" t="str">
        <f>IFERROR(VLOOKUP('Employee List'!L372,Gender_Table,2,FALSE),"")</f>
        <v/>
      </c>
      <c r="K364" s="2" t="str">
        <f>IF('Employee List'!M372="","",TEXT('Employee List'!M372,"00000000000"))</f>
        <v/>
      </c>
      <c r="L364" s="2" t="str">
        <f>IF('Employee List'!N372="","",TRIM('Employee List'!N372))</f>
        <v/>
      </c>
      <c r="M364" s="2" t="str">
        <f>IF('Employee List'!O372="","",TRIM('Employee List'!O372))</f>
        <v/>
      </c>
      <c r="N364" s="2" t="str">
        <f>IF('Employee List'!P372="","",LEFT(TRIM('Employee List'!P372),60))</f>
        <v/>
      </c>
      <c r="O364" t="str">
        <f>IFERROR(IF(VLOOKUP('Employee List'!Q372,Country_Table,2,FALSE)="PH",VLOOKUP(UPPER(TRIM('Employee List'!R372)&amp;TRIM('Employee List'!S372)&amp;TRIM('Employee List'!T372)),City!$K:$M,3,FALSE),IF('Employee List'!T372="","",'Employee List'!T372)),"")</f>
        <v/>
      </c>
      <c r="P364" t="str">
        <f>IFERROR(IF(VLOOKUP('Employee List'!Q372,Country_Table,2,FALSE)="PH",VLOOKUP('Employee List'!R372,Region_Table,2,FALSE),IF('Employee List'!R372="","",'Employee List'!R372)),"")</f>
        <v/>
      </c>
      <c r="Q364" t="str">
        <f>IFERROR(IF(VLOOKUP('Employee List'!Q372,Country_Table,2,FALSE)="PH",VLOOKUP('Employee List'!S372,Province_Table,2,FALSE),IF('Employee List'!S372="","",'Employee List'!S372)),"")</f>
        <v/>
      </c>
      <c r="R364" t="str">
        <f>IFERROR(VLOOKUP('Employee List'!Q372,Country_Table,2,FALSE),"")</f>
        <v/>
      </c>
      <c r="S364" s="2" t="str">
        <f>IF('Employee List'!U372="","",TRIM('Employee List'!U372))</f>
        <v/>
      </c>
      <c r="T364" s="2" t="str">
        <f>IF('Employee List'!V372="","",TRIM('Employee List'!V372))</f>
        <v/>
      </c>
      <c r="U364" s="2" t="str">
        <f>IF('Employee List'!W372="","",LEFT(TRIM('Employee List'!W372),60))</f>
        <v/>
      </c>
      <c r="V364" t="str">
        <f>IFERROR(IF(VLOOKUP('Employee List'!X372,Country_Table,2,FALSE)="PH",VLOOKUP(UPPER(TRIM('Employee List'!Y372)&amp;TRIM('Employee List'!Z372)&amp;TRIM('Employee List'!AA372)),City!$K:$M,3,FALSE),IF('Employee List'!AA372="","",'Employee List'!AA372)),"")</f>
        <v/>
      </c>
      <c r="W364" t="str">
        <f>IFERROR(IF(VLOOKUP('Employee List'!X372,Country_Table,2,FALSE)="PH",VLOOKUP('Employee List'!Y372,Region_Table,2,FALSE),IF('Employee List'!Y372="","",'Employee List'!Y372)),"")</f>
        <v/>
      </c>
      <c r="X364" t="str">
        <f>IFERROR(IF(VLOOKUP('Employee List'!X372,Country_Table,2,FALSE)="PH",VLOOKUP('Employee List'!Z372,Province_Table,2,FALSE),IF('Employee List'!Z372="","",'Employee List'!Z372)),"")</f>
        <v/>
      </c>
      <c r="Y364" t="str">
        <f>IFERROR(VLOOKUP('Employee List'!X372,Country_Table,2,FALSE),"")</f>
        <v/>
      </c>
      <c r="Z364" s="2" t="str">
        <f>IF('Employee List'!AB372="","",TRIM('Employee List'!AB372))</f>
        <v/>
      </c>
      <c r="AA364" s="2" t="str">
        <f>IF('Employee List'!AC372="","",TRIM('Employee List'!AC372))</f>
        <v/>
      </c>
      <c r="AB364" s="2" t="str">
        <f>IF('Employee List'!AD372="","",TRIM('Employee List'!AD372))</f>
        <v/>
      </c>
      <c r="AC364" s="2" t="str">
        <f>IF('Employee List'!G372="","",TRIM('Employee List'!G372))</f>
        <v/>
      </c>
      <c r="AD364" t="str">
        <f>IFERROR(VLOOKUP('Employee List'!AE372,Civil_Status_Table,2,FALSE),"")</f>
        <v/>
      </c>
      <c r="AE364" s="2" t="str">
        <f>IF('Employee List'!AF372="","",TRIM('Employee List'!AF372))</f>
        <v/>
      </c>
      <c r="AF364" s="2" t="str">
        <f>IF('Employee List'!AG372="","",TRIM('Employee List'!AG372))</f>
        <v/>
      </c>
      <c r="AG364" s="2" t="str">
        <f>IF('Employee List'!AH372="","",TRIM('Employee List'!AH372))</f>
        <v/>
      </c>
      <c r="AH364" t="str">
        <f>IF(ISBLANK('Employee List'!AI372), "",VLOOKUP('Employee List'!AI372,'other LOVs'!A:B,2,FALSE))</f>
        <v/>
      </c>
      <c r="AI364" t="str">
        <f>IF('Employee List'!AJ372="","",TRIM('Employee List'!AJ372))</f>
        <v/>
      </c>
      <c r="AJ364" t="str">
        <f>IF(ISBLANK('Employee List'!AK372)," ",TRIM('Employee List'!AK372))</f>
        <v xml:space="preserve"> </v>
      </c>
    </row>
    <row r="365" spans="1:36">
      <c r="A365" t="str">
        <f>IF('Employee List'!B373="","",TRIM('Employee List'!B373))</f>
        <v/>
      </c>
      <c r="B365" t="str">
        <f>IF('Employee List'!C373="","",TRIM('Employee List'!C373))</f>
        <v/>
      </c>
      <c r="C365" t="str">
        <f>IF('Employee List'!D373="","",TRIM('Employee List'!D373))</f>
        <v/>
      </c>
      <c r="D365" t="str">
        <f>IF(ISBLANK('Employee List'!E373), "",VLOOKUP('Employee List'!E373,'other LOVs'!A:B,2,FALSE))</f>
        <v/>
      </c>
      <c r="E365" t="str">
        <f>IF('Employee List'!F373="","",TRIM('Employee List'!F373))</f>
        <v>,</v>
      </c>
      <c r="F365" s="2" t="str">
        <f>IF('Employee List'!H373="","",'Employee List'!H373)</f>
        <v/>
      </c>
      <c r="G365" s="2" t="str">
        <f>IF('Employee List'!I373="","",TRIM('Employee List'!I373))</f>
        <v/>
      </c>
      <c r="H365" t="str">
        <f>IFERROR(VLOOKUP('Employee List'!J373,Nationality_Table,2,FALSE),"")</f>
        <v/>
      </c>
      <c r="I365" t="str">
        <f>IFERROR(VLOOKUP('Employee List'!K373,Country_Table,2,FALSE),"")</f>
        <v/>
      </c>
      <c r="J365" t="str">
        <f>IFERROR(VLOOKUP('Employee List'!L373,Gender_Table,2,FALSE),"")</f>
        <v/>
      </c>
      <c r="K365" s="2" t="str">
        <f>IF('Employee List'!M373="","",TEXT('Employee List'!M373,"00000000000"))</f>
        <v/>
      </c>
      <c r="L365" s="2" t="str">
        <f>IF('Employee List'!N373="","",TRIM('Employee List'!N373))</f>
        <v/>
      </c>
      <c r="M365" s="2" t="str">
        <f>IF('Employee List'!O373="","",TRIM('Employee List'!O373))</f>
        <v/>
      </c>
      <c r="N365" s="2" t="str">
        <f>IF('Employee List'!P373="","",LEFT(TRIM('Employee List'!P373),60))</f>
        <v/>
      </c>
      <c r="O365" t="str">
        <f>IFERROR(IF(VLOOKUP('Employee List'!Q373,Country_Table,2,FALSE)="PH",VLOOKUP(UPPER(TRIM('Employee List'!R373)&amp;TRIM('Employee List'!S373)&amp;TRIM('Employee List'!T373)),City!$K:$M,3,FALSE),IF('Employee List'!T373="","",'Employee List'!T373)),"")</f>
        <v/>
      </c>
      <c r="P365" t="str">
        <f>IFERROR(IF(VLOOKUP('Employee List'!Q373,Country_Table,2,FALSE)="PH",VLOOKUP('Employee List'!R373,Region_Table,2,FALSE),IF('Employee List'!R373="","",'Employee List'!R373)),"")</f>
        <v/>
      </c>
      <c r="Q365" t="str">
        <f>IFERROR(IF(VLOOKUP('Employee List'!Q373,Country_Table,2,FALSE)="PH",VLOOKUP('Employee List'!S373,Province_Table,2,FALSE),IF('Employee List'!S373="","",'Employee List'!S373)),"")</f>
        <v/>
      </c>
      <c r="R365" t="str">
        <f>IFERROR(VLOOKUP('Employee List'!Q373,Country_Table,2,FALSE),"")</f>
        <v/>
      </c>
      <c r="S365" s="2" t="str">
        <f>IF('Employee List'!U373="","",TRIM('Employee List'!U373))</f>
        <v/>
      </c>
      <c r="T365" s="2" t="str">
        <f>IF('Employee List'!V373="","",TRIM('Employee List'!V373))</f>
        <v/>
      </c>
      <c r="U365" s="2" t="str">
        <f>IF('Employee List'!W373="","",LEFT(TRIM('Employee List'!W373),60))</f>
        <v/>
      </c>
      <c r="V365" t="str">
        <f>IFERROR(IF(VLOOKUP('Employee List'!X373,Country_Table,2,FALSE)="PH",VLOOKUP(UPPER(TRIM('Employee List'!Y373)&amp;TRIM('Employee List'!Z373)&amp;TRIM('Employee List'!AA373)),City!$K:$M,3,FALSE),IF('Employee List'!AA373="","",'Employee List'!AA373)),"")</f>
        <v/>
      </c>
      <c r="W365" t="str">
        <f>IFERROR(IF(VLOOKUP('Employee List'!X373,Country_Table,2,FALSE)="PH",VLOOKUP('Employee List'!Y373,Region_Table,2,FALSE),IF('Employee List'!Y373="","",'Employee List'!Y373)),"")</f>
        <v/>
      </c>
      <c r="X365" t="str">
        <f>IFERROR(IF(VLOOKUP('Employee List'!X373,Country_Table,2,FALSE)="PH",VLOOKUP('Employee List'!Z373,Province_Table,2,FALSE),IF('Employee List'!Z373="","",'Employee List'!Z373)),"")</f>
        <v/>
      </c>
      <c r="Y365" t="str">
        <f>IFERROR(VLOOKUP('Employee List'!X373,Country_Table,2,FALSE),"")</f>
        <v/>
      </c>
      <c r="Z365" s="2" t="str">
        <f>IF('Employee List'!AB373="","",TRIM('Employee List'!AB373))</f>
        <v/>
      </c>
      <c r="AA365" s="2" t="str">
        <f>IF('Employee List'!AC373="","",TRIM('Employee List'!AC373))</f>
        <v/>
      </c>
      <c r="AB365" s="2" t="str">
        <f>IF('Employee List'!AD373="","",TRIM('Employee List'!AD373))</f>
        <v/>
      </c>
      <c r="AC365" s="2" t="str">
        <f>IF('Employee List'!G373="","",TRIM('Employee List'!G373))</f>
        <v/>
      </c>
      <c r="AD365" t="str">
        <f>IFERROR(VLOOKUP('Employee List'!AE373,Civil_Status_Table,2,FALSE),"")</f>
        <v/>
      </c>
      <c r="AE365" s="2" t="str">
        <f>IF('Employee List'!AF373="","",TRIM('Employee List'!AF373))</f>
        <v/>
      </c>
      <c r="AF365" s="2" t="str">
        <f>IF('Employee List'!AG373="","",TRIM('Employee List'!AG373))</f>
        <v/>
      </c>
      <c r="AG365" s="2" t="str">
        <f>IF('Employee List'!AH373="","",TRIM('Employee List'!AH373))</f>
        <v/>
      </c>
      <c r="AH365" t="str">
        <f>IF(ISBLANK('Employee List'!AI373), "",VLOOKUP('Employee List'!AI373,'other LOVs'!A:B,2,FALSE))</f>
        <v/>
      </c>
      <c r="AI365" t="str">
        <f>IF('Employee List'!AJ373="","",TRIM('Employee List'!AJ373))</f>
        <v/>
      </c>
      <c r="AJ365" t="str">
        <f>IF(ISBLANK('Employee List'!AK373)," ",TRIM('Employee List'!AK373))</f>
        <v xml:space="preserve"> </v>
      </c>
    </row>
    <row r="366" spans="1:36">
      <c r="A366" t="str">
        <f>IF('Employee List'!B374="","",TRIM('Employee List'!B374))</f>
        <v/>
      </c>
      <c r="B366" t="str">
        <f>IF('Employee List'!C374="","",TRIM('Employee List'!C374))</f>
        <v/>
      </c>
      <c r="C366" t="str">
        <f>IF('Employee List'!D374="","",TRIM('Employee List'!D374))</f>
        <v/>
      </c>
      <c r="D366" t="str">
        <f>IF(ISBLANK('Employee List'!E374), "",VLOOKUP('Employee List'!E374,'other LOVs'!A:B,2,FALSE))</f>
        <v/>
      </c>
      <c r="E366" t="str">
        <f>IF('Employee List'!F374="","",TRIM('Employee List'!F374))</f>
        <v>,</v>
      </c>
      <c r="F366" s="2" t="str">
        <f>IF('Employee List'!H374="","",'Employee List'!H374)</f>
        <v/>
      </c>
      <c r="G366" s="2" t="str">
        <f>IF('Employee List'!I374="","",TRIM('Employee List'!I374))</f>
        <v/>
      </c>
      <c r="H366" t="str">
        <f>IFERROR(VLOOKUP('Employee List'!J374,Nationality_Table,2,FALSE),"")</f>
        <v/>
      </c>
      <c r="I366" t="str">
        <f>IFERROR(VLOOKUP('Employee List'!K374,Country_Table,2,FALSE),"")</f>
        <v/>
      </c>
      <c r="J366" t="str">
        <f>IFERROR(VLOOKUP('Employee List'!L374,Gender_Table,2,FALSE),"")</f>
        <v/>
      </c>
      <c r="K366" s="2" t="str">
        <f>IF('Employee List'!M374="","",TEXT('Employee List'!M374,"00000000000"))</f>
        <v/>
      </c>
      <c r="L366" s="2" t="str">
        <f>IF('Employee List'!N374="","",TRIM('Employee List'!N374))</f>
        <v/>
      </c>
      <c r="M366" s="2" t="str">
        <f>IF('Employee List'!O374="","",TRIM('Employee List'!O374))</f>
        <v/>
      </c>
      <c r="N366" s="2" t="str">
        <f>IF('Employee List'!P374="","",LEFT(TRIM('Employee List'!P374),60))</f>
        <v/>
      </c>
      <c r="O366" t="str">
        <f>IFERROR(IF(VLOOKUP('Employee List'!Q374,Country_Table,2,FALSE)="PH",VLOOKUP(UPPER(TRIM('Employee List'!R374)&amp;TRIM('Employee List'!S374)&amp;TRIM('Employee List'!T374)),City!$K:$M,3,FALSE),IF('Employee List'!T374="","",'Employee List'!T374)),"")</f>
        <v/>
      </c>
      <c r="P366" t="str">
        <f>IFERROR(IF(VLOOKUP('Employee List'!Q374,Country_Table,2,FALSE)="PH",VLOOKUP('Employee List'!R374,Region_Table,2,FALSE),IF('Employee List'!R374="","",'Employee List'!R374)),"")</f>
        <v/>
      </c>
      <c r="Q366" t="str">
        <f>IFERROR(IF(VLOOKUP('Employee List'!Q374,Country_Table,2,FALSE)="PH",VLOOKUP('Employee List'!S374,Province_Table,2,FALSE),IF('Employee List'!S374="","",'Employee List'!S374)),"")</f>
        <v/>
      </c>
      <c r="R366" t="str">
        <f>IFERROR(VLOOKUP('Employee List'!Q374,Country_Table,2,FALSE),"")</f>
        <v/>
      </c>
      <c r="S366" s="2" t="str">
        <f>IF('Employee List'!U374="","",TRIM('Employee List'!U374))</f>
        <v/>
      </c>
      <c r="T366" s="2" t="str">
        <f>IF('Employee List'!V374="","",TRIM('Employee List'!V374))</f>
        <v/>
      </c>
      <c r="U366" s="2" t="str">
        <f>IF('Employee List'!W374="","",LEFT(TRIM('Employee List'!W374),60))</f>
        <v/>
      </c>
      <c r="V366" t="str">
        <f>IFERROR(IF(VLOOKUP('Employee List'!X374,Country_Table,2,FALSE)="PH",VLOOKUP(UPPER(TRIM('Employee List'!Y374)&amp;TRIM('Employee List'!Z374)&amp;TRIM('Employee List'!AA374)),City!$K:$M,3,FALSE),IF('Employee List'!AA374="","",'Employee List'!AA374)),"")</f>
        <v/>
      </c>
      <c r="W366" t="str">
        <f>IFERROR(IF(VLOOKUP('Employee List'!X374,Country_Table,2,FALSE)="PH",VLOOKUP('Employee List'!Y374,Region_Table,2,FALSE),IF('Employee List'!Y374="","",'Employee List'!Y374)),"")</f>
        <v/>
      </c>
      <c r="X366" t="str">
        <f>IFERROR(IF(VLOOKUP('Employee List'!X374,Country_Table,2,FALSE)="PH",VLOOKUP('Employee List'!Z374,Province_Table,2,FALSE),IF('Employee List'!Z374="","",'Employee List'!Z374)),"")</f>
        <v/>
      </c>
      <c r="Y366" t="str">
        <f>IFERROR(VLOOKUP('Employee List'!X374,Country_Table,2,FALSE),"")</f>
        <v/>
      </c>
      <c r="Z366" s="2" t="str">
        <f>IF('Employee List'!AB374="","",TRIM('Employee List'!AB374))</f>
        <v/>
      </c>
      <c r="AA366" s="2" t="str">
        <f>IF('Employee List'!AC374="","",TRIM('Employee List'!AC374))</f>
        <v/>
      </c>
      <c r="AB366" s="2" t="str">
        <f>IF('Employee List'!AD374="","",TRIM('Employee List'!AD374))</f>
        <v/>
      </c>
      <c r="AC366" s="2" t="str">
        <f>IF('Employee List'!G374="","",TRIM('Employee List'!G374))</f>
        <v/>
      </c>
      <c r="AD366" t="str">
        <f>IFERROR(VLOOKUP('Employee List'!AE374,Civil_Status_Table,2,FALSE),"")</f>
        <v/>
      </c>
      <c r="AE366" s="2" t="str">
        <f>IF('Employee List'!AF374="","",TRIM('Employee List'!AF374))</f>
        <v/>
      </c>
      <c r="AF366" s="2" t="str">
        <f>IF('Employee List'!AG374="","",TRIM('Employee List'!AG374))</f>
        <v/>
      </c>
      <c r="AG366" s="2" t="str">
        <f>IF('Employee List'!AH374="","",TRIM('Employee List'!AH374))</f>
        <v/>
      </c>
      <c r="AH366" t="str">
        <f>IF(ISBLANK('Employee List'!AI374), "",VLOOKUP('Employee List'!AI374,'other LOVs'!A:B,2,FALSE))</f>
        <v/>
      </c>
      <c r="AI366" t="str">
        <f>IF('Employee List'!AJ374="","",TRIM('Employee List'!AJ374))</f>
        <v/>
      </c>
      <c r="AJ366" t="str">
        <f>IF(ISBLANK('Employee List'!AK374)," ",TRIM('Employee List'!AK374))</f>
        <v xml:space="preserve"> </v>
      </c>
    </row>
    <row r="367" spans="1:36">
      <c r="A367" t="str">
        <f>IF('Employee List'!B375="","",TRIM('Employee List'!B375))</f>
        <v/>
      </c>
      <c r="B367" t="str">
        <f>IF('Employee List'!C375="","",TRIM('Employee List'!C375))</f>
        <v/>
      </c>
      <c r="C367" t="str">
        <f>IF('Employee List'!D375="","",TRIM('Employee List'!D375))</f>
        <v/>
      </c>
      <c r="D367" t="str">
        <f>IF(ISBLANK('Employee List'!E375), "",VLOOKUP('Employee List'!E375,'other LOVs'!A:B,2,FALSE))</f>
        <v/>
      </c>
      <c r="E367" t="str">
        <f>IF('Employee List'!F375="","",TRIM('Employee List'!F375))</f>
        <v>,</v>
      </c>
      <c r="F367" s="2" t="str">
        <f>IF('Employee List'!H375="","",'Employee List'!H375)</f>
        <v/>
      </c>
      <c r="G367" s="2" t="str">
        <f>IF('Employee List'!I375="","",TRIM('Employee List'!I375))</f>
        <v/>
      </c>
      <c r="H367" t="str">
        <f>IFERROR(VLOOKUP('Employee List'!J375,Nationality_Table,2,FALSE),"")</f>
        <v/>
      </c>
      <c r="I367" t="str">
        <f>IFERROR(VLOOKUP('Employee List'!K375,Country_Table,2,FALSE),"")</f>
        <v/>
      </c>
      <c r="J367" t="str">
        <f>IFERROR(VLOOKUP('Employee List'!L375,Gender_Table,2,FALSE),"")</f>
        <v/>
      </c>
      <c r="K367" s="2" t="str">
        <f>IF('Employee List'!M375="","",TEXT('Employee List'!M375,"00000000000"))</f>
        <v/>
      </c>
      <c r="L367" s="2" t="str">
        <f>IF('Employee List'!N375="","",TRIM('Employee List'!N375))</f>
        <v/>
      </c>
      <c r="M367" s="2" t="str">
        <f>IF('Employee List'!O375="","",TRIM('Employee List'!O375))</f>
        <v/>
      </c>
      <c r="N367" s="2" t="str">
        <f>IF('Employee List'!P375="","",LEFT(TRIM('Employee List'!P375),60))</f>
        <v/>
      </c>
      <c r="O367" t="str">
        <f>IFERROR(IF(VLOOKUP('Employee List'!Q375,Country_Table,2,FALSE)="PH",VLOOKUP(UPPER(TRIM('Employee List'!R375)&amp;TRIM('Employee List'!S375)&amp;TRIM('Employee List'!T375)),City!$K:$M,3,FALSE),IF('Employee List'!T375="","",'Employee List'!T375)),"")</f>
        <v/>
      </c>
      <c r="P367" t="str">
        <f>IFERROR(IF(VLOOKUP('Employee List'!Q375,Country_Table,2,FALSE)="PH",VLOOKUP('Employee List'!R375,Region_Table,2,FALSE),IF('Employee List'!R375="","",'Employee List'!R375)),"")</f>
        <v/>
      </c>
      <c r="Q367" t="str">
        <f>IFERROR(IF(VLOOKUP('Employee List'!Q375,Country_Table,2,FALSE)="PH",VLOOKUP('Employee List'!S375,Province_Table,2,FALSE),IF('Employee List'!S375="","",'Employee List'!S375)),"")</f>
        <v/>
      </c>
      <c r="R367" t="str">
        <f>IFERROR(VLOOKUP('Employee List'!Q375,Country_Table,2,FALSE),"")</f>
        <v/>
      </c>
      <c r="S367" s="2" t="str">
        <f>IF('Employee List'!U375="","",TRIM('Employee List'!U375))</f>
        <v/>
      </c>
      <c r="T367" s="2" t="str">
        <f>IF('Employee List'!V375="","",TRIM('Employee List'!V375))</f>
        <v/>
      </c>
      <c r="U367" s="2" t="str">
        <f>IF('Employee List'!W375="","",LEFT(TRIM('Employee List'!W375),60))</f>
        <v/>
      </c>
      <c r="V367" t="str">
        <f>IFERROR(IF(VLOOKUP('Employee List'!X375,Country_Table,2,FALSE)="PH",VLOOKUP(UPPER(TRIM('Employee List'!Y375)&amp;TRIM('Employee List'!Z375)&amp;TRIM('Employee List'!AA375)),City!$K:$M,3,FALSE),IF('Employee List'!AA375="","",'Employee List'!AA375)),"")</f>
        <v/>
      </c>
      <c r="W367" t="str">
        <f>IFERROR(IF(VLOOKUP('Employee List'!X375,Country_Table,2,FALSE)="PH",VLOOKUP('Employee List'!Y375,Region_Table,2,FALSE),IF('Employee List'!Y375="","",'Employee List'!Y375)),"")</f>
        <v/>
      </c>
      <c r="X367" t="str">
        <f>IFERROR(IF(VLOOKUP('Employee List'!X375,Country_Table,2,FALSE)="PH",VLOOKUP('Employee List'!Z375,Province_Table,2,FALSE),IF('Employee List'!Z375="","",'Employee List'!Z375)),"")</f>
        <v/>
      </c>
      <c r="Y367" t="str">
        <f>IFERROR(VLOOKUP('Employee List'!X375,Country_Table,2,FALSE),"")</f>
        <v/>
      </c>
      <c r="Z367" s="2" t="str">
        <f>IF('Employee List'!AB375="","",TRIM('Employee List'!AB375))</f>
        <v/>
      </c>
      <c r="AA367" s="2" t="str">
        <f>IF('Employee List'!AC375="","",TRIM('Employee List'!AC375))</f>
        <v/>
      </c>
      <c r="AB367" s="2" t="str">
        <f>IF('Employee List'!AD375="","",TRIM('Employee List'!AD375))</f>
        <v/>
      </c>
      <c r="AC367" s="2" t="str">
        <f>IF('Employee List'!G375="","",TRIM('Employee List'!G375))</f>
        <v/>
      </c>
      <c r="AD367" t="str">
        <f>IFERROR(VLOOKUP('Employee List'!AE375,Civil_Status_Table,2,FALSE),"")</f>
        <v/>
      </c>
      <c r="AE367" s="2" t="str">
        <f>IF('Employee List'!AF375="","",TRIM('Employee List'!AF375))</f>
        <v/>
      </c>
      <c r="AF367" s="2" t="str">
        <f>IF('Employee List'!AG375="","",TRIM('Employee List'!AG375))</f>
        <v/>
      </c>
      <c r="AG367" s="2" t="str">
        <f>IF('Employee List'!AH375="","",TRIM('Employee List'!AH375))</f>
        <v/>
      </c>
      <c r="AH367" t="str">
        <f>IF(ISBLANK('Employee List'!AI375), "",VLOOKUP('Employee List'!AI375,'other LOVs'!A:B,2,FALSE))</f>
        <v/>
      </c>
      <c r="AI367" t="str">
        <f>IF('Employee List'!AJ375="","",TRIM('Employee List'!AJ375))</f>
        <v/>
      </c>
      <c r="AJ367" t="str">
        <f>IF(ISBLANK('Employee List'!AK375)," ",TRIM('Employee List'!AK375))</f>
        <v xml:space="preserve"> </v>
      </c>
    </row>
    <row r="368" spans="1:36">
      <c r="A368" t="str">
        <f>IF('Employee List'!B376="","",TRIM('Employee List'!B376))</f>
        <v/>
      </c>
      <c r="B368" t="str">
        <f>IF('Employee List'!C376="","",TRIM('Employee List'!C376))</f>
        <v/>
      </c>
      <c r="C368" t="str">
        <f>IF('Employee List'!D376="","",TRIM('Employee List'!D376))</f>
        <v/>
      </c>
      <c r="D368" t="str">
        <f>IF(ISBLANK('Employee List'!E376), "",VLOOKUP('Employee List'!E376,'other LOVs'!A:B,2,FALSE))</f>
        <v/>
      </c>
      <c r="E368" t="str">
        <f>IF('Employee List'!F376="","",TRIM('Employee List'!F376))</f>
        <v>,</v>
      </c>
      <c r="F368" s="2" t="str">
        <f>IF('Employee List'!H376="","",'Employee List'!H376)</f>
        <v/>
      </c>
      <c r="G368" s="2" t="str">
        <f>IF('Employee List'!I376="","",TRIM('Employee List'!I376))</f>
        <v/>
      </c>
      <c r="H368" t="str">
        <f>IFERROR(VLOOKUP('Employee List'!J376,Nationality_Table,2,FALSE),"")</f>
        <v/>
      </c>
      <c r="I368" t="str">
        <f>IFERROR(VLOOKUP('Employee List'!K376,Country_Table,2,FALSE),"")</f>
        <v/>
      </c>
      <c r="J368" t="str">
        <f>IFERROR(VLOOKUP('Employee List'!L376,Gender_Table,2,FALSE),"")</f>
        <v/>
      </c>
      <c r="K368" s="2" t="str">
        <f>IF('Employee List'!M376="","",TEXT('Employee List'!M376,"00000000000"))</f>
        <v/>
      </c>
      <c r="L368" s="2" t="str">
        <f>IF('Employee List'!N376="","",TRIM('Employee List'!N376))</f>
        <v/>
      </c>
      <c r="M368" s="2" t="str">
        <f>IF('Employee List'!O376="","",TRIM('Employee List'!O376))</f>
        <v/>
      </c>
      <c r="N368" s="2" t="str">
        <f>IF('Employee List'!P376="","",LEFT(TRIM('Employee List'!P376),60))</f>
        <v/>
      </c>
      <c r="O368" t="str">
        <f>IFERROR(IF(VLOOKUP('Employee List'!Q376,Country_Table,2,FALSE)="PH",VLOOKUP(UPPER(TRIM('Employee List'!R376)&amp;TRIM('Employee List'!S376)&amp;TRIM('Employee List'!T376)),City!$K:$M,3,FALSE),IF('Employee List'!T376="","",'Employee List'!T376)),"")</f>
        <v/>
      </c>
      <c r="P368" t="str">
        <f>IFERROR(IF(VLOOKUP('Employee List'!Q376,Country_Table,2,FALSE)="PH",VLOOKUP('Employee List'!R376,Region_Table,2,FALSE),IF('Employee List'!R376="","",'Employee List'!R376)),"")</f>
        <v/>
      </c>
      <c r="Q368" t="str">
        <f>IFERROR(IF(VLOOKUP('Employee List'!Q376,Country_Table,2,FALSE)="PH",VLOOKUP('Employee List'!S376,Province_Table,2,FALSE),IF('Employee List'!S376="","",'Employee List'!S376)),"")</f>
        <v/>
      </c>
      <c r="R368" t="str">
        <f>IFERROR(VLOOKUP('Employee List'!Q376,Country_Table,2,FALSE),"")</f>
        <v/>
      </c>
      <c r="S368" s="2" t="str">
        <f>IF('Employee List'!U376="","",TRIM('Employee List'!U376))</f>
        <v/>
      </c>
      <c r="T368" s="2" t="str">
        <f>IF('Employee List'!V376="","",TRIM('Employee List'!V376))</f>
        <v/>
      </c>
      <c r="U368" s="2" t="str">
        <f>IF('Employee List'!W376="","",LEFT(TRIM('Employee List'!W376),60))</f>
        <v/>
      </c>
      <c r="V368" t="str">
        <f>IFERROR(IF(VLOOKUP('Employee List'!X376,Country_Table,2,FALSE)="PH",VLOOKUP(UPPER(TRIM('Employee List'!Y376)&amp;TRIM('Employee List'!Z376)&amp;TRIM('Employee List'!AA376)),City!$K:$M,3,FALSE),IF('Employee List'!AA376="","",'Employee List'!AA376)),"")</f>
        <v/>
      </c>
      <c r="W368" t="str">
        <f>IFERROR(IF(VLOOKUP('Employee List'!X376,Country_Table,2,FALSE)="PH",VLOOKUP('Employee List'!Y376,Region_Table,2,FALSE),IF('Employee List'!Y376="","",'Employee List'!Y376)),"")</f>
        <v/>
      </c>
      <c r="X368" t="str">
        <f>IFERROR(IF(VLOOKUP('Employee List'!X376,Country_Table,2,FALSE)="PH",VLOOKUP('Employee List'!Z376,Province_Table,2,FALSE),IF('Employee List'!Z376="","",'Employee List'!Z376)),"")</f>
        <v/>
      </c>
      <c r="Y368" t="str">
        <f>IFERROR(VLOOKUP('Employee List'!X376,Country_Table,2,FALSE),"")</f>
        <v/>
      </c>
      <c r="Z368" s="2" t="str">
        <f>IF('Employee List'!AB376="","",TRIM('Employee List'!AB376))</f>
        <v/>
      </c>
      <c r="AA368" s="2" t="str">
        <f>IF('Employee List'!AC376="","",TRIM('Employee List'!AC376))</f>
        <v/>
      </c>
      <c r="AB368" s="2" t="str">
        <f>IF('Employee List'!AD376="","",TRIM('Employee List'!AD376))</f>
        <v/>
      </c>
      <c r="AC368" s="2" t="str">
        <f>IF('Employee List'!G376="","",TRIM('Employee List'!G376))</f>
        <v/>
      </c>
      <c r="AD368" t="str">
        <f>IFERROR(VLOOKUP('Employee List'!AE376,Civil_Status_Table,2,FALSE),"")</f>
        <v/>
      </c>
      <c r="AE368" s="2" t="str">
        <f>IF('Employee List'!AF376="","",TRIM('Employee List'!AF376))</f>
        <v/>
      </c>
      <c r="AF368" s="2" t="str">
        <f>IF('Employee List'!AG376="","",TRIM('Employee List'!AG376))</f>
        <v/>
      </c>
      <c r="AG368" s="2" t="str">
        <f>IF('Employee List'!AH376="","",TRIM('Employee List'!AH376))</f>
        <v/>
      </c>
      <c r="AH368" t="str">
        <f>IF(ISBLANK('Employee List'!AI376), "",VLOOKUP('Employee List'!AI376,'other LOVs'!A:B,2,FALSE))</f>
        <v/>
      </c>
      <c r="AI368" t="str">
        <f>IF('Employee List'!AJ376="","",TRIM('Employee List'!AJ376))</f>
        <v/>
      </c>
      <c r="AJ368" t="str">
        <f>IF(ISBLANK('Employee List'!AK376)," ",TRIM('Employee List'!AK376))</f>
        <v xml:space="preserve"> </v>
      </c>
    </row>
    <row r="369" spans="1:36">
      <c r="A369" t="str">
        <f>IF('Employee List'!B377="","",TRIM('Employee List'!B377))</f>
        <v/>
      </c>
      <c r="B369" t="str">
        <f>IF('Employee List'!C377="","",TRIM('Employee List'!C377))</f>
        <v/>
      </c>
      <c r="C369" t="str">
        <f>IF('Employee List'!D377="","",TRIM('Employee List'!D377))</f>
        <v/>
      </c>
      <c r="D369" t="str">
        <f>IF(ISBLANK('Employee List'!E377), "",VLOOKUP('Employee List'!E377,'other LOVs'!A:B,2,FALSE))</f>
        <v/>
      </c>
      <c r="E369" t="str">
        <f>IF('Employee List'!F377="","",TRIM('Employee List'!F377))</f>
        <v>,</v>
      </c>
      <c r="F369" s="2" t="str">
        <f>IF('Employee List'!H377="","",'Employee List'!H377)</f>
        <v/>
      </c>
      <c r="G369" s="2" t="str">
        <f>IF('Employee List'!I377="","",TRIM('Employee List'!I377))</f>
        <v/>
      </c>
      <c r="H369" t="str">
        <f>IFERROR(VLOOKUP('Employee List'!J377,Nationality_Table,2,FALSE),"")</f>
        <v/>
      </c>
      <c r="I369" t="str">
        <f>IFERROR(VLOOKUP('Employee List'!K377,Country_Table,2,FALSE),"")</f>
        <v/>
      </c>
      <c r="J369" t="str">
        <f>IFERROR(VLOOKUP('Employee List'!L377,Gender_Table,2,FALSE),"")</f>
        <v/>
      </c>
      <c r="K369" s="2" t="str">
        <f>IF('Employee List'!M377="","",TEXT('Employee List'!M377,"00000000000"))</f>
        <v/>
      </c>
      <c r="L369" s="2" t="str">
        <f>IF('Employee List'!N377="","",TRIM('Employee List'!N377))</f>
        <v/>
      </c>
      <c r="M369" s="2" t="str">
        <f>IF('Employee List'!O377="","",TRIM('Employee List'!O377))</f>
        <v/>
      </c>
      <c r="N369" s="2" t="str">
        <f>IF('Employee List'!P377="","",LEFT(TRIM('Employee List'!P377),60))</f>
        <v/>
      </c>
      <c r="O369" t="str">
        <f>IFERROR(IF(VLOOKUP('Employee List'!Q377,Country_Table,2,FALSE)="PH",VLOOKUP(UPPER(TRIM('Employee List'!R377)&amp;TRIM('Employee List'!S377)&amp;TRIM('Employee List'!T377)),City!$K:$M,3,FALSE),IF('Employee List'!T377="","",'Employee List'!T377)),"")</f>
        <v/>
      </c>
      <c r="P369" t="str">
        <f>IFERROR(IF(VLOOKUP('Employee List'!Q377,Country_Table,2,FALSE)="PH",VLOOKUP('Employee List'!R377,Region_Table,2,FALSE),IF('Employee List'!R377="","",'Employee List'!R377)),"")</f>
        <v/>
      </c>
      <c r="Q369" t="str">
        <f>IFERROR(IF(VLOOKUP('Employee List'!Q377,Country_Table,2,FALSE)="PH",VLOOKUP('Employee List'!S377,Province_Table,2,FALSE),IF('Employee List'!S377="","",'Employee List'!S377)),"")</f>
        <v/>
      </c>
      <c r="R369" t="str">
        <f>IFERROR(VLOOKUP('Employee List'!Q377,Country_Table,2,FALSE),"")</f>
        <v/>
      </c>
      <c r="S369" s="2" t="str">
        <f>IF('Employee List'!U377="","",TRIM('Employee List'!U377))</f>
        <v/>
      </c>
      <c r="T369" s="2" t="str">
        <f>IF('Employee List'!V377="","",TRIM('Employee List'!V377))</f>
        <v/>
      </c>
      <c r="U369" s="2" t="str">
        <f>IF('Employee List'!W377="","",LEFT(TRIM('Employee List'!W377),60))</f>
        <v/>
      </c>
      <c r="V369" t="str">
        <f>IFERROR(IF(VLOOKUP('Employee List'!X377,Country_Table,2,FALSE)="PH",VLOOKUP(UPPER(TRIM('Employee List'!Y377)&amp;TRIM('Employee List'!Z377)&amp;TRIM('Employee List'!AA377)),City!$K:$M,3,FALSE),IF('Employee List'!AA377="","",'Employee List'!AA377)),"")</f>
        <v/>
      </c>
      <c r="W369" t="str">
        <f>IFERROR(IF(VLOOKUP('Employee List'!X377,Country_Table,2,FALSE)="PH",VLOOKUP('Employee List'!Y377,Region_Table,2,FALSE),IF('Employee List'!Y377="","",'Employee List'!Y377)),"")</f>
        <v/>
      </c>
      <c r="X369" t="str">
        <f>IFERROR(IF(VLOOKUP('Employee List'!X377,Country_Table,2,FALSE)="PH",VLOOKUP('Employee List'!Z377,Province_Table,2,FALSE),IF('Employee List'!Z377="","",'Employee List'!Z377)),"")</f>
        <v/>
      </c>
      <c r="Y369" t="str">
        <f>IFERROR(VLOOKUP('Employee List'!X377,Country_Table,2,FALSE),"")</f>
        <v/>
      </c>
      <c r="Z369" s="2" t="str">
        <f>IF('Employee List'!AB377="","",TRIM('Employee List'!AB377))</f>
        <v/>
      </c>
      <c r="AA369" s="2" t="str">
        <f>IF('Employee List'!AC377="","",TRIM('Employee List'!AC377))</f>
        <v/>
      </c>
      <c r="AB369" s="2" t="str">
        <f>IF('Employee List'!AD377="","",TRIM('Employee List'!AD377))</f>
        <v/>
      </c>
      <c r="AC369" s="2" t="str">
        <f>IF('Employee List'!G377="","",TRIM('Employee List'!G377))</f>
        <v/>
      </c>
      <c r="AD369" t="str">
        <f>IFERROR(VLOOKUP('Employee List'!AE377,Civil_Status_Table,2,FALSE),"")</f>
        <v/>
      </c>
      <c r="AE369" s="2" t="str">
        <f>IF('Employee List'!AF377="","",TRIM('Employee List'!AF377))</f>
        <v/>
      </c>
      <c r="AF369" s="2" t="str">
        <f>IF('Employee List'!AG377="","",TRIM('Employee List'!AG377))</f>
        <v/>
      </c>
      <c r="AG369" s="2" t="str">
        <f>IF('Employee List'!AH377="","",TRIM('Employee List'!AH377))</f>
        <v/>
      </c>
      <c r="AH369" t="str">
        <f>IF(ISBLANK('Employee List'!AI377), "",VLOOKUP('Employee List'!AI377,'other LOVs'!A:B,2,FALSE))</f>
        <v/>
      </c>
      <c r="AI369" t="str">
        <f>IF('Employee List'!AJ377="","",TRIM('Employee List'!AJ377))</f>
        <v/>
      </c>
      <c r="AJ369" t="str">
        <f>IF(ISBLANK('Employee List'!AK377)," ",TRIM('Employee List'!AK377))</f>
        <v xml:space="preserve"> </v>
      </c>
    </row>
    <row r="370" spans="1:36">
      <c r="A370" t="str">
        <f>IF('Employee List'!B378="","",TRIM('Employee List'!B378))</f>
        <v/>
      </c>
      <c r="B370" t="str">
        <f>IF('Employee List'!C378="","",TRIM('Employee List'!C378))</f>
        <v/>
      </c>
      <c r="C370" t="str">
        <f>IF('Employee List'!D378="","",TRIM('Employee List'!D378))</f>
        <v/>
      </c>
      <c r="D370" t="str">
        <f>IF(ISBLANK('Employee List'!E378), "",VLOOKUP('Employee List'!E378,'other LOVs'!A:B,2,FALSE))</f>
        <v/>
      </c>
      <c r="E370" t="str">
        <f>IF('Employee List'!F378="","",TRIM('Employee List'!F378))</f>
        <v>,</v>
      </c>
      <c r="F370" s="2" t="str">
        <f>IF('Employee List'!H378="","",'Employee List'!H378)</f>
        <v/>
      </c>
      <c r="G370" s="2" t="str">
        <f>IF('Employee List'!I378="","",TRIM('Employee List'!I378))</f>
        <v/>
      </c>
      <c r="H370" t="str">
        <f>IFERROR(VLOOKUP('Employee List'!J378,Nationality_Table,2,FALSE),"")</f>
        <v/>
      </c>
      <c r="I370" t="str">
        <f>IFERROR(VLOOKUP('Employee List'!K378,Country_Table,2,FALSE),"")</f>
        <v/>
      </c>
      <c r="J370" t="str">
        <f>IFERROR(VLOOKUP('Employee List'!L378,Gender_Table,2,FALSE),"")</f>
        <v/>
      </c>
      <c r="K370" s="2" t="str">
        <f>IF('Employee List'!M378="","",TEXT('Employee List'!M378,"00000000000"))</f>
        <v/>
      </c>
      <c r="L370" s="2" t="str">
        <f>IF('Employee List'!N378="","",TRIM('Employee List'!N378))</f>
        <v/>
      </c>
      <c r="M370" s="2" t="str">
        <f>IF('Employee List'!O378="","",TRIM('Employee List'!O378))</f>
        <v/>
      </c>
      <c r="N370" s="2" t="str">
        <f>IF('Employee List'!P378="","",LEFT(TRIM('Employee List'!P378),60))</f>
        <v/>
      </c>
      <c r="O370" t="str">
        <f>IFERROR(IF(VLOOKUP('Employee List'!Q378,Country_Table,2,FALSE)="PH",VLOOKUP(UPPER(TRIM('Employee List'!R378)&amp;TRIM('Employee List'!S378)&amp;TRIM('Employee List'!T378)),City!$K:$M,3,FALSE),IF('Employee List'!T378="","",'Employee List'!T378)),"")</f>
        <v/>
      </c>
      <c r="P370" t="str">
        <f>IFERROR(IF(VLOOKUP('Employee List'!Q378,Country_Table,2,FALSE)="PH",VLOOKUP('Employee List'!R378,Region_Table,2,FALSE),IF('Employee List'!R378="","",'Employee List'!R378)),"")</f>
        <v/>
      </c>
      <c r="Q370" t="str">
        <f>IFERROR(IF(VLOOKUP('Employee List'!Q378,Country_Table,2,FALSE)="PH",VLOOKUP('Employee List'!S378,Province_Table,2,FALSE),IF('Employee List'!S378="","",'Employee List'!S378)),"")</f>
        <v/>
      </c>
      <c r="R370" t="str">
        <f>IFERROR(VLOOKUP('Employee List'!Q378,Country_Table,2,FALSE),"")</f>
        <v/>
      </c>
      <c r="S370" s="2" t="str">
        <f>IF('Employee List'!U378="","",TRIM('Employee List'!U378))</f>
        <v/>
      </c>
      <c r="T370" s="2" t="str">
        <f>IF('Employee List'!V378="","",TRIM('Employee List'!V378))</f>
        <v/>
      </c>
      <c r="U370" s="2" t="str">
        <f>IF('Employee List'!W378="","",LEFT(TRIM('Employee List'!W378),60))</f>
        <v/>
      </c>
      <c r="V370" t="str">
        <f>IFERROR(IF(VLOOKUP('Employee List'!X378,Country_Table,2,FALSE)="PH",VLOOKUP(UPPER(TRIM('Employee List'!Y378)&amp;TRIM('Employee List'!Z378)&amp;TRIM('Employee List'!AA378)),City!$K:$M,3,FALSE),IF('Employee List'!AA378="","",'Employee List'!AA378)),"")</f>
        <v/>
      </c>
      <c r="W370" t="str">
        <f>IFERROR(IF(VLOOKUP('Employee List'!X378,Country_Table,2,FALSE)="PH",VLOOKUP('Employee List'!Y378,Region_Table,2,FALSE),IF('Employee List'!Y378="","",'Employee List'!Y378)),"")</f>
        <v/>
      </c>
      <c r="X370" t="str">
        <f>IFERROR(IF(VLOOKUP('Employee List'!X378,Country_Table,2,FALSE)="PH",VLOOKUP('Employee List'!Z378,Province_Table,2,FALSE),IF('Employee List'!Z378="","",'Employee List'!Z378)),"")</f>
        <v/>
      </c>
      <c r="Y370" t="str">
        <f>IFERROR(VLOOKUP('Employee List'!X378,Country_Table,2,FALSE),"")</f>
        <v/>
      </c>
      <c r="Z370" s="2" t="str">
        <f>IF('Employee List'!AB378="","",TRIM('Employee List'!AB378))</f>
        <v/>
      </c>
      <c r="AA370" s="2" t="str">
        <f>IF('Employee List'!AC378="","",TRIM('Employee List'!AC378))</f>
        <v/>
      </c>
      <c r="AB370" s="2" t="str">
        <f>IF('Employee List'!AD378="","",TRIM('Employee List'!AD378))</f>
        <v/>
      </c>
      <c r="AC370" s="2" t="str">
        <f>IF('Employee List'!G378="","",TRIM('Employee List'!G378))</f>
        <v/>
      </c>
      <c r="AD370" t="str">
        <f>IFERROR(VLOOKUP('Employee List'!AE378,Civil_Status_Table,2,FALSE),"")</f>
        <v/>
      </c>
      <c r="AE370" s="2" t="str">
        <f>IF('Employee List'!AF378="","",TRIM('Employee List'!AF378))</f>
        <v/>
      </c>
      <c r="AF370" s="2" t="str">
        <f>IF('Employee List'!AG378="","",TRIM('Employee List'!AG378))</f>
        <v/>
      </c>
      <c r="AG370" s="2" t="str">
        <f>IF('Employee List'!AH378="","",TRIM('Employee List'!AH378))</f>
        <v/>
      </c>
      <c r="AH370" t="str">
        <f>IF(ISBLANK('Employee List'!AI378), "",VLOOKUP('Employee List'!AI378,'other LOVs'!A:B,2,FALSE))</f>
        <v/>
      </c>
      <c r="AI370" t="str">
        <f>IF('Employee List'!AJ378="","",TRIM('Employee List'!AJ378))</f>
        <v/>
      </c>
      <c r="AJ370" t="str">
        <f>IF(ISBLANK('Employee List'!AK378)," ",TRIM('Employee List'!AK378))</f>
        <v xml:space="preserve"> </v>
      </c>
    </row>
    <row r="371" spans="1:36">
      <c r="A371" t="str">
        <f>IF('Employee List'!B379="","",TRIM('Employee List'!B379))</f>
        <v/>
      </c>
      <c r="B371" t="str">
        <f>IF('Employee List'!C379="","",TRIM('Employee List'!C379))</f>
        <v/>
      </c>
      <c r="C371" t="str">
        <f>IF('Employee List'!D379="","",TRIM('Employee List'!D379))</f>
        <v/>
      </c>
      <c r="D371" t="str">
        <f>IF(ISBLANK('Employee List'!E379), "",VLOOKUP('Employee List'!E379,'other LOVs'!A:B,2,FALSE))</f>
        <v/>
      </c>
      <c r="E371" t="str">
        <f>IF('Employee List'!F379="","",TRIM('Employee List'!F379))</f>
        <v>,</v>
      </c>
      <c r="F371" s="2" t="str">
        <f>IF('Employee List'!H379="","",'Employee List'!H379)</f>
        <v/>
      </c>
      <c r="G371" s="2" t="str">
        <f>IF('Employee List'!I379="","",TRIM('Employee List'!I379))</f>
        <v/>
      </c>
      <c r="H371" t="str">
        <f>IFERROR(VLOOKUP('Employee List'!J379,Nationality_Table,2,FALSE),"")</f>
        <v/>
      </c>
      <c r="I371" t="str">
        <f>IFERROR(VLOOKUP('Employee List'!K379,Country_Table,2,FALSE),"")</f>
        <v/>
      </c>
      <c r="J371" t="str">
        <f>IFERROR(VLOOKUP('Employee List'!L379,Gender_Table,2,FALSE),"")</f>
        <v/>
      </c>
      <c r="K371" s="2" t="str">
        <f>IF('Employee List'!M379="","",TEXT('Employee List'!M379,"00000000000"))</f>
        <v/>
      </c>
      <c r="L371" s="2" t="str">
        <f>IF('Employee List'!N379="","",TRIM('Employee List'!N379))</f>
        <v/>
      </c>
      <c r="M371" s="2" t="str">
        <f>IF('Employee List'!O379="","",TRIM('Employee List'!O379))</f>
        <v/>
      </c>
      <c r="N371" s="2" t="str">
        <f>IF('Employee List'!P379="","",LEFT(TRIM('Employee List'!P379),60))</f>
        <v/>
      </c>
      <c r="O371" t="str">
        <f>IFERROR(IF(VLOOKUP('Employee List'!Q379,Country_Table,2,FALSE)="PH",VLOOKUP(UPPER(TRIM('Employee List'!R379)&amp;TRIM('Employee List'!S379)&amp;TRIM('Employee List'!T379)),City!$K:$M,3,FALSE),IF('Employee List'!T379="","",'Employee List'!T379)),"")</f>
        <v/>
      </c>
      <c r="P371" t="str">
        <f>IFERROR(IF(VLOOKUP('Employee List'!Q379,Country_Table,2,FALSE)="PH",VLOOKUP('Employee List'!R379,Region_Table,2,FALSE),IF('Employee List'!R379="","",'Employee List'!R379)),"")</f>
        <v/>
      </c>
      <c r="Q371" t="str">
        <f>IFERROR(IF(VLOOKUP('Employee List'!Q379,Country_Table,2,FALSE)="PH",VLOOKUP('Employee List'!S379,Province_Table,2,FALSE),IF('Employee List'!S379="","",'Employee List'!S379)),"")</f>
        <v/>
      </c>
      <c r="R371" t="str">
        <f>IFERROR(VLOOKUP('Employee List'!Q379,Country_Table,2,FALSE),"")</f>
        <v/>
      </c>
      <c r="S371" s="2" t="str">
        <f>IF('Employee List'!U379="","",TRIM('Employee List'!U379))</f>
        <v/>
      </c>
      <c r="T371" s="2" t="str">
        <f>IF('Employee List'!V379="","",TRIM('Employee List'!V379))</f>
        <v/>
      </c>
      <c r="U371" s="2" t="str">
        <f>IF('Employee List'!W379="","",LEFT(TRIM('Employee List'!W379),60))</f>
        <v/>
      </c>
      <c r="V371" t="str">
        <f>IFERROR(IF(VLOOKUP('Employee List'!X379,Country_Table,2,FALSE)="PH",VLOOKUP(UPPER(TRIM('Employee List'!Y379)&amp;TRIM('Employee List'!Z379)&amp;TRIM('Employee List'!AA379)),City!$K:$M,3,FALSE),IF('Employee List'!AA379="","",'Employee List'!AA379)),"")</f>
        <v/>
      </c>
      <c r="W371" t="str">
        <f>IFERROR(IF(VLOOKUP('Employee List'!X379,Country_Table,2,FALSE)="PH",VLOOKUP('Employee List'!Y379,Region_Table,2,FALSE),IF('Employee List'!Y379="","",'Employee List'!Y379)),"")</f>
        <v/>
      </c>
      <c r="X371" t="str">
        <f>IFERROR(IF(VLOOKUP('Employee List'!X379,Country_Table,2,FALSE)="PH",VLOOKUP('Employee List'!Z379,Province_Table,2,FALSE),IF('Employee List'!Z379="","",'Employee List'!Z379)),"")</f>
        <v/>
      </c>
      <c r="Y371" t="str">
        <f>IFERROR(VLOOKUP('Employee List'!X379,Country_Table,2,FALSE),"")</f>
        <v/>
      </c>
      <c r="Z371" s="2" t="str">
        <f>IF('Employee List'!AB379="","",TRIM('Employee List'!AB379))</f>
        <v/>
      </c>
      <c r="AA371" s="2" t="str">
        <f>IF('Employee List'!AC379="","",TRIM('Employee List'!AC379))</f>
        <v/>
      </c>
      <c r="AB371" s="2" t="str">
        <f>IF('Employee List'!AD379="","",TRIM('Employee List'!AD379))</f>
        <v/>
      </c>
      <c r="AC371" s="2" t="str">
        <f>IF('Employee List'!G379="","",TRIM('Employee List'!G379))</f>
        <v/>
      </c>
      <c r="AD371" t="str">
        <f>IFERROR(VLOOKUP('Employee List'!AE379,Civil_Status_Table,2,FALSE),"")</f>
        <v/>
      </c>
      <c r="AE371" s="2" t="str">
        <f>IF('Employee List'!AF379="","",TRIM('Employee List'!AF379))</f>
        <v/>
      </c>
      <c r="AF371" s="2" t="str">
        <f>IF('Employee List'!AG379="","",TRIM('Employee List'!AG379))</f>
        <v/>
      </c>
      <c r="AG371" s="2" t="str">
        <f>IF('Employee List'!AH379="","",TRIM('Employee List'!AH379))</f>
        <v/>
      </c>
      <c r="AH371" t="str">
        <f>IF(ISBLANK('Employee List'!AI379), "",VLOOKUP('Employee List'!AI379,'other LOVs'!A:B,2,FALSE))</f>
        <v/>
      </c>
      <c r="AI371" t="str">
        <f>IF('Employee List'!AJ379="","",TRIM('Employee List'!AJ379))</f>
        <v/>
      </c>
      <c r="AJ371" t="str">
        <f>IF(ISBLANK('Employee List'!AK379)," ",TRIM('Employee List'!AK379))</f>
        <v xml:space="preserve"> </v>
      </c>
    </row>
    <row r="372" spans="1:36">
      <c r="A372" t="str">
        <f>IF('Employee List'!B380="","",TRIM('Employee List'!B380))</f>
        <v/>
      </c>
      <c r="B372" t="str">
        <f>IF('Employee List'!C380="","",TRIM('Employee List'!C380))</f>
        <v/>
      </c>
      <c r="C372" t="str">
        <f>IF('Employee List'!D380="","",TRIM('Employee List'!D380))</f>
        <v/>
      </c>
      <c r="D372" t="str">
        <f>IF(ISBLANK('Employee List'!E380), "",VLOOKUP('Employee List'!E380,'other LOVs'!A:B,2,FALSE))</f>
        <v/>
      </c>
      <c r="E372" t="str">
        <f>IF('Employee List'!F380="","",TRIM('Employee List'!F380))</f>
        <v>,</v>
      </c>
      <c r="F372" s="2" t="str">
        <f>IF('Employee List'!H380="","",'Employee List'!H380)</f>
        <v/>
      </c>
      <c r="G372" s="2" t="str">
        <f>IF('Employee List'!I380="","",TRIM('Employee List'!I380))</f>
        <v/>
      </c>
      <c r="H372" t="str">
        <f>IFERROR(VLOOKUP('Employee List'!J380,Nationality_Table,2,FALSE),"")</f>
        <v/>
      </c>
      <c r="I372" t="str">
        <f>IFERROR(VLOOKUP('Employee List'!K380,Country_Table,2,FALSE),"")</f>
        <v/>
      </c>
      <c r="J372" t="str">
        <f>IFERROR(VLOOKUP('Employee List'!L380,Gender_Table,2,FALSE),"")</f>
        <v/>
      </c>
      <c r="K372" s="2" t="str">
        <f>IF('Employee List'!M380="","",TEXT('Employee List'!M380,"00000000000"))</f>
        <v/>
      </c>
      <c r="L372" s="2" t="str">
        <f>IF('Employee List'!N380="","",TRIM('Employee List'!N380))</f>
        <v/>
      </c>
      <c r="M372" s="2" t="str">
        <f>IF('Employee List'!O380="","",TRIM('Employee List'!O380))</f>
        <v/>
      </c>
      <c r="N372" s="2" t="str">
        <f>IF('Employee List'!P380="","",LEFT(TRIM('Employee List'!P380),60))</f>
        <v/>
      </c>
      <c r="O372" t="str">
        <f>IFERROR(IF(VLOOKUP('Employee List'!Q380,Country_Table,2,FALSE)="PH",VLOOKUP(UPPER(TRIM('Employee List'!R380)&amp;TRIM('Employee List'!S380)&amp;TRIM('Employee List'!T380)),City!$K:$M,3,FALSE),IF('Employee List'!T380="","",'Employee List'!T380)),"")</f>
        <v/>
      </c>
      <c r="P372" t="str">
        <f>IFERROR(IF(VLOOKUP('Employee List'!Q380,Country_Table,2,FALSE)="PH",VLOOKUP('Employee List'!R380,Region_Table,2,FALSE),IF('Employee List'!R380="","",'Employee List'!R380)),"")</f>
        <v/>
      </c>
      <c r="Q372" t="str">
        <f>IFERROR(IF(VLOOKUP('Employee List'!Q380,Country_Table,2,FALSE)="PH",VLOOKUP('Employee List'!S380,Province_Table,2,FALSE),IF('Employee List'!S380="","",'Employee List'!S380)),"")</f>
        <v/>
      </c>
      <c r="R372" t="str">
        <f>IFERROR(VLOOKUP('Employee List'!Q380,Country_Table,2,FALSE),"")</f>
        <v/>
      </c>
      <c r="S372" s="2" t="str">
        <f>IF('Employee List'!U380="","",TRIM('Employee List'!U380))</f>
        <v/>
      </c>
      <c r="T372" s="2" t="str">
        <f>IF('Employee List'!V380="","",TRIM('Employee List'!V380))</f>
        <v/>
      </c>
      <c r="U372" s="2" t="str">
        <f>IF('Employee List'!W380="","",LEFT(TRIM('Employee List'!W380),60))</f>
        <v/>
      </c>
      <c r="V372" t="str">
        <f>IFERROR(IF(VLOOKUP('Employee List'!X380,Country_Table,2,FALSE)="PH",VLOOKUP(UPPER(TRIM('Employee List'!Y380)&amp;TRIM('Employee List'!Z380)&amp;TRIM('Employee List'!AA380)),City!$K:$M,3,FALSE),IF('Employee List'!AA380="","",'Employee List'!AA380)),"")</f>
        <v/>
      </c>
      <c r="W372" t="str">
        <f>IFERROR(IF(VLOOKUP('Employee List'!X380,Country_Table,2,FALSE)="PH",VLOOKUP('Employee List'!Y380,Region_Table,2,FALSE),IF('Employee List'!Y380="","",'Employee List'!Y380)),"")</f>
        <v/>
      </c>
      <c r="X372" t="str">
        <f>IFERROR(IF(VLOOKUP('Employee List'!X380,Country_Table,2,FALSE)="PH",VLOOKUP('Employee List'!Z380,Province_Table,2,FALSE),IF('Employee List'!Z380="","",'Employee List'!Z380)),"")</f>
        <v/>
      </c>
      <c r="Y372" t="str">
        <f>IFERROR(VLOOKUP('Employee List'!X380,Country_Table,2,FALSE),"")</f>
        <v/>
      </c>
      <c r="Z372" s="2" t="str">
        <f>IF('Employee List'!AB380="","",TRIM('Employee List'!AB380))</f>
        <v/>
      </c>
      <c r="AA372" s="2" t="str">
        <f>IF('Employee List'!AC380="","",TRIM('Employee List'!AC380))</f>
        <v/>
      </c>
      <c r="AB372" s="2" t="str">
        <f>IF('Employee List'!AD380="","",TRIM('Employee List'!AD380))</f>
        <v/>
      </c>
      <c r="AC372" s="2" t="str">
        <f>IF('Employee List'!G380="","",TRIM('Employee List'!G380))</f>
        <v/>
      </c>
      <c r="AD372" t="str">
        <f>IFERROR(VLOOKUP('Employee List'!AE380,Civil_Status_Table,2,FALSE),"")</f>
        <v/>
      </c>
      <c r="AE372" s="2" t="str">
        <f>IF('Employee List'!AF380="","",TRIM('Employee List'!AF380))</f>
        <v/>
      </c>
      <c r="AF372" s="2" t="str">
        <f>IF('Employee List'!AG380="","",TRIM('Employee List'!AG380))</f>
        <v/>
      </c>
      <c r="AG372" s="2" t="str">
        <f>IF('Employee List'!AH380="","",TRIM('Employee List'!AH380))</f>
        <v/>
      </c>
      <c r="AH372" t="str">
        <f>IF(ISBLANK('Employee List'!AI380), "",VLOOKUP('Employee List'!AI380,'other LOVs'!A:B,2,FALSE))</f>
        <v/>
      </c>
      <c r="AI372" t="str">
        <f>IF('Employee List'!AJ380="","",TRIM('Employee List'!AJ380))</f>
        <v/>
      </c>
      <c r="AJ372" t="str">
        <f>IF(ISBLANK('Employee List'!AK380)," ",TRIM('Employee List'!AK380))</f>
        <v xml:space="preserve"> </v>
      </c>
    </row>
    <row r="373" spans="1:36">
      <c r="A373" t="str">
        <f>IF('Employee List'!B381="","",TRIM('Employee List'!B381))</f>
        <v/>
      </c>
      <c r="B373" t="str">
        <f>IF('Employee List'!C381="","",TRIM('Employee List'!C381))</f>
        <v/>
      </c>
      <c r="C373" t="str">
        <f>IF('Employee List'!D381="","",TRIM('Employee List'!D381))</f>
        <v/>
      </c>
      <c r="D373" t="str">
        <f>IF(ISBLANK('Employee List'!E381), "",VLOOKUP('Employee List'!E381,'other LOVs'!A:B,2,FALSE))</f>
        <v/>
      </c>
      <c r="E373" t="str">
        <f>IF('Employee List'!F381="","",TRIM('Employee List'!F381))</f>
        <v>,</v>
      </c>
      <c r="F373" s="2" t="str">
        <f>IF('Employee List'!H381="","",'Employee List'!H381)</f>
        <v/>
      </c>
      <c r="G373" s="2" t="str">
        <f>IF('Employee List'!I381="","",TRIM('Employee List'!I381))</f>
        <v/>
      </c>
      <c r="H373" t="str">
        <f>IFERROR(VLOOKUP('Employee List'!J381,Nationality_Table,2,FALSE),"")</f>
        <v/>
      </c>
      <c r="I373" t="str">
        <f>IFERROR(VLOOKUP('Employee List'!K381,Country_Table,2,FALSE),"")</f>
        <v/>
      </c>
      <c r="J373" t="str">
        <f>IFERROR(VLOOKUP('Employee List'!L381,Gender_Table,2,FALSE),"")</f>
        <v/>
      </c>
      <c r="K373" s="2" t="str">
        <f>IF('Employee List'!M381="","",TEXT('Employee List'!M381,"00000000000"))</f>
        <v/>
      </c>
      <c r="L373" s="2" t="str">
        <f>IF('Employee List'!N381="","",TRIM('Employee List'!N381))</f>
        <v/>
      </c>
      <c r="M373" s="2" t="str">
        <f>IF('Employee List'!O381="","",TRIM('Employee List'!O381))</f>
        <v/>
      </c>
      <c r="N373" s="2" t="str">
        <f>IF('Employee List'!P381="","",LEFT(TRIM('Employee List'!P381),60))</f>
        <v/>
      </c>
      <c r="O373" t="str">
        <f>IFERROR(IF(VLOOKUP('Employee List'!Q381,Country_Table,2,FALSE)="PH",VLOOKUP(UPPER(TRIM('Employee List'!R381)&amp;TRIM('Employee List'!S381)&amp;TRIM('Employee List'!T381)),City!$K:$M,3,FALSE),IF('Employee List'!T381="","",'Employee List'!T381)),"")</f>
        <v/>
      </c>
      <c r="P373" t="str">
        <f>IFERROR(IF(VLOOKUP('Employee List'!Q381,Country_Table,2,FALSE)="PH",VLOOKUP('Employee List'!R381,Region_Table,2,FALSE),IF('Employee List'!R381="","",'Employee List'!R381)),"")</f>
        <v/>
      </c>
      <c r="Q373" t="str">
        <f>IFERROR(IF(VLOOKUP('Employee List'!Q381,Country_Table,2,FALSE)="PH",VLOOKUP('Employee List'!S381,Province_Table,2,FALSE),IF('Employee List'!S381="","",'Employee List'!S381)),"")</f>
        <v/>
      </c>
      <c r="R373" t="str">
        <f>IFERROR(VLOOKUP('Employee List'!Q381,Country_Table,2,FALSE),"")</f>
        <v/>
      </c>
      <c r="S373" s="2" t="str">
        <f>IF('Employee List'!U381="","",TRIM('Employee List'!U381))</f>
        <v/>
      </c>
      <c r="T373" s="2" t="str">
        <f>IF('Employee List'!V381="","",TRIM('Employee List'!V381))</f>
        <v/>
      </c>
      <c r="U373" s="2" t="str">
        <f>IF('Employee List'!W381="","",LEFT(TRIM('Employee List'!W381),60))</f>
        <v/>
      </c>
      <c r="V373" t="str">
        <f>IFERROR(IF(VLOOKUP('Employee List'!X381,Country_Table,2,FALSE)="PH",VLOOKUP(UPPER(TRIM('Employee List'!Y381)&amp;TRIM('Employee List'!Z381)&amp;TRIM('Employee List'!AA381)),City!$K:$M,3,FALSE),IF('Employee List'!AA381="","",'Employee List'!AA381)),"")</f>
        <v/>
      </c>
      <c r="W373" t="str">
        <f>IFERROR(IF(VLOOKUP('Employee List'!X381,Country_Table,2,FALSE)="PH",VLOOKUP('Employee List'!Y381,Region_Table,2,FALSE),IF('Employee List'!Y381="","",'Employee List'!Y381)),"")</f>
        <v/>
      </c>
      <c r="X373" t="str">
        <f>IFERROR(IF(VLOOKUP('Employee List'!X381,Country_Table,2,FALSE)="PH",VLOOKUP('Employee List'!Z381,Province_Table,2,FALSE),IF('Employee List'!Z381="","",'Employee List'!Z381)),"")</f>
        <v/>
      </c>
      <c r="Y373" t="str">
        <f>IFERROR(VLOOKUP('Employee List'!X381,Country_Table,2,FALSE),"")</f>
        <v/>
      </c>
      <c r="Z373" s="2" t="str">
        <f>IF('Employee List'!AB381="","",TRIM('Employee List'!AB381))</f>
        <v/>
      </c>
      <c r="AA373" s="2" t="str">
        <f>IF('Employee List'!AC381="","",TRIM('Employee List'!AC381))</f>
        <v/>
      </c>
      <c r="AB373" s="2" t="str">
        <f>IF('Employee List'!AD381="","",TRIM('Employee List'!AD381))</f>
        <v/>
      </c>
      <c r="AC373" s="2" t="str">
        <f>IF('Employee List'!G381="","",TRIM('Employee List'!G381))</f>
        <v/>
      </c>
      <c r="AD373" t="str">
        <f>IFERROR(VLOOKUP('Employee List'!AE381,Civil_Status_Table,2,FALSE),"")</f>
        <v/>
      </c>
      <c r="AE373" s="2" t="str">
        <f>IF('Employee List'!AF381="","",TRIM('Employee List'!AF381))</f>
        <v/>
      </c>
      <c r="AF373" s="2" t="str">
        <f>IF('Employee List'!AG381="","",TRIM('Employee List'!AG381))</f>
        <v/>
      </c>
      <c r="AG373" s="2" t="str">
        <f>IF('Employee List'!AH381="","",TRIM('Employee List'!AH381))</f>
        <v/>
      </c>
      <c r="AH373" t="str">
        <f>IF(ISBLANK('Employee List'!AI381), "",VLOOKUP('Employee List'!AI381,'other LOVs'!A:B,2,FALSE))</f>
        <v/>
      </c>
      <c r="AI373" t="str">
        <f>IF('Employee List'!AJ381="","",TRIM('Employee List'!AJ381))</f>
        <v/>
      </c>
      <c r="AJ373" t="str">
        <f>IF(ISBLANK('Employee List'!AK381)," ",TRIM('Employee List'!AK381))</f>
        <v xml:space="preserve"> </v>
      </c>
    </row>
    <row r="374" spans="1:36">
      <c r="A374" t="str">
        <f>IF('Employee List'!B382="","",TRIM('Employee List'!B382))</f>
        <v/>
      </c>
      <c r="B374" t="str">
        <f>IF('Employee List'!C382="","",TRIM('Employee List'!C382))</f>
        <v/>
      </c>
      <c r="C374" t="str">
        <f>IF('Employee List'!D382="","",TRIM('Employee List'!D382))</f>
        <v/>
      </c>
      <c r="D374" t="str">
        <f>IF(ISBLANK('Employee List'!E382), "",VLOOKUP('Employee List'!E382,'other LOVs'!A:B,2,FALSE))</f>
        <v/>
      </c>
      <c r="E374" t="str">
        <f>IF('Employee List'!F382="","",TRIM('Employee List'!F382))</f>
        <v>,</v>
      </c>
      <c r="F374" s="2" t="str">
        <f>IF('Employee List'!H382="","",'Employee List'!H382)</f>
        <v/>
      </c>
      <c r="G374" s="2" t="str">
        <f>IF('Employee List'!I382="","",TRIM('Employee List'!I382))</f>
        <v/>
      </c>
      <c r="H374" t="str">
        <f>IFERROR(VLOOKUP('Employee List'!J382,Nationality_Table,2,FALSE),"")</f>
        <v/>
      </c>
      <c r="I374" t="str">
        <f>IFERROR(VLOOKUP('Employee List'!K382,Country_Table,2,FALSE),"")</f>
        <v/>
      </c>
      <c r="J374" t="str">
        <f>IFERROR(VLOOKUP('Employee List'!L382,Gender_Table,2,FALSE),"")</f>
        <v/>
      </c>
      <c r="K374" s="2" t="str">
        <f>IF('Employee List'!M382="","",TEXT('Employee List'!M382,"00000000000"))</f>
        <v/>
      </c>
      <c r="L374" s="2" t="str">
        <f>IF('Employee List'!N382="","",TRIM('Employee List'!N382))</f>
        <v/>
      </c>
      <c r="M374" s="2" t="str">
        <f>IF('Employee List'!O382="","",TRIM('Employee List'!O382))</f>
        <v/>
      </c>
      <c r="N374" s="2" t="str">
        <f>IF('Employee List'!P382="","",LEFT(TRIM('Employee List'!P382),60))</f>
        <v/>
      </c>
      <c r="O374" t="str">
        <f>IFERROR(IF(VLOOKUP('Employee List'!Q382,Country_Table,2,FALSE)="PH",VLOOKUP(UPPER(TRIM('Employee List'!R382)&amp;TRIM('Employee List'!S382)&amp;TRIM('Employee List'!T382)),City!$K:$M,3,FALSE),IF('Employee List'!T382="","",'Employee List'!T382)),"")</f>
        <v/>
      </c>
      <c r="P374" t="str">
        <f>IFERROR(IF(VLOOKUP('Employee List'!Q382,Country_Table,2,FALSE)="PH",VLOOKUP('Employee List'!R382,Region_Table,2,FALSE),IF('Employee List'!R382="","",'Employee List'!R382)),"")</f>
        <v/>
      </c>
      <c r="Q374" t="str">
        <f>IFERROR(IF(VLOOKUP('Employee List'!Q382,Country_Table,2,FALSE)="PH",VLOOKUP('Employee List'!S382,Province_Table,2,FALSE),IF('Employee List'!S382="","",'Employee List'!S382)),"")</f>
        <v/>
      </c>
      <c r="R374" t="str">
        <f>IFERROR(VLOOKUP('Employee List'!Q382,Country_Table,2,FALSE),"")</f>
        <v/>
      </c>
      <c r="S374" s="2" t="str">
        <f>IF('Employee List'!U382="","",TRIM('Employee List'!U382))</f>
        <v/>
      </c>
      <c r="T374" s="2" t="str">
        <f>IF('Employee List'!V382="","",TRIM('Employee List'!V382))</f>
        <v/>
      </c>
      <c r="U374" s="2" t="str">
        <f>IF('Employee List'!W382="","",LEFT(TRIM('Employee List'!W382),60))</f>
        <v/>
      </c>
      <c r="V374" t="str">
        <f>IFERROR(IF(VLOOKUP('Employee List'!X382,Country_Table,2,FALSE)="PH",VLOOKUP(UPPER(TRIM('Employee List'!Y382)&amp;TRIM('Employee List'!Z382)&amp;TRIM('Employee List'!AA382)),City!$K:$M,3,FALSE),IF('Employee List'!AA382="","",'Employee List'!AA382)),"")</f>
        <v/>
      </c>
      <c r="W374" t="str">
        <f>IFERROR(IF(VLOOKUP('Employee List'!X382,Country_Table,2,FALSE)="PH",VLOOKUP('Employee List'!Y382,Region_Table,2,FALSE),IF('Employee List'!Y382="","",'Employee List'!Y382)),"")</f>
        <v/>
      </c>
      <c r="X374" t="str">
        <f>IFERROR(IF(VLOOKUP('Employee List'!X382,Country_Table,2,FALSE)="PH",VLOOKUP('Employee List'!Z382,Province_Table,2,FALSE),IF('Employee List'!Z382="","",'Employee List'!Z382)),"")</f>
        <v/>
      </c>
      <c r="Y374" t="str">
        <f>IFERROR(VLOOKUP('Employee List'!X382,Country_Table,2,FALSE),"")</f>
        <v/>
      </c>
      <c r="Z374" s="2" t="str">
        <f>IF('Employee List'!AB382="","",TRIM('Employee List'!AB382))</f>
        <v/>
      </c>
      <c r="AA374" s="2" t="str">
        <f>IF('Employee List'!AC382="","",TRIM('Employee List'!AC382))</f>
        <v/>
      </c>
      <c r="AB374" s="2" t="str">
        <f>IF('Employee List'!AD382="","",TRIM('Employee List'!AD382))</f>
        <v/>
      </c>
      <c r="AC374" s="2" t="str">
        <f>IF('Employee List'!G382="","",TRIM('Employee List'!G382))</f>
        <v/>
      </c>
      <c r="AD374" t="str">
        <f>IFERROR(VLOOKUP('Employee List'!AE382,Civil_Status_Table,2,FALSE),"")</f>
        <v/>
      </c>
      <c r="AE374" s="2" t="str">
        <f>IF('Employee List'!AF382="","",TRIM('Employee List'!AF382))</f>
        <v/>
      </c>
      <c r="AF374" s="2" t="str">
        <f>IF('Employee List'!AG382="","",TRIM('Employee List'!AG382))</f>
        <v/>
      </c>
      <c r="AG374" s="2" t="str">
        <f>IF('Employee List'!AH382="","",TRIM('Employee List'!AH382))</f>
        <v/>
      </c>
      <c r="AH374" t="str">
        <f>IF(ISBLANK('Employee List'!AI382), "",VLOOKUP('Employee List'!AI382,'other LOVs'!A:B,2,FALSE))</f>
        <v/>
      </c>
      <c r="AI374" t="str">
        <f>IF('Employee List'!AJ382="","",TRIM('Employee List'!AJ382))</f>
        <v/>
      </c>
      <c r="AJ374" t="str">
        <f>IF(ISBLANK('Employee List'!AK382)," ",TRIM('Employee List'!AK382))</f>
        <v xml:space="preserve"> </v>
      </c>
    </row>
    <row r="375" spans="1:36">
      <c r="A375" t="str">
        <f>IF('Employee List'!B383="","",TRIM('Employee List'!B383))</f>
        <v/>
      </c>
      <c r="B375" t="str">
        <f>IF('Employee List'!C383="","",TRIM('Employee List'!C383))</f>
        <v/>
      </c>
      <c r="C375" t="str">
        <f>IF('Employee List'!D383="","",TRIM('Employee List'!D383))</f>
        <v/>
      </c>
      <c r="D375" t="str">
        <f>IF(ISBLANK('Employee List'!E383), "",VLOOKUP('Employee List'!E383,'other LOVs'!A:B,2,FALSE))</f>
        <v/>
      </c>
      <c r="E375" t="str">
        <f>IF('Employee List'!F383="","",TRIM('Employee List'!F383))</f>
        <v>,</v>
      </c>
      <c r="F375" s="2" t="str">
        <f>IF('Employee List'!H383="","",'Employee List'!H383)</f>
        <v/>
      </c>
      <c r="G375" s="2" t="str">
        <f>IF('Employee List'!I383="","",TRIM('Employee List'!I383))</f>
        <v/>
      </c>
      <c r="H375" t="str">
        <f>IFERROR(VLOOKUP('Employee List'!J383,Nationality_Table,2,FALSE),"")</f>
        <v/>
      </c>
      <c r="I375" t="str">
        <f>IFERROR(VLOOKUP('Employee List'!K383,Country_Table,2,FALSE),"")</f>
        <v/>
      </c>
      <c r="J375" t="str">
        <f>IFERROR(VLOOKUP('Employee List'!L383,Gender_Table,2,FALSE),"")</f>
        <v/>
      </c>
      <c r="K375" s="2" t="str">
        <f>IF('Employee List'!M383="","",TEXT('Employee List'!M383,"00000000000"))</f>
        <v/>
      </c>
      <c r="L375" s="2" t="str">
        <f>IF('Employee List'!N383="","",TRIM('Employee List'!N383))</f>
        <v/>
      </c>
      <c r="M375" s="2" t="str">
        <f>IF('Employee List'!O383="","",TRIM('Employee List'!O383))</f>
        <v/>
      </c>
      <c r="N375" s="2" t="str">
        <f>IF('Employee List'!P383="","",LEFT(TRIM('Employee List'!P383),60))</f>
        <v/>
      </c>
      <c r="O375" t="str">
        <f>IFERROR(IF(VLOOKUP('Employee List'!Q383,Country_Table,2,FALSE)="PH",VLOOKUP(UPPER(TRIM('Employee List'!R383)&amp;TRIM('Employee List'!S383)&amp;TRIM('Employee List'!T383)),City!$K:$M,3,FALSE),IF('Employee List'!T383="","",'Employee List'!T383)),"")</f>
        <v/>
      </c>
      <c r="P375" t="str">
        <f>IFERROR(IF(VLOOKUP('Employee List'!Q383,Country_Table,2,FALSE)="PH",VLOOKUP('Employee List'!R383,Region_Table,2,FALSE),IF('Employee List'!R383="","",'Employee List'!R383)),"")</f>
        <v/>
      </c>
      <c r="Q375" t="str">
        <f>IFERROR(IF(VLOOKUP('Employee List'!Q383,Country_Table,2,FALSE)="PH",VLOOKUP('Employee List'!S383,Province_Table,2,FALSE),IF('Employee List'!S383="","",'Employee List'!S383)),"")</f>
        <v/>
      </c>
      <c r="R375" t="str">
        <f>IFERROR(VLOOKUP('Employee List'!Q383,Country_Table,2,FALSE),"")</f>
        <v/>
      </c>
      <c r="S375" s="2" t="str">
        <f>IF('Employee List'!U383="","",TRIM('Employee List'!U383))</f>
        <v/>
      </c>
      <c r="T375" s="2" t="str">
        <f>IF('Employee List'!V383="","",TRIM('Employee List'!V383))</f>
        <v/>
      </c>
      <c r="U375" s="2" t="str">
        <f>IF('Employee List'!W383="","",LEFT(TRIM('Employee List'!W383),60))</f>
        <v/>
      </c>
      <c r="V375" t="str">
        <f>IFERROR(IF(VLOOKUP('Employee List'!X383,Country_Table,2,FALSE)="PH",VLOOKUP(UPPER(TRIM('Employee List'!Y383)&amp;TRIM('Employee List'!Z383)&amp;TRIM('Employee List'!AA383)),City!$K:$M,3,FALSE),IF('Employee List'!AA383="","",'Employee List'!AA383)),"")</f>
        <v/>
      </c>
      <c r="W375" t="str">
        <f>IFERROR(IF(VLOOKUP('Employee List'!X383,Country_Table,2,FALSE)="PH",VLOOKUP('Employee List'!Y383,Region_Table,2,FALSE),IF('Employee List'!Y383="","",'Employee List'!Y383)),"")</f>
        <v/>
      </c>
      <c r="X375" t="str">
        <f>IFERROR(IF(VLOOKUP('Employee List'!X383,Country_Table,2,FALSE)="PH",VLOOKUP('Employee List'!Z383,Province_Table,2,FALSE),IF('Employee List'!Z383="","",'Employee List'!Z383)),"")</f>
        <v/>
      </c>
      <c r="Y375" t="str">
        <f>IFERROR(VLOOKUP('Employee List'!X383,Country_Table,2,FALSE),"")</f>
        <v/>
      </c>
      <c r="Z375" s="2" t="str">
        <f>IF('Employee List'!AB383="","",TRIM('Employee List'!AB383))</f>
        <v/>
      </c>
      <c r="AA375" s="2" t="str">
        <f>IF('Employee List'!AC383="","",TRIM('Employee List'!AC383))</f>
        <v/>
      </c>
      <c r="AB375" s="2" t="str">
        <f>IF('Employee List'!AD383="","",TRIM('Employee List'!AD383))</f>
        <v/>
      </c>
      <c r="AC375" s="2" t="str">
        <f>IF('Employee List'!G383="","",TRIM('Employee List'!G383))</f>
        <v/>
      </c>
      <c r="AD375" t="str">
        <f>IFERROR(VLOOKUP('Employee List'!AE383,Civil_Status_Table,2,FALSE),"")</f>
        <v/>
      </c>
      <c r="AE375" s="2" t="str">
        <f>IF('Employee List'!AF383="","",TRIM('Employee List'!AF383))</f>
        <v/>
      </c>
      <c r="AF375" s="2" t="str">
        <f>IF('Employee List'!AG383="","",TRIM('Employee List'!AG383))</f>
        <v/>
      </c>
      <c r="AG375" s="2" t="str">
        <f>IF('Employee List'!AH383="","",TRIM('Employee List'!AH383))</f>
        <v/>
      </c>
      <c r="AH375" t="str">
        <f>IF(ISBLANK('Employee List'!AI383), "",VLOOKUP('Employee List'!AI383,'other LOVs'!A:B,2,FALSE))</f>
        <v/>
      </c>
      <c r="AI375" t="str">
        <f>IF('Employee List'!AJ383="","",TRIM('Employee List'!AJ383))</f>
        <v/>
      </c>
      <c r="AJ375" t="str">
        <f>IF(ISBLANK('Employee List'!AK383)," ",TRIM('Employee List'!AK383))</f>
        <v xml:space="preserve"> </v>
      </c>
    </row>
    <row r="376" spans="1:36">
      <c r="A376" t="str">
        <f>IF('Employee List'!B384="","",TRIM('Employee List'!B384))</f>
        <v/>
      </c>
      <c r="B376" t="str">
        <f>IF('Employee List'!C384="","",TRIM('Employee List'!C384))</f>
        <v/>
      </c>
      <c r="C376" t="str">
        <f>IF('Employee List'!D384="","",TRIM('Employee List'!D384))</f>
        <v/>
      </c>
      <c r="D376" t="str">
        <f>IF(ISBLANK('Employee List'!E384), "",VLOOKUP('Employee List'!E384,'other LOVs'!A:B,2,FALSE))</f>
        <v/>
      </c>
      <c r="E376" t="str">
        <f>IF('Employee List'!F384="","",TRIM('Employee List'!F384))</f>
        <v>,</v>
      </c>
      <c r="F376" s="2" t="str">
        <f>IF('Employee List'!H384="","",'Employee List'!H384)</f>
        <v/>
      </c>
      <c r="G376" s="2" t="str">
        <f>IF('Employee List'!I384="","",TRIM('Employee List'!I384))</f>
        <v/>
      </c>
      <c r="H376" t="str">
        <f>IFERROR(VLOOKUP('Employee List'!J384,Nationality_Table,2,FALSE),"")</f>
        <v/>
      </c>
      <c r="I376" t="str">
        <f>IFERROR(VLOOKUP('Employee List'!K384,Country_Table,2,FALSE),"")</f>
        <v/>
      </c>
      <c r="J376" t="str">
        <f>IFERROR(VLOOKUP('Employee List'!L384,Gender_Table,2,FALSE),"")</f>
        <v/>
      </c>
      <c r="K376" s="2" t="str">
        <f>IF('Employee List'!M384="","",TEXT('Employee List'!M384,"00000000000"))</f>
        <v/>
      </c>
      <c r="L376" s="2" t="str">
        <f>IF('Employee List'!N384="","",TRIM('Employee List'!N384))</f>
        <v/>
      </c>
      <c r="M376" s="2" t="str">
        <f>IF('Employee List'!O384="","",TRIM('Employee List'!O384))</f>
        <v/>
      </c>
      <c r="N376" s="2" t="str">
        <f>IF('Employee List'!P384="","",LEFT(TRIM('Employee List'!P384),60))</f>
        <v/>
      </c>
      <c r="O376" t="str">
        <f>IFERROR(IF(VLOOKUP('Employee List'!Q384,Country_Table,2,FALSE)="PH",VLOOKUP(UPPER(TRIM('Employee List'!R384)&amp;TRIM('Employee List'!S384)&amp;TRIM('Employee List'!T384)),City!$K:$M,3,FALSE),IF('Employee List'!T384="","",'Employee List'!T384)),"")</f>
        <v/>
      </c>
      <c r="P376" t="str">
        <f>IFERROR(IF(VLOOKUP('Employee List'!Q384,Country_Table,2,FALSE)="PH",VLOOKUP('Employee List'!R384,Region_Table,2,FALSE),IF('Employee List'!R384="","",'Employee List'!R384)),"")</f>
        <v/>
      </c>
      <c r="Q376" t="str">
        <f>IFERROR(IF(VLOOKUP('Employee List'!Q384,Country_Table,2,FALSE)="PH",VLOOKUP('Employee List'!S384,Province_Table,2,FALSE),IF('Employee List'!S384="","",'Employee List'!S384)),"")</f>
        <v/>
      </c>
      <c r="R376" t="str">
        <f>IFERROR(VLOOKUP('Employee List'!Q384,Country_Table,2,FALSE),"")</f>
        <v/>
      </c>
      <c r="S376" s="2" t="str">
        <f>IF('Employee List'!U384="","",TRIM('Employee List'!U384))</f>
        <v/>
      </c>
      <c r="T376" s="2" t="str">
        <f>IF('Employee List'!V384="","",TRIM('Employee List'!V384))</f>
        <v/>
      </c>
      <c r="U376" s="2" t="str">
        <f>IF('Employee List'!W384="","",LEFT(TRIM('Employee List'!W384),60))</f>
        <v/>
      </c>
      <c r="V376" t="str">
        <f>IFERROR(IF(VLOOKUP('Employee List'!X384,Country_Table,2,FALSE)="PH",VLOOKUP(UPPER(TRIM('Employee List'!Y384)&amp;TRIM('Employee List'!Z384)&amp;TRIM('Employee List'!AA384)),City!$K:$M,3,FALSE),IF('Employee List'!AA384="","",'Employee List'!AA384)),"")</f>
        <v/>
      </c>
      <c r="W376" t="str">
        <f>IFERROR(IF(VLOOKUP('Employee List'!X384,Country_Table,2,FALSE)="PH",VLOOKUP('Employee List'!Y384,Region_Table,2,FALSE),IF('Employee List'!Y384="","",'Employee List'!Y384)),"")</f>
        <v/>
      </c>
      <c r="X376" t="str">
        <f>IFERROR(IF(VLOOKUP('Employee List'!X384,Country_Table,2,FALSE)="PH",VLOOKUP('Employee List'!Z384,Province_Table,2,FALSE),IF('Employee List'!Z384="","",'Employee List'!Z384)),"")</f>
        <v/>
      </c>
      <c r="Y376" t="str">
        <f>IFERROR(VLOOKUP('Employee List'!X384,Country_Table,2,FALSE),"")</f>
        <v/>
      </c>
      <c r="Z376" s="2" t="str">
        <f>IF('Employee List'!AB384="","",TRIM('Employee List'!AB384))</f>
        <v/>
      </c>
      <c r="AA376" s="2" t="str">
        <f>IF('Employee List'!AC384="","",TRIM('Employee List'!AC384))</f>
        <v/>
      </c>
      <c r="AB376" s="2" t="str">
        <f>IF('Employee List'!AD384="","",TRIM('Employee List'!AD384))</f>
        <v/>
      </c>
      <c r="AC376" s="2" t="str">
        <f>IF('Employee List'!G384="","",TRIM('Employee List'!G384))</f>
        <v/>
      </c>
      <c r="AD376" t="str">
        <f>IFERROR(VLOOKUP('Employee List'!AE384,Civil_Status_Table,2,FALSE),"")</f>
        <v/>
      </c>
      <c r="AE376" s="2" t="str">
        <f>IF('Employee List'!AF384="","",TRIM('Employee List'!AF384))</f>
        <v/>
      </c>
      <c r="AF376" s="2" t="str">
        <f>IF('Employee List'!AG384="","",TRIM('Employee List'!AG384))</f>
        <v/>
      </c>
      <c r="AG376" s="2" t="str">
        <f>IF('Employee List'!AH384="","",TRIM('Employee List'!AH384))</f>
        <v/>
      </c>
      <c r="AH376" t="str">
        <f>IF(ISBLANK('Employee List'!AI384), "",VLOOKUP('Employee List'!AI384,'other LOVs'!A:B,2,FALSE))</f>
        <v/>
      </c>
      <c r="AI376" t="str">
        <f>IF('Employee List'!AJ384="","",TRIM('Employee List'!AJ384))</f>
        <v/>
      </c>
      <c r="AJ376" t="str">
        <f>IF(ISBLANK('Employee List'!AK384)," ",TRIM('Employee List'!AK384))</f>
        <v xml:space="preserve"> </v>
      </c>
    </row>
    <row r="377" spans="1:36">
      <c r="A377" t="str">
        <f>IF('Employee List'!B385="","",TRIM('Employee List'!B385))</f>
        <v/>
      </c>
      <c r="B377" t="str">
        <f>IF('Employee List'!C385="","",TRIM('Employee List'!C385))</f>
        <v/>
      </c>
      <c r="C377" t="str">
        <f>IF('Employee List'!D385="","",TRIM('Employee List'!D385))</f>
        <v/>
      </c>
      <c r="D377" t="str">
        <f>IF(ISBLANK('Employee List'!E385), "",VLOOKUP('Employee List'!E385,'other LOVs'!A:B,2,FALSE))</f>
        <v/>
      </c>
      <c r="E377" t="str">
        <f>IF('Employee List'!F385="","",TRIM('Employee List'!F385))</f>
        <v>,</v>
      </c>
      <c r="F377" s="2" t="str">
        <f>IF('Employee List'!H385="","",'Employee List'!H385)</f>
        <v/>
      </c>
      <c r="G377" s="2" t="str">
        <f>IF('Employee List'!I385="","",TRIM('Employee List'!I385))</f>
        <v/>
      </c>
      <c r="H377" t="str">
        <f>IFERROR(VLOOKUP('Employee List'!J385,Nationality_Table,2,FALSE),"")</f>
        <v/>
      </c>
      <c r="I377" t="str">
        <f>IFERROR(VLOOKUP('Employee List'!K385,Country_Table,2,FALSE),"")</f>
        <v/>
      </c>
      <c r="J377" t="str">
        <f>IFERROR(VLOOKUP('Employee List'!L385,Gender_Table,2,FALSE),"")</f>
        <v/>
      </c>
      <c r="K377" s="2" t="str">
        <f>IF('Employee List'!M385="","",TEXT('Employee List'!M385,"00000000000"))</f>
        <v/>
      </c>
      <c r="L377" s="2" t="str">
        <f>IF('Employee List'!N385="","",TRIM('Employee List'!N385))</f>
        <v/>
      </c>
      <c r="M377" s="2" t="str">
        <f>IF('Employee List'!O385="","",TRIM('Employee List'!O385))</f>
        <v/>
      </c>
      <c r="N377" s="2" t="str">
        <f>IF('Employee List'!P385="","",LEFT(TRIM('Employee List'!P385),60))</f>
        <v/>
      </c>
      <c r="O377" t="str">
        <f>IFERROR(IF(VLOOKUP('Employee List'!Q385,Country_Table,2,FALSE)="PH",VLOOKUP(UPPER(TRIM('Employee List'!R385)&amp;TRIM('Employee List'!S385)&amp;TRIM('Employee List'!T385)),City!$K:$M,3,FALSE),IF('Employee List'!T385="","",'Employee List'!T385)),"")</f>
        <v/>
      </c>
      <c r="P377" t="str">
        <f>IFERROR(IF(VLOOKUP('Employee List'!Q385,Country_Table,2,FALSE)="PH",VLOOKUP('Employee List'!R385,Region_Table,2,FALSE),IF('Employee List'!R385="","",'Employee List'!R385)),"")</f>
        <v/>
      </c>
      <c r="Q377" t="str">
        <f>IFERROR(IF(VLOOKUP('Employee List'!Q385,Country_Table,2,FALSE)="PH",VLOOKUP('Employee List'!S385,Province_Table,2,FALSE),IF('Employee List'!S385="","",'Employee List'!S385)),"")</f>
        <v/>
      </c>
      <c r="R377" t="str">
        <f>IFERROR(VLOOKUP('Employee List'!Q385,Country_Table,2,FALSE),"")</f>
        <v/>
      </c>
      <c r="S377" s="2" t="str">
        <f>IF('Employee List'!U385="","",TRIM('Employee List'!U385))</f>
        <v/>
      </c>
      <c r="T377" s="2" t="str">
        <f>IF('Employee List'!V385="","",TRIM('Employee List'!V385))</f>
        <v/>
      </c>
      <c r="U377" s="2" t="str">
        <f>IF('Employee List'!W385="","",LEFT(TRIM('Employee List'!W385),60))</f>
        <v/>
      </c>
      <c r="V377" t="str">
        <f>IFERROR(IF(VLOOKUP('Employee List'!X385,Country_Table,2,FALSE)="PH",VLOOKUP(UPPER(TRIM('Employee List'!Y385)&amp;TRIM('Employee List'!Z385)&amp;TRIM('Employee List'!AA385)),City!$K:$M,3,FALSE),IF('Employee List'!AA385="","",'Employee List'!AA385)),"")</f>
        <v/>
      </c>
      <c r="W377" t="str">
        <f>IFERROR(IF(VLOOKUP('Employee List'!X385,Country_Table,2,FALSE)="PH",VLOOKUP('Employee List'!Y385,Region_Table,2,FALSE),IF('Employee List'!Y385="","",'Employee List'!Y385)),"")</f>
        <v/>
      </c>
      <c r="X377" t="str">
        <f>IFERROR(IF(VLOOKUP('Employee List'!X385,Country_Table,2,FALSE)="PH",VLOOKUP('Employee List'!Z385,Province_Table,2,FALSE),IF('Employee List'!Z385="","",'Employee List'!Z385)),"")</f>
        <v/>
      </c>
      <c r="Y377" t="str">
        <f>IFERROR(VLOOKUP('Employee List'!X385,Country_Table,2,FALSE),"")</f>
        <v/>
      </c>
      <c r="Z377" s="2" t="str">
        <f>IF('Employee List'!AB385="","",TRIM('Employee List'!AB385))</f>
        <v/>
      </c>
      <c r="AA377" s="2" t="str">
        <f>IF('Employee List'!AC385="","",TRIM('Employee List'!AC385))</f>
        <v/>
      </c>
      <c r="AB377" s="2" t="str">
        <f>IF('Employee List'!AD385="","",TRIM('Employee List'!AD385))</f>
        <v/>
      </c>
      <c r="AC377" s="2" t="str">
        <f>IF('Employee List'!G385="","",TRIM('Employee List'!G385))</f>
        <v/>
      </c>
      <c r="AD377" t="str">
        <f>IFERROR(VLOOKUP('Employee List'!AE385,Civil_Status_Table,2,FALSE),"")</f>
        <v/>
      </c>
      <c r="AE377" s="2" t="str">
        <f>IF('Employee List'!AF385="","",TRIM('Employee List'!AF385))</f>
        <v/>
      </c>
      <c r="AF377" s="2" t="str">
        <f>IF('Employee List'!AG385="","",TRIM('Employee List'!AG385))</f>
        <v/>
      </c>
      <c r="AG377" s="2" t="str">
        <f>IF('Employee List'!AH385="","",TRIM('Employee List'!AH385))</f>
        <v/>
      </c>
      <c r="AH377" t="str">
        <f>IF(ISBLANK('Employee List'!AI385), "",VLOOKUP('Employee List'!AI385,'other LOVs'!A:B,2,FALSE))</f>
        <v/>
      </c>
      <c r="AI377" t="str">
        <f>IF('Employee List'!AJ385="","",TRIM('Employee List'!AJ385))</f>
        <v/>
      </c>
      <c r="AJ377" t="str">
        <f>IF(ISBLANK('Employee List'!AK385)," ",TRIM('Employee List'!AK385))</f>
        <v xml:space="preserve"> </v>
      </c>
    </row>
    <row r="378" spans="1:36">
      <c r="A378" t="str">
        <f>IF('Employee List'!B386="","",TRIM('Employee List'!B386))</f>
        <v/>
      </c>
      <c r="B378" t="str">
        <f>IF('Employee List'!C386="","",TRIM('Employee List'!C386))</f>
        <v/>
      </c>
      <c r="C378" t="str">
        <f>IF('Employee List'!D386="","",TRIM('Employee List'!D386))</f>
        <v/>
      </c>
      <c r="D378" t="str">
        <f>IF(ISBLANK('Employee List'!E386), "",VLOOKUP('Employee List'!E386,'other LOVs'!A:B,2,FALSE))</f>
        <v/>
      </c>
      <c r="E378" t="str">
        <f>IF('Employee List'!F386="","",TRIM('Employee List'!F386))</f>
        <v>,</v>
      </c>
      <c r="F378" s="2" t="str">
        <f>IF('Employee List'!H386="","",'Employee List'!H386)</f>
        <v/>
      </c>
      <c r="G378" s="2" t="str">
        <f>IF('Employee List'!I386="","",TRIM('Employee List'!I386))</f>
        <v/>
      </c>
      <c r="H378" t="str">
        <f>IFERROR(VLOOKUP('Employee List'!J386,Nationality_Table,2,FALSE),"")</f>
        <v/>
      </c>
      <c r="I378" t="str">
        <f>IFERROR(VLOOKUP('Employee List'!K386,Country_Table,2,FALSE),"")</f>
        <v/>
      </c>
      <c r="J378" t="str">
        <f>IFERROR(VLOOKUP('Employee List'!L386,Gender_Table,2,FALSE),"")</f>
        <v/>
      </c>
      <c r="K378" s="2" t="str">
        <f>IF('Employee List'!M386="","",TEXT('Employee List'!M386,"00000000000"))</f>
        <v/>
      </c>
      <c r="L378" s="2" t="str">
        <f>IF('Employee List'!N386="","",TRIM('Employee List'!N386))</f>
        <v/>
      </c>
      <c r="M378" s="2" t="str">
        <f>IF('Employee List'!O386="","",TRIM('Employee List'!O386))</f>
        <v/>
      </c>
      <c r="N378" s="2" t="str">
        <f>IF('Employee List'!P386="","",LEFT(TRIM('Employee List'!P386),60))</f>
        <v/>
      </c>
      <c r="O378" t="str">
        <f>IFERROR(IF(VLOOKUP('Employee List'!Q386,Country_Table,2,FALSE)="PH",VLOOKUP(UPPER(TRIM('Employee List'!R386)&amp;TRIM('Employee List'!S386)&amp;TRIM('Employee List'!T386)),City!$K:$M,3,FALSE),IF('Employee List'!T386="","",'Employee List'!T386)),"")</f>
        <v/>
      </c>
      <c r="P378" t="str">
        <f>IFERROR(IF(VLOOKUP('Employee List'!Q386,Country_Table,2,FALSE)="PH",VLOOKUP('Employee List'!R386,Region_Table,2,FALSE),IF('Employee List'!R386="","",'Employee List'!R386)),"")</f>
        <v/>
      </c>
      <c r="Q378" t="str">
        <f>IFERROR(IF(VLOOKUP('Employee List'!Q386,Country_Table,2,FALSE)="PH",VLOOKUP('Employee List'!S386,Province_Table,2,FALSE),IF('Employee List'!S386="","",'Employee List'!S386)),"")</f>
        <v/>
      </c>
      <c r="R378" t="str">
        <f>IFERROR(VLOOKUP('Employee List'!Q386,Country_Table,2,FALSE),"")</f>
        <v/>
      </c>
      <c r="S378" s="2" t="str">
        <f>IF('Employee List'!U386="","",TRIM('Employee List'!U386))</f>
        <v/>
      </c>
      <c r="T378" s="2" t="str">
        <f>IF('Employee List'!V386="","",TRIM('Employee List'!V386))</f>
        <v/>
      </c>
      <c r="U378" s="2" t="str">
        <f>IF('Employee List'!W386="","",LEFT(TRIM('Employee List'!W386),60))</f>
        <v/>
      </c>
      <c r="V378" t="str">
        <f>IFERROR(IF(VLOOKUP('Employee List'!X386,Country_Table,2,FALSE)="PH",VLOOKUP(UPPER(TRIM('Employee List'!Y386)&amp;TRIM('Employee List'!Z386)&amp;TRIM('Employee List'!AA386)),City!$K:$M,3,FALSE),IF('Employee List'!AA386="","",'Employee List'!AA386)),"")</f>
        <v/>
      </c>
      <c r="W378" t="str">
        <f>IFERROR(IF(VLOOKUP('Employee List'!X386,Country_Table,2,FALSE)="PH",VLOOKUP('Employee List'!Y386,Region_Table,2,FALSE),IF('Employee List'!Y386="","",'Employee List'!Y386)),"")</f>
        <v/>
      </c>
      <c r="X378" t="str">
        <f>IFERROR(IF(VLOOKUP('Employee List'!X386,Country_Table,2,FALSE)="PH",VLOOKUP('Employee List'!Z386,Province_Table,2,FALSE),IF('Employee List'!Z386="","",'Employee List'!Z386)),"")</f>
        <v/>
      </c>
      <c r="Y378" t="str">
        <f>IFERROR(VLOOKUP('Employee List'!X386,Country_Table,2,FALSE),"")</f>
        <v/>
      </c>
      <c r="Z378" s="2" t="str">
        <f>IF('Employee List'!AB386="","",TRIM('Employee List'!AB386))</f>
        <v/>
      </c>
      <c r="AA378" s="2" t="str">
        <f>IF('Employee List'!AC386="","",TRIM('Employee List'!AC386))</f>
        <v/>
      </c>
      <c r="AB378" s="2" t="str">
        <f>IF('Employee List'!AD386="","",TRIM('Employee List'!AD386))</f>
        <v/>
      </c>
      <c r="AC378" s="2" t="str">
        <f>IF('Employee List'!G386="","",TRIM('Employee List'!G386))</f>
        <v/>
      </c>
      <c r="AD378" t="str">
        <f>IFERROR(VLOOKUP('Employee List'!AE386,Civil_Status_Table,2,FALSE),"")</f>
        <v/>
      </c>
      <c r="AE378" s="2" t="str">
        <f>IF('Employee List'!AF386="","",TRIM('Employee List'!AF386))</f>
        <v/>
      </c>
      <c r="AF378" s="2" t="str">
        <f>IF('Employee List'!AG386="","",TRIM('Employee List'!AG386))</f>
        <v/>
      </c>
      <c r="AG378" s="2" t="str">
        <f>IF('Employee List'!AH386="","",TRIM('Employee List'!AH386))</f>
        <v/>
      </c>
      <c r="AH378" t="str">
        <f>IF(ISBLANK('Employee List'!AI386), "",VLOOKUP('Employee List'!AI386,'other LOVs'!A:B,2,FALSE))</f>
        <v/>
      </c>
      <c r="AI378" t="str">
        <f>IF('Employee List'!AJ386="","",TRIM('Employee List'!AJ386))</f>
        <v/>
      </c>
      <c r="AJ378" t="str">
        <f>IF(ISBLANK('Employee List'!AK386)," ",TRIM('Employee List'!AK386))</f>
        <v xml:space="preserve"> </v>
      </c>
    </row>
    <row r="379" spans="1:36">
      <c r="A379" t="str">
        <f>IF('Employee List'!B387="","",TRIM('Employee List'!B387))</f>
        <v/>
      </c>
      <c r="B379" t="str">
        <f>IF('Employee List'!C387="","",TRIM('Employee List'!C387))</f>
        <v/>
      </c>
      <c r="C379" t="str">
        <f>IF('Employee List'!D387="","",TRIM('Employee List'!D387))</f>
        <v/>
      </c>
      <c r="D379" t="str">
        <f>IF(ISBLANK('Employee List'!E387), "",VLOOKUP('Employee List'!E387,'other LOVs'!A:B,2,FALSE))</f>
        <v/>
      </c>
      <c r="E379" t="str">
        <f>IF('Employee List'!F387="","",TRIM('Employee List'!F387))</f>
        <v>,</v>
      </c>
      <c r="F379" s="2" t="str">
        <f>IF('Employee List'!H387="","",'Employee List'!H387)</f>
        <v/>
      </c>
      <c r="G379" s="2" t="str">
        <f>IF('Employee List'!I387="","",TRIM('Employee List'!I387))</f>
        <v/>
      </c>
      <c r="H379" t="str">
        <f>IFERROR(VLOOKUP('Employee List'!J387,Nationality_Table,2,FALSE),"")</f>
        <v/>
      </c>
      <c r="I379" t="str">
        <f>IFERROR(VLOOKUP('Employee List'!K387,Country_Table,2,FALSE),"")</f>
        <v/>
      </c>
      <c r="J379" t="str">
        <f>IFERROR(VLOOKUP('Employee List'!L387,Gender_Table,2,FALSE),"")</f>
        <v/>
      </c>
      <c r="K379" s="2" t="str">
        <f>IF('Employee List'!M387="","",TEXT('Employee List'!M387,"00000000000"))</f>
        <v/>
      </c>
      <c r="L379" s="2" t="str">
        <f>IF('Employee List'!N387="","",TRIM('Employee List'!N387))</f>
        <v/>
      </c>
      <c r="M379" s="2" t="str">
        <f>IF('Employee List'!O387="","",TRIM('Employee List'!O387))</f>
        <v/>
      </c>
      <c r="N379" s="2" t="str">
        <f>IF('Employee List'!P387="","",LEFT(TRIM('Employee List'!P387),60))</f>
        <v/>
      </c>
      <c r="O379" t="str">
        <f>IFERROR(IF(VLOOKUP('Employee List'!Q387,Country_Table,2,FALSE)="PH",VLOOKUP(UPPER(TRIM('Employee List'!R387)&amp;TRIM('Employee List'!S387)&amp;TRIM('Employee List'!T387)),City!$K:$M,3,FALSE),IF('Employee List'!T387="","",'Employee List'!T387)),"")</f>
        <v/>
      </c>
      <c r="P379" t="str">
        <f>IFERROR(IF(VLOOKUP('Employee List'!Q387,Country_Table,2,FALSE)="PH",VLOOKUP('Employee List'!R387,Region_Table,2,FALSE),IF('Employee List'!R387="","",'Employee List'!R387)),"")</f>
        <v/>
      </c>
      <c r="Q379" t="str">
        <f>IFERROR(IF(VLOOKUP('Employee List'!Q387,Country_Table,2,FALSE)="PH",VLOOKUP('Employee List'!S387,Province_Table,2,FALSE),IF('Employee List'!S387="","",'Employee List'!S387)),"")</f>
        <v/>
      </c>
      <c r="R379" t="str">
        <f>IFERROR(VLOOKUP('Employee List'!Q387,Country_Table,2,FALSE),"")</f>
        <v/>
      </c>
      <c r="S379" s="2" t="str">
        <f>IF('Employee List'!U387="","",TRIM('Employee List'!U387))</f>
        <v/>
      </c>
      <c r="T379" s="2" t="str">
        <f>IF('Employee List'!V387="","",TRIM('Employee List'!V387))</f>
        <v/>
      </c>
      <c r="U379" s="2" t="str">
        <f>IF('Employee List'!W387="","",LEFT(TRIM('Employee List'!W387),60))</f>
        <v/>
      </c>
      <c r="V379" t="str">
        <f>IFERROR(IF(VLOOKUP('Employee List'!X387,Country_Table,2,FALSE)="PH",VLOOKUP(UPPER(TRIM('Employee List'!Y387)&amp;TRIM('Employee List'!Z387)&amp;TRIM('Employee List'!AA387)),City!$K:$M,3,FALSE),IF('Employee List'!AA387="","",'Employee List'!AA387)),"")</f>
        <v/>
      </c>
      <c r="W379" t="str">
        <f>IFERROR(IF(VLOOKUP('Employee List'!X387,Country_Table,2,FALSE)="PH",VLOOKUP('Employee List'!Y387,Region_Table,2,FALSE),IF('Employee List'!Y387="","",'Employee List'!Y387)),"")</f>
        <v/>
      </c>
      <c r="X379" t="str">
        <f>IFERROR(IF(VLOOKUP('Employee List'!X387,Country_Table,2,FALSE)="PH",VLOOKUP('Employee List'!Z387,Province_Table,2,FALSE),IF('Employee List'!Z387="","",'Employee List'!Z387)),"")</f>
        <v/>
      </c>
      <c r="Y379" t="str">
        <f>IFERROR(VLOOKUP('Employee List'!X387,Country_Table,2,FALSE),"")</f>
        <v/>
      </c>
      <c r="Z379" s="2" t="str">
        <f>IF('Employee List'!AB387="","",TRIM('Employee List'!AB387))</f>
        <v/>
      </c>
      <c r="AA379" s="2" t="str">
        <f>IF('Employee List'!AC387="","",TRIM('Employee List'!AC387))</f>
        <v/>
      </c>
      <c r="AB379" s="2" t="str">
        <f>IF('Employee List'!AD387="","",TRIM('Employee List'!AD387))</f>
        <v/>
      </c>
      <c r="AC379" s="2" t="str">
        <f>IF('Employee List'!G387="","",TRIM('Employee List'!G387))</f>
        <v/>
      </c>
      <c r="AD379" t="str">
        <f>IFERROR(VLOOKUP('Employee List'!AE387,Civil_Status_Table,2,FALSE),"")</f>
        <v/>
      </c>
      <c r="AE379" s="2" t="str">
        <f>IF('Employee List'!AF387="","",TRIM('Employee List'!AF387))</f>
        <v/>
      </c>
      <c r="AF379" s="2" t="str">
        <f>IF('Employee List'!AG387="","",TRIM('Employee List'!AG387))</f>
        <v/>
      </c>
      <c r="AG379" s="2" t="str">
        <f>IF('Employee List'!AH387="","",TRIM('Employee List'!AH387))</f>
        <v/>
      </c>
      <c r="AH379" t="str">
        <f>IF(ISBLANK('Employee List'!AI387), "",VLOOKUP('Employee List'!AI387,'other LOVs'!A:B,2,FALSE))</f>
        <v/>
      </c>
      <c r="AI379" t="str">
        <f>IF('Employee List'!AJ387="","",TRIM('Employee List'!AJ387))</f>
        <v/>
      </c>
      <c r="AJ379" t="str">
        <f>IF(ISBLANK('Employee List'!AK387)," ",TRIM('Employee List'!AK387))</f>
        <v xml:space="preserve"> </v>
      </c>
    </row>
    <row r="380" spans="1:36">
      <c r="A380" t="str">
        <f>IF('Employee List'!B388="","",TRIM('Employee List'!B388))</f>
        <v/>
      </c>
      <c r="B380" t="str">
        <f>IF('Employee List'!C388="","",TRIM('Employee List'!C388))</f>
        <v/>
      </c>
      <c r="C380" t="str">
        <f>IF('Employee List'!D388="","",TRIM('Employee List'!D388))</f>
        <v/>
      </c>
      <c r="D380" t="str">
        <f>IF(ISBLANK('Employee List'!E388), "",VLOOKUP('Employee List'!E388,'other LOVs'!A:B,2,FALSE))</f>
        <v/>
      </c>
      <c r="E380" t="str">
        <f>IF('Employee List'!F388="","",TRIM('Employee List'!F388))</f>
        <v>,</v>
      </c>
      <c r="F380" s="2" t="str">
        <f>IF('Employee List'!H388="","",'Employee List'!H388)</f>
        <v/>
      </c>
      <c r="G380" s="2" t="str">
        <f>IF('Employee List'!I388="","",TRIM('Employee List'!I388))</f>
        <v/>
      </c>
      <c r="H380" t="str">
        <f>IFERROR(VLOOKUP('Employee List'!J388,Nationality_Table,2,FALSE),"")</f>
        <v/>
      </c>
      <c r="I380" t="str">
        <f>IFERROR(VLOOKUP('Employee List'!K388,Country_Table,2,FALSE),"")</f>
        <v/>
      </c>
      <c r="J380" t="str">
        <f>IFERROR(VLOOKUP('Employee List'!L388,Gender_Table,2,FALSE),"")</f>
        <v/>
      </c>
      <c r="K380" s="2" t="str">
        <f>IF('Employee List'!M388="","",TEXT('Employee List'!M388,"00000000000"))</f>
        <v/>
      </c>
      <c r="L380" s="2" t="str">
        <f>IF('Employee List'!N388="","",TRIM('Employee List'!N388))</f>
        <v/>
      </c>
      <c r="M380" s="2" t="str">
        <f>IF('Employee List'!O388="","",TRIM('Employee List'!O388))</f>
        <v/>
      </c>
      <c r="N380" s="2" t="str">
        <f>IF('Employee List'!P388="","",LEFT(TRIM('Employee List'!P388),60))</f>
        <v/>
      </c>
      <c r="O380" t="str">
        <f>IFERROR(IF(VLOOKUP('Employee List'!Q388,Country_Table,2,FALSE)="PH",VLOOKUP(UPPER(TRIM('Employee List'!R388)&amp;TRIM('Employee List'!S388)&amp;TRIM('Employee List'!T388)),City!$K:$M,3,FALSE),IF('Employee List'!T388="","",'Employee List'!T388)),"")</f>
        <v/>
      </c>
      <c r="P380" t="str">
        <f>IFERROR(IF(VLOOKUP('Employee List'!Q388,Country_Table,2,FALSE)="PH",VLOOKUP('Employee List'!R388,Region_Table,2,FALSE),IF('Employee List'!R388="","",'Employee List'!R388)),"")</f>
        <v/>
      </c>
      <c r="Q380" t="str">
        <f>IFERROR(IF(VLOOKUP('Employee List'!Q388,Country_Table,2,FALSE)="PH",VLOOKUP('Employee List'!S388,Province_Table,2,FALSE),IF('Employee List'!S388="","",'Employee List'!S388)),"")</f>
        <v/>
      </c>
      <c r="R380" t="str">
        <f>IFERROR(VLOOKUP('Employee List'!Q388,Country_Table,2,FALSE),"")</f>
        <v/>
      </c>
      <c r="S380" s="2" t="str">
        <f>IF('Employee List'!U388="","",TRIM('Employee List'!U388))</f>
        <v/>
      </c>
      <c r="T380" s="2" t="str">
        <f>IF('Employee List'!V388="","",TRIM('Employee List'!V388))</f>
        <v/>
      </c>
      <c r="U380" s="2" t="str">
        <f>IF('Employee List'!W388="","",LEFT(TRIM('Employee List'!W388),60))</f>
        <v/>
      </c>
      <c r="V380" t="str">
        <f>IFERROR(IF(VLOOKUP('Employee List'!X388,Country_Table,2,FALSE)="PH",VLOOKUP(UPPER(TRIM('Employee List'!Y388)&amp;TRIM('Employee List'!Z388)&amp;TRIM('Employee List'!AA388)),City!$K:$M,3,FALSE),IF('Employee List'!AA388="","",'Employee List'!AA388)),"")</f>
        <v/>
      </c>
      <c r="W380" t="str">
        <f>IFERROR(IF(VLOOKUP('Employee List'!X388,Country_Table,2,FALSE)="PH",VLOOKUP('Employee List'!Y388,Region_Table,2,FALSE),IF('Employee List'!Y388="","",'Employee List'!Y388)),"")</f>
        <v/>
      </c>
      <c r="X380" t="str">
        <f>IFERROR(IF(VLOOKUP('Employee List'!X388,Country_Table,2,FALSE)="PH",VLOOKUP('Employee List'!Z388,Province_Table,2,FALSE),IF('Employee List'!Z388="","",'Employee List'!Z388)),"")</f>
        <v/>
      </c>
      <c r="Y380" t="str">
        <f>IFERROR(VLOOKUP('Employee List'!X388,Country_Table,2,FALSE),"")</f>
        <v/>
      </c>
      <c r="Z380" s="2" t="str">
        <f>IF('Employee List'!AB388="","",TRIM('Employee List'!AB388))</f>
        <v/>
      </c>
      <c r="AA380" s="2" t="str">
        <f>IF('Employee List'!AC388="","",TRIM('Employee List'!AC388))</f>
        <v/>
      </c>
      <c r="AB380" s="2" t="str">
        <f>IF('Employee List'!AD388="","",TRIM('Employee List'!AD388))</f>
        <v/>
      </c>
      <c r="AC380" s="2" t="str">
        <f>IF('Employee List'!G388="","",TRIM('Employee List'!G388))</f>
        <v/>
      </c>
      <c r="AD380" t="str">
        <f>IFERROR(VLOOKUP('Employee List'!AE388,Civil_Status_Table,2,FALSE),"")</f>
        <v/>
      </c>
      <c r="AE380" s="2" t="str">
        <f>IF('Employee List'!AF388="","",TRIM('Employee List'!AF388))</f>
        <v/>
      </c>
      <c r="AF380" s="2" t="str">
        <f>IF('Employee List'!AG388="","",TRIM('Employee List'!AG388))</f>
        <v/>
      </c>
      <c r="AG380" s="2" t="str">
        <f>IF('Employee List'!AH388="","",TRIM('Employee List'!AH388))</f>
        <v/>
      </c>
      <c r="AH380" t="str">
        <f>IF(ISBLANK('Employee List'!AI388), "",VLOOKUP('Employee List'!AI388,'other LOVs'!A:B,2,FALSE))</f>
        <v/>
      </c>
      <c r="AI380" t="str">
        <f>IF('Employee List'!AJ388="","",TRIM('Employee List'!AJ388))</f>
        <v/>
      </c>
      <c r="AJ380" t="str">
        <f>IF(ISBLANK('Employee List'!AK388)," ",TRIM('Employee List'!AK388))</f>
        <v xml:space="preserve"> </v>
      </c>
    </row>
    <row r="381" spans="1:36">
      <c r="A381" t="str">
        <f>IF('Employee List'!B389="","",TRIM('Employee List'!B389))</f>
        <v/>
      </c>
      <c r="B381" t="str">
        <f>IF('Employee List'!C389="","",TRIM('Employee List'!C389))</f>
        <v/>
      </c>
      <c r="C381" t="str">
        <f>IF('Employee List'!D389="","",TRIM('Employee List'!D389))</f>
        <v/>
      </c>
      <c r="D381" t="str">
        <f>IF(ISBLANK('Employee List'!E389), "",VLOOKUP('Employee List'!E389,'other LOVs'!A:B,2,FALSE))</f>
        <v/>
      </c>
      <c r="E381" t="str">
        <f>IF('Employee List'!F389="","",TRIM('Employee List'!F389))</f>
        <v>,</v>
      </c>
      <c r="F381" s="2" t="str">
        <f>IF('Employee List'!H389="","",'Employee List'!H389)</f>
        <v/>
      </c>
      <c r="G381" s="2" t="str">
        <f>IF('Employee List'!I389="","",TRIM('Employee List'!I389))</f>
        <v/>
      </c>
      <c r="H381" t="str">
        <f>IFERROR(VLOOKUP('Employee List'!J389,Nationality_Table,2,FALSE),"")</f>
        <v/>
      </c>
      <c r="I381" t="str">
        <f>IFERROR(VLOOKUP('Employee List'!K389,Country_Table,2,FALSE),"")</f>
        <v/>
      </c>
      <c r="J381" t="str">
        <f>IFERROR(VLOOKUP('Employee List'!L389,Gender_Table,2,FALSE),"")</f>
        <v/>
      </c>
      <c r="K381" s="2" t="str">
        <f>IF('Employee List'!M389="","",TEXT('Employee List'!M389,"00000000000"))</f>
        <v/>
      </c>
      <c r="L381" s="2" t="str">
        <f>IF('Employee List'!N389="","",TRIM('Employee List'!N389))</f>
        <v/>
      </c>
      <c r="M381" s="2" t="str">
        <f>IF('Employee List'!O389="","",TRIM('Employee List'!O389))</f>
        <v/>
      </c>
      <c r="N381" s="2" t="str">
        <f>IF('Employee List'!P389="","",LEFT(TRIM('Employee List'!P389),60))</f>
        <v/>
      </c>
      <c r="O381" t="str">
        <f>IFERROR(IF(VLOOKUP('Employee List'!Q389,Country_Table,2,FALSE)="PH",VLOOKUP(UPPER(TRIM('Employee List'!R389)&amp;TRIM('Employee List'!S389)&amp;TRIM('Employee List'!T389)),City!$K:$M,3,FALSE),IF('Employee List'!T389="","",'Employee List'!T389)),"")</f>
        <v/>
      </c>
      <c r="P381" t="str">
        <f>IFERROR(IF(VLOOKUP('Employee List'!Q389,Country_Table,2,FALSE)="PH",VLOOKUP('Employee List'!R389,Region_Table,2,FALSE),IF('Employee List'!R389="","",'Employee List'!R389)),"")</f>
        <v/>
      </c>
      <c r="Q381" t="str">
        <f>IFERROR(IF(VLOOKUP('Employee List'!Q389,Country_Table,2,FALSE)="PH",VLOOKUP('Employee List'!S389,Province_Table,2,FALSE),IF('Employee List'!S389="","",'Employee List'!S389)),"")</f>
        <v/>
      </c>
      <c r="R381" t="str">
        <f>IFERROR(VLOOKUP('Employee List'!Q389,Country_Table,2,FALSE),"")</f>
        <v/>
      </c>
      <c r="S381" s="2" t="str">
        <f>IF('Employee List'!U389="","",TRIM('Employee List'!U389))</f>
        <v/>
      </c>
      <c r="T381" s="2" t="str">
        <f>IF('Employee List'!V389="","",TRIM('Employee List'!V389))</f>
        <v/>
      </c>
      <c r="U381" s="2" t="str">
        <f>IF('Employee List'!W389="","",LEFT(TRIM('Employee List'!W389),60))</f>
        <v/>
      </c>
      <c r="V381" t="str">
        <f>IFERROR(IF(VLOOKUP('Employee List'!X389,Country_Table,2,FALSE)="PH",VLOOKUP(UPPER(TRIM('Employee List'!Y389)&amp;TRIM('Employee List'!Z389)&amp;TRIM('Employee List'!AA389)),City!$K:$M,3,FALSE),IF('Employee List'!AA389="","",'Employee List'!AA389)),"")</f>
        <v/>
      </c>
      <c r="W381" t="str">
        <f>IFERROR(IF(VLOOKUP('Employee List'!X389,Country_Table,2,FALSE)="PH",VLOOKUP('Employee List'!Y389,Region_Table,2,FALSE),IF('Employee List'!Y389="","",'Employee List'!Y389)),"")</f>
        <v/>
      </c>
      <c r="X381" t="str">
        <f>IFERROR(IF(VLOOKUP('Employee List'!X389,Country_Table,2,FALSE)="PH",VLOOKUP('Employee List'!Z389,Province_Table,2,FALSE),IF('Employee List'!Z389="","",'Employee List'!Z389)),"")</f>
        <v/>
      </c>
      <c r="Y381" t="str">
        <f>IFERROR(VLOOKUP('Employee List'!X389,Country_Table,2,FALSE),"")</f>
        <v/>
      </c>
      <c r="Z381" s="2" t="str">
        <f>IF('Employee List'!AB389="","",TRIM('Employee List'!AB389))</f>
        <v/>
      </c>
      <c r="AA381" s="2" t="str">
        <f>IF('Employee List'!AC389="","",TRIM('Employee List'!AC389))</f>
        <v/>
      </c>
      <c r="AB381" s="2" t="str">
        <f>IF('Employee List'!AD389="","",TRIM('Employee List'!AD389))</f>
        <v/>
      </c>
      <c r="AC381" s="2" t="str">
        <f>IF('Employee List'!G389="","",TRIM('Employee List'!G389))</f>
        <v/>
      </c>
      <c r="AD381" t="str">
        <f>IFERROR(VLOOKUP('Employee List'!AE389,Civil_Status_Table,2,FALSE),"")</f>
        <v/>
      </c>
      <c r="AE381" s="2" t="str">
        <f>IF('Employee List'!AF389="","",TRIM('Employee List'!AF389))</f>
        <v/>
      </c>
      <c r="AF381" s="2" t="str">
        <f>IF('Employee List'!AG389="","",TRIM('Employee List'!AG389))</f>
        <v/>
      </c>
      <c r="AG381" s="2" t="str">
        <f>IF('Employee List'!AH389="","",TRIM('Employee List'!AH389))</f>
        <v/>
      </c>
      <c r="AH381" t="str">
        <f>IF(ISBLANK('Employee List'!AI389), "",VLOOKUP('Employee List'!AI389,'other LOVs'!A:B,2,FALSE))</f>
        <v/>
      </c>
      <c r="AI381" t="str">
        <f>IF('Employee List'!AJ389="","",TRIM('Employee List'!AJ389))</f>
        <v/>
      </c>
      <c r="AJ381" t="str">
        <f>IF(ISBLANK('Employee List'!AK389)," ",TRIM('Employee List'!AK389))</f>
        <v xml:space="preserve"> </v>
      </c>
    </row>
    <row r="382" spans="1:36">
      <c r="A382" t="str">
        <f>IF('Employee List'!B390="","",TRIM('Employee List'!B390))</f>
        <v/>
      </c>
      <c r="B382" t="str">
        <f>IF('Employee List'!C390="","",TRIM('Employee List'!C390))</f>
        <v/>
      </c>
      <c r="C382" t="str">
        <f>IF('Employee List'!D390="","",TRIM('Employee List'!D390))</f>
        <v/>
      </c>
      <c r="D382" t="str">
        <f>IF(ISBLANK('Employee List'!E390), "",VLOOKUP('Employee List'!E390,'other LOVs'!A:B,2,FALSE))</f>
        <v/>
      </c>
      <c r="E382" t="str">
        <f>IF('Employee List'!F390="","",TRIM('Employee List'!F390))</f>
        <v>,</v>
      </c>
      <c r="F382" s="2" t="str">
        <f>IF('Employee List'!H390="","",'Employee List'!H390)</f>
        <v/>
      </c>
      <c r="G382" s="2" t="str">
        <f>IF('Employee List'!I390="","",TRIM('Employee List'!I390))</f>
        <v/>
      </c>
      <c r="H382" t="str">
        <f>IFERROR(VLOOKUP('Employee List'!J390,Nationality_Table,2,FALSE),"")</f>
        <v/>
      </c>
      <c r="I382" t="str">
        <f>IFERROR(VLOOKUP('Employee List'!K390,Country_Table,2,FALSE),"")</f>
        <v/>
      </c>
      <c r="J382" t="str">
        <f>IFERROR(VLOOKUP('Employee List'!L390,Gender_Table,2,FALSE),"")</f>
        <v/>
      </c>
      <c r="K382" s="2" t="str">
        <f>IF('Employee List'!M390="","",TEXT('Employee List'!M390,"00000000000"))</f>
        <v/>
      </c>
      <c r="L382" s="2" t="str">
        <f>IF('Employee List'!N390="","",TRIM('Employee List'!N390))</f>
        <v/>
      </c>
      <c r="M382" s="2" t="str">
        <f>IF('Employee List'!O390="","",TRIM('Employee List'!O390))</f>
        <v/>
      </c>
      <c r="N382" s="2" t="str">
        <f>IF('Employee List'!P390="","",LEFT(TRIM('Employee List'!P390),60))</f>
        <v/>
      </c>
      <c r="O382" t="str">
        <f>IFERROR(IF(VLOOKUP('Employee List'!Q390,Country_Table,2,FALSE)="PH",VLOOKUP(UPPER(TRIM('Employee List'!R390)&amp;TRIM('Employee List'!S390)&amp;TRIM('Employee List'!T390)),City!$K:$M,3,FALSE),IF('Employee List'!T390="","",'Employee List'!T390)),"")</f>
        <v/>
      </c>
      <c r="P382" t="str">
        <f>IFERROR(IF(VLOOKUP('Employee List'!Q390,Country_Table,2,FALSE)="PH",VLOOKUP('Employee List'!R390,Region_Table,2,FALSE),IF('Employee List'!R390="","",'Employee List'!R390)),"")</f>
        <v/>
      </c>
      <c r="Q382" t="str">
        <f>IFERROR(IF(VLOOKUP('Employee List'!Q390,Country_Table,2,FALSE)="PH",VLOOKUP('Employee List'!S390,Province_Table,2,FALSE),IF('Employee List'!S390="","",'Employee List'!S390)),"")</f>
        <v/>
      </c>
      <c r="R382" t="str">
        <f>IFERROR(VLOOKUP('Employee List'!Q390,Country_Table,2,FALSE),"")</f>
        <v/>
      </c>
      <c r="S382" s="2" t="str">
        <f>IF('Employee List'!U390="","",TRIM('Employee List'!U390))</f>
        <v/>
      </c>
      <c r="T382" s="2" t="str">
        <f>IF('Employee List'!V390="","",TRIM('Employee List'!V390))</f>
        <v/>
      </c>
      <c r="U382" s="2" t="str">
        <f>IF('Employee List'!W390="","",LEFT(TRIM('Employee List'!W390),60))</f>
        <v/>
      </c>
      <c r="V382" t="str">
        <f>IFERROR(IF(VLOOKUP('Employee List'!X390,Country_Table,2,FALSE)="PH",VLOOKUP(UPPER(TRIM('Employee List'!Y390)&amp;TRIM('Employee List'!Z390)&amp;TRIM('Employee List'!AA390)),City!$K:$M,3,FALSE),IF('Employee List'!AA390="","",'Employee List'!AA390)),"")</f>
        <v/>
      </c>
      <c r="W382" t="str">
        <f>IFERROR(IF(VLOOKUP('Employee List'!X390,Country_Table,2,FALSE)="PH",VLOOKUP('Employee List'!Y390,Region_Table,2,FALSE),IF('Employee List'!Y390="","",'Employee List'!Y390)),"")</f>
        <v/>
      </c>
      <c r="X382" t="str">
        <f>IFERROR(IF(VLOOKUP('Employee List'!X390,Country_Table,2,FALSE)="PH",VLOOKUP('Employee List'!Z390,Province_Table,2,FALSE),IF('Employee List'!Z390="","",'Employee List'!Z390)),"")</f>
        <v/>
      </c>
      <c r="Y382" t="str">
        <f>IFERROR(VLOOKUP('Employee List'!X390,Country_Table,2,FALSE),"")</f>
        <v/>
      </c>
      <c r="Z382" s="2" t="str">
        <f>IF('Employee List'!AB390="","",TRIM('Employee List'!AB390))</f>
        <v/>
      </c>
      <c r="AA382" s="2" t="str">
        <f>IF('Employee List'!AC390="","",TRIM('Employee List'!AC390))</f>
        <v/>
      </c>
      <c r="AB382" s="2" t="str">
        <f>IF('Employee List'!AD390="","",TRIM('Employee List'!AD390))</f>
        <v/>
      </c>
      <c r="AC382" s="2" t="str">
        <f>IF('Employee List'!G390="","",TRIM('Employee List'!G390))</f>
        <v/>
      </c>
      <c r="AD382" t="str">
        <f>IFERROR(VLOOKUP('Employee List'!AE390,Civil_Status_Table,2,FALSE),"")</f>
        <v/>
      </c>
      <c r="AE382" s="2" t="str">
        <f>IF('Employee List'!AF390="","",TRIM('Employee List'!AF390))</f>
        <v/>
      </c>
      <c r="AF382" s="2" t="str">
        <f>IF('Employee List'!AG390="","",TRIM('Employee List'!AG390))</f>
        <v/>
      </c>
      <c r="AG382" s="2" t="str">
        <f>IF('Employee List'!AH390="","",TRIM('Employee List'!AH390))</f>
        <v/>
      </c>
      <c r="AH382" t="str">
        <f>IF(ISBLANK('Employee List'!AI390), "",VLOOKUP('Employee List'!AI390,'other LOVs'!A:B,2,FALSE))</f>
        <v/>
      </c>
      <c r="AI382" t="str">
        <f>IF('Employee List'!AJ390="","",TRIM('Employee List'!AJ390))</f>
        <v/>
      </c>
      <c r="AJ382" t="str">
        <f>IF(ISBLANK('Employee List'!AK390)," ",TRIM('Employee List'!AK390))</f>
        <v xml:space="preserve"> </v>
      </c>
    </row>
    <row r="383" spans="1:36">
      <c r="A383" t="str">
        <f>IF('Employee List'!B391="","",TRIM('Employee List'!B391))</f>
        <v/>
      </c>
      <c r="B383" t="str">
        <f>IF('Employee List'!C391="","",TRIM('Employee List'!C391))</f>
        <v/>
      </c>
      <c r="C383" t="str">
        <f>IF('Employee List'!D391="","",TRIM('Employee List'!D391))</f>
        <v/>
      </c>
      <c r="D383" t="str">
        <f>IF(ISBLANK('Employee List'!E391), "",VLOOKUP('Employee List'!E391,'other LOVs'!A:B,2,FALSE))</f>
        <v/>
      </c>
      <c r="E383" t="str">
        <f>IF('Employee List'!F391="","",TRIM('Employee List'!F391))</f>
        <v>,</v>
      </c>
      <c r="F383" s="2" t="str">
        <f>IF('Employee List'!H391="","",'Employee List'!H391)</f>
        <v/>
      </c>
      <c r="G383" s="2" t="str">
        <f>IF('Employee List'!I391="","",TRIM('Employee List'!I391))</f>
        <v/>
      </c>
      <c r="H383" t="str">
        <f>IFERROR(VLOOKUP('Employee List'!J391,Nationality_Table,2,FALSE),"")</f>
        <v/>
      </c>
      <c r="I383" t="str">
        <f>IFERROR(VLOOKUP('Employee List'!K391,Country_Table,2,FALSE),"")</f>
        <v/>
      </c>
      <c r="J383" t="str">
        <f>IFERROR(VLOOKUP('Employee List'!L391,Gender_Table,2,FALSE),"")</f>
        <v/>
      </c>
      <c r="K383" s="2" t="str">
        <f>IF('Employee List'!M391="","",TEXT('Employee List'!M391,"00000000000"))</f>
        <v/>
      </c>
      <c r="L383" s="2" t="str">
        <f>IF('Employee List'!N391="","",TRIM('Employee List'!N391))</f>
        <v/>
      </c>
      <c r="M383" s="2" t="str">
        <f>IF('Employee List'!O391="","",TRIM('Employee List'!O391))</f>
        <v/>
      </c>
      <c r="N383" s="2" t="str">
        <f>IF('Employee List'!P391="","",LEFT(TRIM('Employee List'!P391),60))</f>
        <v/>
      </c>
      <c r="O383" t="str">
        <f>IFERROR(IF(VLOOKUP('Employee List'!Q391,Country_Table,2,FALSE)="PH",VLOOKUP(UPPER(TRIM('Employee List'!R391)&amp;TRIM('Employee List'!S391)&amp;TRIM('Employee List'!T391)),City!$K:$M,3,FALSE),IF('Employee List'!T391="","",'Employee List'!T391)),"")</f>
        <v/>
      </c>
      <c r="P383" t="str">
        <f>IFERROR(IF(VLOOKUP('Employee List'!Q391,Country_Table,2,FALSE)="PH",VLOOKUP('Employee List'!R391,Region_Table,2,FALSE),IF('Employee List'!R391="","",'Employee List'!R391)),"")</f>
        <v/>
      </c>
      <c r="Q383" t="str">
        <f>IFERROR(IF(VLOOKUP('Employee List'!Q391,Country_Table,2,FALSE)="PH",VLOOKUP('Employee List'!S391,Province_Table,2,FALSE),IF('Employee List'!S391="","",'Employee List'!S391)),"")</f>
        <v/>
      </c>
      <c r="R383" t="str">
        <f>IFERROR(VLOOKUP('Employee List'!Q391,Country_Table,2,FALSE),"")</f>
        <v/>
      </c>
      <c r="S383" s="2" t="str">
        <f>IF('Employee List'!U391="","",TRIM('Employee List'!U391))</f>
        <v/>
      </c>
      <c r="T383" s="2" t="str">
        <f>IF('Employee List'!V391="","",TRIM('Employee List'!V391))</f>
        <v/>
      </c>
      <c r="U383" s="2" t="str">
        <f>IF('Employee List'!W391="","",LEFT(TRIM('Employee List'!W391),60))</f>
        <v/>
      </c>
      <c r="V383" t="str">
        <f>IFERROR(IF(VLOOKUP('Employee List'!X391,Country_Table,2,FALSE)="PH",VLOOKUP(UPPER(TRIM('Employee List'!Y391)&amp;TRIM('Employee List'!Z391)&amp;TRIM('Employee List'!AA391)),City!$K:$M,3,FALSE),IF('Employee List'!AA391="","",'Employee List'!AA391)),"")</f>
        <v/>
      </c>
      <c r="W383" t="str">
        <f>IFERROR(IF(VLOOKUP('Employee List'!X391,Country_Table,2,FALSE)="PH",VLOOKUP('Employee List'!Y391,Region_Table,2,FALSE),IF('Employee List'!Y391="","",'Employee List'!Y391)),"")</f>
        <v/>
      </c>
      <c r="X383" t="str">
        <f>IFERROR(IF(VLOOKUP('Employee List'!X391,Country_Table,2,FALSE)="PH",VLOOKUP('Employee List'!Z391,Province_Table,2,FALSE),IF('Employee List'!Z391="","",'Employee List'!Z391)),"")</f>
        <v/>
      </c>
      <c r="Y383" t="str">
        <f>IFERROR(VLOOKUP('Employee List'!X391,Country_Table,2,FALSE),"")</f>
        <v/>
      </c>
      <c r="Z383" s="2" t="str">
        <f>IF('Employee List'!AB391="","",TRIM('Employee List'!AB391))</f>
        <v/>
      </c>
      <c r="AA383" s="2" t="str">
        <f>IF('Employee List'!AC391="","",TRIM('Employee List'!AC391))</f>
        <v/>
      </c>
      <c r="AB383" s="2" t="str">
        <f>IF('Employee List'!AD391="","",TRIM('Employee List'!AD391))</f>
        <v/>
      </c>
      <c r="AC383" s="2" t="str">
        <f>IF('Employee List'!G391="","",TRIM('Employee List'!G391))</f>
        <v/>
      </c>
      <c r="AD383" t="str">
        <f>IFERROR(VLOOKUP('Employee List'!AE391,Civil_Status_Table,2,FALSE),"")</f>
        <v/>
      </c>
      <c r="AE383" s="2" t="str">
        <f>IF('Employee List'!AF391="","",TRIM('Employee List'!AF391))</f>
        <v/>
      </c>
      <c r="AF383" s="2" t="str">
        <f>IF('Employee List'!AG391="","",TRIM('Employee List'!AG391))</f>
        <v/>
      </c>
      <c r="AG383" s="2" t="str">
        <f>IF('Employee List'!AH391="","",TRIM('Employee List'!AH391))</f>
        <v/>
      </c>
      <c r="AH383" t="str">
        <f>IF(ISBLANK('Employee List'!AI391), "",VLOOKUP('Employee List'!AI391,'other LOVs'!A:B,2,FALSE))</f>
        <v/>
      </c>
      <c r="AI383" t="str">
        <f>IF('Employee List'!AJ391="","",TRIM('Employee List'!AJ391))</f>
        <v/>
      </c>
      <c r="AJ383" t="str">
        <f>IF(ISBLANK('Employee List'!AK391)," ",TRIM('Employee List'!AK391))</f>
        <v xml:space="preserve"> </v>
      </c>
    </row>
    <row r="384" spans="1:36">
      <c r="A384" t="str">
        <f>IF('Employee List'!B392="","",TRIM('Employee List'!B392))</f>
        <v/>
      </c>
      <c r="B384" t="str">
        <f>IF('Employee List'!C392="","",TRIM('Employee List'!C392))</f>
        <v/>
      </c>
      <c r="C384" t="str">
        <f>IF('Employee List'!D392="","",TRIM('Employee List'!D392))</f>
        <v/>
      </c>
      <c r="D384" t="str">
        <f>IF(ISBLANK('Employee List'!E392), "",VLOOKUP('Employee List'!E392,'other LOVs'!A:B,2,FALSE))</f>
        <v/>
      </c>
      <c r="E384" t="str">
        <f>IF('Employee List'!F392="","",TRIM('Employee List'!F392))</f>
        <v>,</v>
      </c>
      <c r="F384" s="2" t="str">
        <f>IF('Employee List'!H392="","",'Employee List'!H392)</f>
        <v/>
      </c>
      <c r="G384" s="2" t="str">
        <f>IF('Employee List'!I392="","",TRIM('Employee List'!I392))</f>
        <v/>
      </c>
      <c r="H384" t="str">
        <f>IFERROR(VLOOKUP('Employee List'!J392,Nationality_Table,2,FALSE),"")</f>
        <v/>
      </c>
      <c r="I384" t="str">
        <f>IFERROR(VLOOKUP('Employee List'!K392,Country_Table,2,FALSE),"")</f>
        <v/>
      </c>
      <c r="J384" t="str">
        <f>IFERROR(VLOOKUP('Employee List'!L392,Gender_Table,2,FALSE),"")</f>
        <v/>
      </c>
      <c r="K384" s="2" t="str">
        <f>IF('Employee List'!M392="","",TEXT('Employee List'!M392,"00000000000"))</f>
        <v/>
      </c>
      <c r="L384" s="2" t="str">
        <f>IF('Employee List'!N392="","",TRIM('Employee List'!N392))</f>
        <v/>
      </c>
      <c r="M384" s="2" t="str">
        <f>IF('Employee List'!O392="","",TRIM('Employee List'!O392))</f>
        <v/>
      </c>
      <c r="N384" s="2" t="str">
        <f>IF('Employee List'!P392="","",LEFT(TRIM('Employee List'!P392),60))</f>
        <v/>
      </c>
      <c r="O384" t="str">
        <f>IFERROR(IF(VLOOKUP('Employee List'!Q392,Country_Table,2,FALSE)="PH",VLOOKUP(UPPER(TRIM('Employee List'!R392)&amp;TRIM('Employee List'!S392)&amp;TRIM('Employee List'!T392)),City!$K:$M,3,FALSE),IF('Employee List'!T392="","",'Employee List'!T392)),"")</f>
        <v/>
      </c>
      <c r="P384" t="str">
        <f>IFERROR(IF(VLOOKUP('Employee List'!Q392,Country_Table,2,FALSE)="PH",VLOOKUP('Employee List'!R392,Region_Table,2,FALSE),IF('Employee List'!R392="","",'Employee List'!R392)),"")</f>
        <v/>
      </c>
      <c r="Q384" t="str">
        <f>IFERROR(IF(VLOOKUP('Employee List'!Q392,Country_Table,2,FALSE)="PH",VLOOKUP('Employee List'!S392,Province_Table,2,FALSE),IF('Employee List'!S392="","",'Employee List'!S392)),"")</f>
        <v/>
      </c>
      <c r="R384" t="str">
        <f>IFERROR(VLOOKUP('Employee List'!Q392,Country_Table,2,FALSE),"")</f>
        <v/>
      </c>
      <c r="S384" s="2" t="str">
        <f>IF('Employee List'!U392="","",TRIM('Employee List'!U392))</f>
        <v/>
      </c>
      <c r="T384" s="2" t="str">
        <f>IF('Employee List'!V392="","",TRIM('Employee List'!V392))</f>
        <v/>
      </c>
      <c r="U384" s="2" t="str">
        <f>IF('Employee List'!W392="","",LEFT(TRIM('Employee List'!W392),60))</f>
        <v/>
      </c>
      <c r="V384" t="str">
        <f>IFERROR(IF(VLOOKUP('Employee List'!X392,Country_Table,2,FALSE)="PH",VLOOKUP(UPPER(TRIM('Employee List'!Y392)&amp;TRIM('Employee List'!Z392)&amp;TRIM('Employee List'!AA392)),City!$K:$M,3,FALSE),IF('Employee List'!AA392="","",'Employee List'!AA392)),"")</f>
        <v/>
      </c>
      <c r="W384" t="str">
        <f>IFERROR(IF(VLOOKUP('Employee List'!X392,Country_Table,2,FALSE)="PH",VLOOKUP('Employee List'!Y392,Region_Table,2,FALSE),IF('Employee List'!Y392="","",'Employee List'!Y392)),"")</f>
        <v/>
      </c>
      <c r="X384" t="str">
        <f>IFERROR(IF(VLOOKUP('Employee List'!X392,Country_Table,2,FALSE)="PH",VLOOKUP('Employee List'!Z392,Province_Table,2,FALSE),IF('Employee List'!Z392="","",'Employee List'!Z392)),"")</f>
        <v/>
      </c>
      <c r="Y384" t="str">
        <f>IFERROR(VLOOKUP('Employee List'!X392,Country_Table,2,FALSE),"")</f>
        <v/>
      </c>
      <c r="Z384" s="2" t="str">
        <f>IF('Employee List'!AB392="","",TRIM('Employee List'!AB392))</f>
        <v/>
      </c>
      <c r="AA384" s="2" t="str">
        <f>IF('Employee List'!AC392="","",TRIM('Employee List'!AC392))</f>
        <v/>
      </c>
      <c r="AB384" s="2" t="str">
        <f>IF('Employee List'!AD392="","",TRIM('Employee List'!AD392))</f>
        <v/>
      </c>
      <c r="AC384" s="2" t="str">
        <f>IF('Employee List'!G392="","",TRIM('Employee List'!G392))</f>
        <v/>
      </c>
      <c r="AD384" t="str">
        <f>IFERROR(VLOOKUP('Employee List'!AE392,Civil_Status_Table,2,FALSE),"")</f>
        <v/>
      </c>
      <c r="AE384" s="2" t="str">
        <f>IF('Employee List'!AF392="","",TRIM('Employee List'!AF392))</f>
        <v/>
      </c>
      <c r="AF384" s="2" t="str">
        <f>IF('Employee List'!AG392="","",TRIM('Employee List'!AG392))</f>
        <v/>
      </c>
      <c r="AG384" s="2" t="str">
        <f>IF('Employee List'!AH392="","",TRIM('Employee List'!AH392))</f>
        <v/>
      </c>
      <c r="AH384" t="str">
        <f>IF(ISBLANK('Employee List'!AI392), "",VLOOKUP('Employee List'!AI392,'other LOVs'!A:B,2,FALSE))</f>
        <v/>
      </c>
      <c r="AI384" t="str">
        <f>IF('Employee List'!AJ392="","",TRIM('Employee List'!AJ392))</f>
        <v/>
      </c>
      <c r="AJ384" t="str">
        <f>IF(ISBLANK('Employee List'!AK392)," ",TRIM('Employee List'!AK392))</f>
        <v xml:space="preserve"> </v>
      </c>
    </row>
    <row r="385" spans="1:36">
      <c r="A385" t="str">
        <f>IF('Employee List'!B393="","",TRIM('Employee List'!B393))</f>
        <v/>
      </c>
      <c r="B385" t="str">
        <f>IF('Employee List'!C393="","",TRIM('Employee List'!C393))</f>
        <v/>
      </c>
      <c r="C385" t="str">
        <f>IF('Employee List'!D393="","",TRIM('Employee List'!D393))</f>
        <v/>
      </c>
      <c r="D385" t="str">
        <f>IF(ISBLANK('Employee List'!E393), "",VLOOKUP('Employee List'!E393,'other LOVs'!A:B,2,FALSE))</f>
        <v/>
      </c>
      <c r="E385" t="str">
        <f>IF('Employee List'!F393="","",TRIM('Employee List'!F393))</f>
        <v>,</v>
      </c>
      <c r="F385" s="2" t="str">
        <f>IF('Employee List'!H393="","",'Employee List'!H393)</f>
        <v/>
      </c>
      <c r="G385" s="2" t="str">
        <f>IF('Employee List'!I393="","",TRIM('Employee List'!I393))</f>
        <v/>
      </c>
      <c r="H385" t="str">
        <f>IFERROR(VLOOKUP('Employee List'!J393,Nationality_Table,2,FALSE),"")</f>
        <v/>
      </c>
      <c r="I385" t="str">
        <f>IFERROR(VLOOKUP('Employee List'!K393,Country_Table,2,FALSE),"")</f>
        <v/>
      </c>
      <c r="J385" t="str">
        <f>IFERROR(VLOOKUP('Employee List'!L393,Gender_Table,2,FALSE),"")</f>
        <v/>
      </c>
      <c r="K385" s="2" t="str">
        <f>IF('Employee List'!M393="","",TEXT('Employee List'!M393,"00000000000"))</f>
        <v/>
      </c>
      <c r="L385" s="2" t="str">
        <f>IF('Employee List'!N393="","",TRIM('Employee List'!N393))</f>
        <v/>
      </c>
      <c r="M385" s="2" t="str">
        <f>IF('Employee List'!O393="","",TRIM('Employee List'!O393))</f>
        <v/>
      </c>
      <c r="N385" s="2" t="str">
        <f>IF('Employee List'!P393="","",LEFT(TRIM('Employee List'!P393),60))</f>
        <v/>
      </c>
      <c r="O385" t="str">
        <f>IFERROR(IF(VLOOKUP('Employee List'!Q393,Country_Table,2,FALSE)="PH",VLOOKUP(UPPER(TRIM('Employee List'!R393)&amp;TRIM('Employee List'!S393)&amp;TRIM('Employee List'!T393)),City!$K:$M,3,FALSE),IF('Employee List'!T393="","",'Employee List'!T393)),"")</f>
        <v/>
      </c>
      <c r="P385" t="str">
        <f>IFERROR(IF(VLOOKUP('Employee List'!Q393,Country_Table,2,FALSE)="PH",VLOOKUP('Employee List'!R393,Region_Table,2,FALSE),IF('Employee List'!R393="","",'Employee List'!R393)),"")</f>
        <v/>
      </c>
      <c r="Q385" t="str">
        <f>IFERROR(IF(VLOOKUP('Employee List'!Q393,Country_Table,2,FALSE)="PH",VLOOKUP('Employee List'!S393,Province_Table,2,FALSE),IF('Employee List'!S393="","",'Employee List'!S393)),"")</f>
        <v/>
      </c>
      <c r="R385" t="str">
        <f>IFERROR(VLOOKUP('Employee List'!Q393,Country_Table,2,FALSE),"")</f>
        <v/>
      </c>
      <c r="S385" s="2" t="str">
        <f>IF('Employee List'!U393="","",TRIM('Employee List'!U393))</f>
        <v/>
      </c>
      <c r="T385" s="2" t="str">
        <f>IF('Employee List'!V393="","",TRIM('Employee List'!V393))</f>
        <v/>
      </c>
      <c r="U385" s="2" t="str">
        <f>IF('Employee List'!W393="","",LEFT(TRIM('Employee List'!W393),60))</f>
        <v/>
      </c>
      <c r="V385" t="str">
        <f>IFERROR(IF(VLOOKUP('Employee List'!X393,Country_Table,2,FALSE)="PH",VLOOKUP(UPPER(TRIM('Employee List'!Y393)&amp;TRIM('Employee List'!Z393)&amp;TRIM('Employee List'!AA393)),City!$K:$M,3,FALSE),IF('Employee List'!AA393="","",'Employee List'!AA393)),"")</f>
        <v/>
      </c>
      <c r="W385" t="str">
        <f>IFERROR(IF(VLOOKUP('Employee List'!X393,Country_Table,2,FALSE)="PH",VLOOKUP('Employee List'!Y393,Region_Table,2,FALSE),IF('Employee List'!Y393="","",'Employee List'!Y393)),"")</f>
        <v/>
      </c>
      <c r="X385" t="str">
        <f>IFERROR(IF(VLOOKUP('Employee List'!X393,Country_Table,2,FALSE)="PH",VLOOKUP('Employee List'!Z393,Province_Table,2,FALSE),IF('Employee List'!Z393="","",'Employee List'!Z393)),"")</f>
        <v/>
      </c>
      <c r="Y385" t="str">
        <f>IFERROR(VLOOKUP('Employee List'!X393,Country_Table,2,FALSE),"")</f>
        <v/>
      </c>
      <c r="Z385" s="2" t="str">
        <f>IF('Employee List'!AB393="","",TRIM('Employee List'!AB393))</f>
        <v/>
      </c>
      <c r="AA385" s="2" t="str">
        <f>IF('Employee List'!AC393="","",TRIM('Employee List'!AC393))</f>
        <v/>
      </c>
      <c r="AB385" s="2" t="str">
        <f>IF('Employee List'!AD393="","",TRIM('Employee List'!AD393))</f>
        <v/>
      </c>
      <c r="AC385" s="2" t="str">
        <f>IF('Employee List'!G393="","",TRIM('Employee List'!G393))</f>
        <v/>
      </c>
      <c r="AD385" t="str">
        <f>IFERROR(VLOOKUP('Employee List'!AE393,Civil_Status_Table,2,FALSE),"")</f>
        <v/>
      </c>
      <c r="AE385" s="2" t="str">
        <f>IF('Employee List'!AF393="","",TRIM('Employee List'!AF393))</f>
        <v/>
      </c>
      <c r="AF385" s="2" t="str">
        <f>IF('Employee List'!AG393="","",TRIM('Employee List'!AG393))</f>
        <v/>
      </c>
      <c r="AG385" s="2" t="str">
        <f>IF('Employee List'!AH393="","",TRIM('Employee List'!AH393))</f>
        <v/>
      </c>
      <c r="AH385" t="str">
        <f>IF(ISBLANK('Employee List'!AI393), "",VLOOKUP('Employee List'!AI393,'other LOVs'!A:B,2,FALSE))</f>
        <v/>
      </c>
      <c r="AI385" t="str">
        <f>IF('Employee List'!AJ393="","",TRIM('Employee List'!AJ393))</f>
        <v/>
      </c>
      <c r="AJ385" t="str">
        <f>IF(ISBLANK('Employee List'!AK393)," ",TRIM('Employee List'!AK393))</f>
        <v xml:space="preserve"> </v>
      </c>
    </row>
    <row r="386" spans="1:36">
      <c r="A386" t="str">
        <f>IF('Employee List'!B394="","",TRIM('Employee List'!B394))</f>
        <v/>
      </c>
      <c r="B386" t="str">
        <f>IF('Employee List'!C394="","",TRIM('Employee List'!C394))</f>
        <v/>
      </c>
      <c r="C386" t="str">
        <f>IF('Employee List'!D394="","",TRIM('Employee List'!D394))</f>
        <v/>
      </c>
      <c r="D386" t="str">
        <f>IF(ISBLANK('Employee List'!E394), "",VLOOKUP('Employee List'!E394,'other LOVs'!A:B,2,FALSE))</f>
        <v/>
      </c>
      <c r="E386" t="str">
        <f>IF('Employee List'!F394="","",TRIM('Employee List'!F394))</f>
        <v>,</v>
      </c>
      <c r="F386" s="2" t="str">
        <f>IF('Employee List'!H394="","",'Employee List'!H394)</f>
        <v/>
      </c>
      <c r="G386" s="2" t="str">
        <f>IF('Employee List'!I394="","",TRIM('Employee List'!I394))</f>
        <v/>
      </c>
      <c r="H386" t="str">
        <f>IFERROR(VLOOKUP('Employee List'!J394,Nationality_Table,2,FALSE),"")</f>
        <v/>
      </c>
      <c r="I386" t="str">
        <f>IFERROR(VLOOKUP('Employee List'!K394,Country_Table,2,FALSE),"")</f>
        <v/>
      </c>
      <c r="J386" t="str">
        <f>IFERROR(VLOOKUP('Employee List'!L394,Gender_Table,2,FALSE),"")</f>
        <v/>
      </c>
      <c r="K386" s="2" t="str">
        <f>IF('Employee List'!M394="","",TEXT('Employee List'!M394,"00000000000"))</f>
        <v/>
      </c>
      <c r="L386" s="2" t="str">
        <f>IF('Employee List'!N394="","",TRIM('Employee List'!N394))</f>
        <v/>
      </c>
      <c r="M386" s="2" t="str">
        <f>IF('Employee List'!O394="","",TRIM('Employee List'!O394))</f>
        <v/>
      </c>
      <c r="N386" s="2" t="str">
        <f>IF('Employee List'!P394="","",LEFT(TRIM('Employee List'!P394),60))</f>
        <v/>
      </c>
      <c r="O386" t="str">
        <f>IFERROR(IF(VLOOKUP('Employee List'!Q394,Country_Table,2,FALSE)="PH",VLOOKUP(UPPER(TRIM('Employee List'!R394)&amp;TRIM('Employee List'!S394)&amp;TRIM('Employee List'!T394)),City!$K:$M,3,FALSE),IF('Employee List'!T394="","",'Employee List'!T394)),"")</f>
        <v/>
      </c>
      <c r="P386" t="str">
        <f>IFERROR(IF(VLOOKUP('Employee List'!Q394,Country_Table,2,FALSE)="PH",VLOOKUP('Employee List'!R394,Region_Table,2,FALSE),IF('Employee List'!R394="","",'Employee List'!R394)),"")</f>
        <v/>
      </c>
      <c r="Q386" t="str">
        <f>IFERROR(IF(VLOOKUP('Employee List'!Q394,Country_Table,2,FALSE)="PH",VLOOKUP('Employee List'!S394,Province_Table,2,FALSE),IF('Employee List'!S394="","",'Employee List'!S394)),"")</f>
        <v/>
      </c>
      <c r="R386" t="str">
        <f>IFERROR(VLOOKUP('Employee List'!Q394,Country_Table,2,FALSE),"")</f>
        <v/>
      </c>
      <c r="S386" s="2" t="str">
        <f>IF('Employee List'!U394="","",TRIM('Employee List'!U394))</f>
        <v/>
      </c>
      <c r="T386" s="2" t="str">
        <f>IF('Employee List'!V394="","",TRIM('Employee List'!V394))</f>
        <v/>
      </c>
      <c r="U386" s="2" t="str">
        <f>IF('Employee List'!W394="","",LEFT(TRIM('Employee List'!W394),60))</f>
        <v/>
      </c>
      <c r="V386" t="str">
        <f>IFERROR(IF(VLOOKUP('Employee List'!X394,Country_Table,2,FALSE)="PH",VLOOKUP(UPPER(TRIM('Employee List'!Y394)&amp;TRIM('Employee List'!Z394)&amp;TRIM('Employee List'!AA394)),City!$K:$M,3,FALSE),IF('Employee List'!AA394="","",'Employee List'!AA394)),"")</f>
        <v/>
      </c>
      <c r="W386" t="str">
        <f>IFERROR(IF(VLOOKUP('Employee List'!X394,Country_Table,2,FALSE)="PH",VLOOKUP('Employee List'!Y394,Region_Table,2,FALSE),IF('Employee List'!Y394="","",'Employee List'!Y394)),"")</f>
        <v/>
      </c>
      <c r="X386" t="str">
        <f>IFERROR(IF(VLOOKUP('Employee List'!X394,Country_Table,2,FALSE)="PH",VLOOKUP('Employee List'!Z394,Province_Table,2,FALSE),IF('Employee List'!Z394="","",'Employee List'!Z394)),"")</f>
        <v/>
      </c>
      <c r="Y386" t="str">
        <f>IFERROR(VLOOKUP('Employee List'!X394,Country_Table,2,FALSE),"")</f>
        <v/>
      </c>
      <c r="Z386" s="2" t="str">
        <f>IF('Employee List'!AB394="","",TRIM('Employee List'!AB394))</f>
        <v/>
      </c>
      <c r="AA386" s="2" t="str">
        <f>IF('Employee List'!AC394="","",TRIM('Employee List'!AC394))</f>
        <v/>
      </c>
      <c r="AB386" s="2" t="str">
        <f>IF('Employee List'!AD394="","",TRIM('Employee List'!AD394))</f>
        <v/>
      </c>
      <c r="AC386" s="2" t="str">
        <f>IF('Employee List'!G394="","",TRIM('Employee List'!G394))</f>
        <v/>
      </c>
      <c r="AD386" t="str">
        <f>IFERROR(VLOOKUP('Employee List'!AE394,Civil_Status_Table,2,FALSE),"")</f>
        <v/>
      </c>
      <c r="AE386" s="2" t="str">
        <f>IF('Employee List'!AF394="","",TRIM('Employee List'!AF394))</f>
        <v/>
      </c>
      <c r="AF386" s="2" t="str">
        <f>IF('Employee List'!AG394="","",TRIM('Employee List'!AG394))</f>
        <v/>
      </c>
      <c r="AG386" s="2" t="str">
        <f>IF('Employee List'!AH394="","",TRIM('Employee List'!AH394))</f>
        <v/>
      </c>
      <c r="AH386" t="str">
        <f>IF(ISBLANK('Employee List'!AI394), "",VLOOKUP('Employee List'!AI394,'other LOVs'!A:B,2,FALSE))</f>
        <v/>
      </c>
      <c r="AI386" t="str">
        <f>IF('Employee List'!AJ394="","",TRIM('Employee List'!AJ394))</f>
        <v/>
      </c>
      <c r="AJ386" t="str">
        <f>IF(ISBLANK('Employee List'!AK394)," ",TRIM('Employee List'!AK394))</f>
        <v xml:space="preserve"> </v>
      </c>
    </row>
    <row r="387" spans="1:36">
      <c r="A387" t="str">
        <f>IF('Employee List'!B395="","",TRIM('Employee List'!B395))</f>
        <v/>
      </c>
      <c r="B387" t="str">
        <f>IF('Employee List'!C395="","",TRIM('Employee List'!C395))</f>
        <v/>
      </c>
      <c r="C387" t="str">
        <f>IF('Employee List'!D395="","",TRIM('Employee List'!D395))</f>
        <v/>
      </c>
      <c r="D387" t="str">
        <f>IF(ISBLANK('Employee List'!E395), "",VLOOKUP('Employee List'!E395,'other LOVs'!A:B,2,FALSE))</f>
        <v/>
      </c>
      <c r="E387" t="str">
        <f>IF('Employee List'!F395="","",TRIM('Employee List'!F395))</f>
        <v>,</v>
      </c>
      <c r="F387" s="2" t="str">
        <f>IF('Employee List'!H395="","",'Employee List'!H395)</f>
        <v/>
      </c>
      <c r="G387" s="2" t="str">
        <f>IF('Employee List'!I395="","",TRIM('Employee List'!I395))</f>
        <v/>
      </c>
      <c r="H387" t="str">
        <f>IFERROR(VLOOKUP('Employee List'!J395,Nationality_Table,2,FALSE),"")</f>
        <v/>
      </c>
      <c r="I387" t="str">
        <f>IFERROR(VLOOKUP('Employee List'!K395,Country_Table,2,FALSE),"")</f>
        <v/>
      </c>
      <c r="J387" t="str">
        <f>IFERROR(VLOOKUP('Employee List'!L395,Gender_Table,2,FALSE),"")</f>
        <v/>
      </c>
      <c r="K387" s="2" t="str">
        <f>IF('Employee List'!M395="","",TEXT('Employee List'!M395,"00000000000"))</f>
        <v/>
      </c>
      <c r="L387" s="2" t="str">
        <f>IF('Employee List'!N395="","",TRIM('Employee List'!N395))</f>
        <v/>
      </c>
      <c r="M387" s="2" t="str">
        <f>IF('Employee List'!O395="","",TRIM('Employee List'!O395))</f>
        <v/>
      </c>
      <c r="N387" s="2" t="str">
        <f>IF('Employee List'!P395="","",LEFT(TRIM('Employee List'!P395),60))</f>
        <v/>
      </c>
      <c r="O387" t="str">
        <f>IFERROR(IF(VLOOKUP('Employee List'!Q395,Country_Table,2,FALSE)="PH",VLOOKUP(UPPER(TRIM('Employee List'!R395)&amp;TRIM('Employee List'!S395)&amp;TRIM('Employee List'!T395)),City!$K:$M,3,FALSE),IF('Employee List'!T395="","",'Employee List'!T395)),"")</f>
        <v/>
      </c>
      <c r="P387" t="str">
        <f>IFERROR(IF(VLOOKUP('Employee List'!Q395,Country_Table,2,FALSE)="PH",VLOOKUP('Employee List'!R395,Region_Table,2,FALSE),IF('Employee List'!R395="","",'Employee List'!R395)),"")</f>
        <v/>
      </c>
      <c r="Q387" t="str">
        <f>IFERROR(IF(VLOOKUP('Employee List'!Q395,Country_Table,2,FALSE)="PH",VLOOKUP('Employee List'!S395,Province_Table,2,FALSE),IF('Employee List'!S395="","",'Employee List'!S395)),"")</f>
        <v/>
      </c>
      <c r="R387" t="str">
        <f>IFERROR(VLOOKUP('Employee List'!Q395,Country_Table,2,FALSE),"")</f>
        <v/>
      </c>
      <c r="S387" s="2" t="str">
        <f>IF('Employee List'!U395="","",TRIM('Employee List'!U395))</f>
        <v/>
      </c>
      <c r="T387" s="2" t="str">
        <f>IF('Employee List'!V395="","",TRIM('Employee List'!V395))</f>
        <v/>
      </c>
      <c r="U387" s="2" t="str">
        <f>IF('Employee List'!W395="","",LEFT(TRIM('Employee List'!W395),60))</f>
        <v/>
      </c>
      <c r="V387" t="str">
        <f>IFERROR(IF(VLOOKUP('Employee List'!X395,Country_Table,2,FALSE)="PH",VLOOKUP(UPPER(TRIM('Employee List'!Y395)&amp;TRIM('Employee List'!Z395)&amp;TRIM('Employee List'!AA395)),City!$K:$M,3,FALSE),IF('Employee List'!AA395="","",'Employee List'!AA395)),"")</f>
        <v/>
      </c>
      <c r="W387" t="str">
        <f>IFERROR(IF(VLOOKUP('Employee List'!X395,Country_Table,2,FALSE)="PH",VLOOKUP('Employee List'!Y395,Region_Table,2,FALSE),IF('Employee List'!Y395="","",'Employee List'!Y395)),"")</f>
        <v/>
      </c>
      <c r="X387" t="str">
        <f>IFERROR(IF(VLOOKUP('Employee List'!X395,Country_Table,2,FALSE)="PH",VLOOKUP('Employee List'!Z395,Province_Table,2,FALSE),IF('Employee List'!Z395="","",'Employee List'!Z395)),"")</f>
        <v/>
      </c>
      <c r="Y387" t="str">
        <f>IFERROR(VLOOKUP('Employee List'!X395,Country_Table,2,FALSE),"")</f>
        <v/>
      </c>
      <c r="Z387" s="2" t="str">
        <f>IF('Employee List'!AB395="","",TRIM('Employee List'!AB395))</f>
        <v/>
      </c>
      <c r="AA387" s="2" t="str">
        <f>IF('Employee List'!AC395="","",TRIM('Employee List'!AC395))</f>
        <v/>
      </c>
      <c r="AB387" s="2" t="str">
        <f>IF('Employee List'!AD395="","",TRIM('Employee List'!AD395))</f>
        <v/>
      </c>
      <c r="AC387" s="2" t="str">
        <f>IF('Employee List'!G395="","",TRIM('Employee List'!G395))</f>
        <v/>
      </c>
      <c r="AD387" t="str">
        <f>IFERROR(VLOOKUP('Employee List'!AE395,Civil_Status_Table,2,FALSE),"")</f>
        <v/>
      </c>
      <c r="AE387" s="2" t="str">
        <f>IF('Employee List'!AF395="","",TRIM('Employee List'!AF395))</f>
        <v/>
      </c>
      <c r="AF387" s="2" t="str">
        <f>IF('Employee List'!AG395="","",TRIM('Employee List'!AG395))</f>
        <v/>
      </c>
      <c r="AG387" s="2" t="str">
        <f>IF('Employee List'!AH395="","",TRIM('Employee List'!AH395))</f>
        <v/>
      </c>
      <c r="AH387" t="str">
        <f>IF(ISBLANK('Employee List'!AI395), "",VLOOKUP('Employee List'!AI395,'other LOVs'!A:B,2,FALSE))</f>
        <v/>
      </c>
      <c r="AI387" t="str">
        <f>IF('Employee List'!AJ395="","",TRIM('Employee List'!AJ395))</f>
        <v/>
      </c>
      <c r="AJ387" t="str">
        <f>IF(ISBLANK('Employee List'!AK395)," ",TRIM('Employee List'!AK395))</f>
        <v xml:space="preserve"> </v>
      </c>
    </row>
    <row r="388" spans="1:36">
      <c r="A388" t="str">
        <f>IF('Employee List'!B396="","",TRIM('Employee List'!B396))</f>
        <v/>
      </c>
      <c r="B388" t="str">
        <f>IF('Employee List'!C396="","",TRIM('Employee List'!C396))</f>
        <v/>
      </c>
      <c r="C388" t="str">
        <f>IF('Employee List'!D396="","",TRIM('Employee List'!D396))</f>
        <v/>
      </c>
      <c r="D388" t="str">
        <f>IF(ISBLANK('Employee List'!E396), "",VLOOKUP('Employee List'!E396,'other LOVs'!A:B,2,FALSE))</f>
        <v/>
      </c>
      <c r="E388" t="str">
        <f>IF('Employee List'!F396="","",TRIM('Employee List'!F396))</f>
        <v>,</v>
      </c>
      <c r="F388" s="2" t="str">
        <f>IF('Employee List'!H396="","",'Employee List'!H396)</f>
        <v/>
      </c>
      <c r="G388" s="2" t="str">
        <f>IF('Employee List'!I396="","",TRIM('Employee List'!I396))</f>
        <v/>
      </c>
      <c r="H388" t="str">
        <f>IFERROR(VLOOKUP('Employee List'!J396,Nationality_Table,2,FALSE),"")</f>
        <v/>
      </c>
      <c r="I388" t="str">
        <f>IFERROR(VLOOKUP('Employee List'!K396,Country_Table,2,FALSE),"")</f>
        <v/>
      </c>
      <c r="J388" t="str">
        <f>IFERROR(VLOOKUP('Employee List'!L396,Gender_Table,2,FALSE),"")</f>
        <v/>
      </c>
      <c r="K388" s="2" t="str">
        <f>IF('Employee List'!M396="","",TEXT('Employee List'!M396,"00000000000"))</f>
        <v/>
      </c>
      <c r="L388" s="2" t="str">
        <f>IF('Employee List'!N396="","",TRIM('Employee List'!N396))</f>
        <v/>
      </c>
      <c r="M388" s="2" t="str">
        <f>IF('Employee List'!O396="","",TRIM('Employee List'!O396))</f>
        <v/>
      </c>
      <c r="N388" s="2" t="str">
        <f>IF('Employee List'!P396="","",LEFT(TRIM('Employee List'!P396),60))</f>
        <v/>
      </c>
      <c r="O388" t="str">
        <f>IFERROR(IF(VLOOKUP('Employee List'!Q396,Country_Table,2,FALSE)="PH",VLOOKUP(UPPER(TRIM('Employee List'!R396)&amp;TRIM('Employee List'!S396)&amp;TRIM('Employee List'!T396)),City!$K:$M,3,FALSE),IF('Employee List'!T396="","",'Employee List'!T396)),"")</f>
        <v/>
      </c>
      <c r="P388" t="str">
        <f>IFERROR(IF(VLOOKUP('Employee List'!Q396,Country_Table,2,FALSE)="PH",VLOOKUP('Employee List'!R396,Region_Table,2,FALSE),IF('Employee List'!R396="","",'Employee List'!R396)),"")</f>
        <v/>
      </c>
      <c r="Q388" t="str">
        <f>IFERROR(IF(VLOOKUP('Employee List'!Q396,Country_Table,2,FALSE)="PH",VLOOKUP('Employee List'!S396,Province_Table,2,FALSE),IF('Employee List'!S396="","",'Employee List'!S396)),"")</f>
        <v/>
      </c>
      <c r="R388" t="str">
        <f>IFERROR(VLOOKUP('Employee List'!Q396,Country_Table,2,FALSE),"")</f>
        <v/>
      </c>
      <c r="S388" s="2" t="str">
        <f>IF('Employee List'!U396="","",TRIM('Employee List'!U396))</f>
        <v/>
      </c>
      <c r="T388" s="2" t="str">
        <f>IF('Employee List'!V396="","",TRIM('Employee List'!V396))</f>
        <v/>
      </c>
      <c r="U388" s="2" t="str">
        <f>IF('Employee List'!W396="","",LEFT(TRIM('Employee List'!W396),60))</f>
        <v/>
      </c>
      <c r="V388" t="str">
        <f>IFERROR(IF(VLOOKUP('Employee List'!X396,Country_Table,2,FALSE)="PH",VLOOKUP(UPPER(TRIM('Employee List'!Y396)&amp;TRIM('Employee List'!Z396)&amp;TRIM('Employee List'!AA396)),City!$K:$M,3,FALSE),IF('Employee List'!AA396="","",'Employee List'!AA396)),"")</f>
        <v/>
      </c>
      <c r="W388" t="str">
        <f>IFERROR(IF(VLOOKUP('Employee List'!X396,Country_Table,2,FALSE)="PH",VLOOKUP('Employee List'!Y396,Region_Table,2,FALSE),IF('Employee List'!Y396="","",'Employee List'!Y396)),"")</f>
        <v/>
      </c>
      <c r="X388" t="str">
        <f>IFERROR(IF(VLOOKUP('Employee List'!X396,Country_Table,2,FALSE)="PH",VLOOKUP('Employee List'!Z396,Province_Table,2,FALSE),IF('Employee List'!Z396="","",'Employee List'!Z396)),"")</f>
        <v/>
      </c>
      <c r="Y388" t="str">
        <f>IFERROR(VLOOKUP('Employee List'!X396,Country_Table,2,FALSE),"")</f>
        <v/>
      </c>
      <c r="Z388" s="2" t="str">
        <f>IF('Employee List'!AB396="","",TRIM('Employee List'!AB396))</f>
        <v/>
      </c>
      <c r="AA388" s="2" t="str">
        <f>IF('Employee List'!AC396="","",TRIM('Employee List'!AC396))</f>
        <v/>
      </c>
      <c r="AB388" s="2" t="str">
        <f>IF('Employee List'!AD396="","",TRIM('Employee List'!AD396))</f>
        <v/>
      </c>
      <c r="AC388" s="2" t="str">
        <f>IF('Employee List'!G396="","",TRIM('Employee List'!G396))</f>
        <v/>
      </c>
      <c r="AD388" t="str">
        <f>IFERROR(VLOOKUP('Employee List'!AE396,Civil_Status_Table,2,FALSE),"")</f>
        <v/>
      </c>
      <c r="AE388" s="2" t="str">
        <f>IF('Employee List'!AF396="","",TRIM('Employee List'!AF396))</f>
        <v/>
      </c>
      <c r="AF388" s="2" t="str">
        <f>IF('Employee List'!AG396="","",TRIM('Employee List'!AG396))</f>
        <v/>
      </c>
      <c r="AG388" s="2" t="str">
        <f>IF('Employee List'!AH396="","",TRIM('Employee List'!AH396))</f>
        <v/>
      </c>
      <c r="AH388" t="str">
        <f>IF(ISBLANK('Employee List'!AI396), "",VLOOKUP('Employee List'!AI396,'other LOVs'!A:B,2,FALSE))</f>
        <v/>
      </c>
      <c r="AI388" t="str">
        <f>IF('Employee List'!AJ396="","",TRIM('Employee List'!AJ396))</f>
        <v/>
      </c>
      <c r="AJ388" t="str">
        <f>IF(ISBLANK('Employee List'!AK396)," ",TRIM('Employee List'!AK396))</f>
        <v xml:space="preserve"> </v>
      </c>
    </row>
    <row r="389" spans="1:36">
      <c r="A389" t="str">
        <f>IF('Employee List'!B397="","",TRIM('Employee List'!B397))</f>
        <v/>
      </c>
      <c r="B389" t="str">
        <f>IF('Employee List'!C397="","",TRIM('Employee List'!C397))</f>
        <v/>
      </c>
      <c r="C389" t="str">
        <f>IF('Employee List'!D397="","",TRIM('Employee List'!D397))</f>
        <v/>
      </c>
      <c r="D389" t="str">
        <f>IF(ISBLANK('Employee List'!E397), "",VLOOKUP('Employee List'!E397,'other LOVs'!A:B,2,FALSE))</f>
        <v/>
      </c>
      <c r="E389" t="str">
        <f>IF('Employee List'!F397="","",TRIM('Employee List'!F397))</f>
        <v>,</v>
      </c>
      <c r="F389" s="2" t="str">
        <f>IF('Employee List'!H397="","",'Employee List'!H397)</f>
        <v/>
      </c>
      <c r="G389" s="2" t="str">
        <f>IF('Employee List'!I397="","",TRIM('Employee List'!I397))</f>
        <v/>
      </c>
      <c r="H389" t="str">
        <f>IFERROR(VLOOKUP('Employee List'!J397,Nationality_Table,2,FALSE),"")</f>
        <v/>
      </c>
      <c r="I389" t="str">
        <f>IFERROR(VLOOKUP('Employee List'!K397,Country_Table,2,FALSE),"")</f>
        <v/>
      </c>
      <c r="J389" t="str">
        <f>IFERROR(VLOOKUP('Employee List'!L397,Gender_Table,2,FALSE),"")</f>
        <v/>
      </c>
      <c r="K389" s="2" t="str">
        <f>IF('Employee List'!M397="","",TEXT('Employee List'!M397,"00000000000"))</f>
        <v/>
      </c>
      <c r="L389" s="2" t="str">
        <f>IF('Employee List'!N397="","",TRIM('Employee List'!N397))</f>
        <v/>
      </c>
      <c r="M389" s="2" t="str">
        <f>IF('Employee List'!O397="","",TRIM('Employee List'!O397))</f>
        <v/>
      </c>
      <c r="N389" s="2" t="str">
        <f>IF('Employee List'!P397="","",LEFT(TRIM('Employee List'!P397),60))</f>
        <v/>
      </c>
      <c r="O389" t="str">
        <f>IFERROR(IF(VLOOKUP('Employee List'!Q397,Country_Table,2,FALSE)="PH",VLOOKUP(UPPER(TRIM('Employee List'!R397)&amp;TRIM('Employee List'!S397)&amp;TRIM('Employee List'!T397)),City!$K:$M,3,FALSE),IF('Employee List'!T397="","",'Employee List'!T397)),"")</f>
        <v/>
      </c>
      <c r="P389" t="str">
        <f>IFERROR(IF(VLOOKUP('Employee List'!Q397,Country_Table,2,FALSE)="PH",VLOOKUP('Employee List'!R397,Region_Table,2,FALSE),IF('Employee List'!R397="","",'Employee List'!R397)),"")</f>
        <v/>
      </c>
      <c r="Q389" t="str">
        <f>IFERROR(IF(VLOOKUP('Employee List'!Q397,Country_Table,2,FALSE)="PH",VLOOKUP('Employee List'!S397,Province_Table,2,FALSE),IF('Employee List'!S397="","",'Employee List'!S397)),"")</f>
        <v/>
      </c>
      <c r="R389" t="str">
        <f>IFERROR(VLOOKUP('Employee List'!Q397,Country_Table,2,FALSE),"")</f>
        <v/>
      </c>
      <c r="S389" s="2" t="str">
        <f>IF('Employee List'!U397="","",TRIM('Employee List'!U397))</f>
        <v/>
      </c>
      <c r="T389" s="2" t="str">
        <f>IF('Employee List'!V397="","",TRIM('Employee List'!V397))</f>
        <v/>
      </c>
      <c r="U389" s="2" t="str">
        <f>IF('Employee List'!W397="","",LEFT(TRIM('Employee List'!W397),60))</f>
        <v/>
      </c>
      <c r="V389" t="str">
        <f>IFERROR(IF(VLOOKUP('Employee List'!X397,Country_Table,2,FALSE)="PH",VLOOKUP(UPPER(TRIM('Employee List'!Y397)&amp;TRIM('Employee List'!Z397)&amp;TRIM('Employee List'!AA397)),City!$K:$M,3,FALSE),IF('Employee List'!AA397="","",'Employee List'!AA397)),"")</f>
        <v/>
      </c>
      <c r="W389" t="str">
        <f>IFERROR(IF(VLOOKUP('Employee List'!X397,Country_Table,2,FALSE)="PH",VLOOKUP('Employee List'!Y397,Region_Table,2,FALSE),IF('Employee List'!Y397="","",'Employee List'!Y397)),"")</f>
        <v/>
      </c>
      <c r="X389" t="str">
        <f>IFERROR(IF(VLOOKUP('Employee List'!X397,Country_Table,2,FALSE)="PH",VLOOKUP('Employee List'!Z397,Province_Table,2,FALSE),IF('Employee List'!Z397="","",'Employee List'!Z397)),"")</f>
        <v/>
      </c>
      <c r="Y389" t="str">
        <f>IFERROR(VLOOKUP('Employee List'!X397,Country_Table,2,FALSE),"")</f>
        <v/>
      </c>
      <c r="Z389" s="2" t="str">
        <f>IF('Employee List'!AB397="","",TRIM('Employee List'!AB397))</f>
        <v/>
      </c>
      <c r="AA389" s="2" t="str">
        <f>IF('Employee List'!AC397="","",TRIM('Employee List'!AC397))</f>
        <v/>
      </c>
      <c r="AB389" s="2" t="str">
        <f>IF('Employee List'!AD397="","",TRIM('Employee List'!AD397))</f>
        <v/>
      </c>
      <c r="AC389" s="2" t="str">
        <f>IF('Employee List'!G397="","",TRIM('Employee List'!G397))</f>
        <v/>
      </c>
      <c r="AD389" t="str">
        <f>IFERROR(VLOOKUP('Employee List'!AE397,Civil_Status_Table,2,FALSE),"")</f>
        <v/>
      </c>
      <c r="AE389" s="2" t="str">
        <f>IF('Employee List'!AF397="","",TRIM('Employee List'!AF397))</f>
        <v/>
      </c>
      <c r="AF389" s="2" t="str">
        <f>IF('Employee List'!AG397="","",TRIM('Employee List'!AG397))</f>
        <v/>
      </c>
      <c r="AG389" s="2" t="str">
        <f>IF('Employee List'!AH397="","",TRIM('Employee List'!AH397))</f>
        <v/>
      </c>
      <c r="AH389" t="str">
        <f>IF(ISBLANK('Employee List'!AI397), "",VLOOKUP('Employee List'!AI397,'other LOVs'!A:B,2,FALSE))</f>
        <v/>
      </c>
      <c r="AI389" t="str">
        <f>IF('Employee List'!AJ397="","",TRIM('Employee List'!AJ397))</f>
        <v/>
      </c>
      <c r="AJ389" t="str">
        <f>IF(ISBLANK('Employee List'!AK397)," ",TRIM('Employee List'!AK397))</f>
        <v xml:space="preserve"> </v>
      </c>
    </row>
    <row r="390" spans="1:36">
      <c r="A390" t="str">
        <f>IF('Employee List'!B398="","",TRIM('Employee List'!B398))</f>
        <v/>
      </c>
      <c r="B390" t="str">
        <f>IF('Employee List'!C398="","",TRIM('Employee List'!C398))</f>
        <v/>
      </c>
      <c r="C390" t="str">
        <f>IF('Employee List'!D398="","",TRIM('Employee List'!D398))</f>
        <v/>
      </c>
      <c r="D390" t="str">
        <f>IF(ISBLANK('Employee List'!E398), "",VLOOKUP('Employee List'!E398,'other LOVs'!A:B,2,FALSE))</f>
        <v/>
      </c>
      <c r="E390" t="str">
        <f>IF('Employee List'!F398="","",TRIM('Employee List'!F398))</f>
        <v>,</v>
      </c>
      <c r="F390" s="2" t="str">
        <f>IF('Employee List'!H398="","",'Employee List'!H398)</f>
        <v/>
      </c>
      <c r="G390" s="2" t="str">
        <f>IF('Employee List'!I398="","",TRIM('Employee List'!I398))</f>
        <v/>
      </c>
      <c r="H390" t="str">
        <f>IFERROR(VLOOKUP('Employee List'!J398,Nationality_Table,2,FALSE),"")</f>
        <v/>
      </c>
      <c r="I390" t="str">
        <f>IFERROR(VLOOKUP('Employee List'!K398,Country_Table,2,FALSE),"")</f>
        <v/>
      </c>
      <c r="J390" t="str">
        <f>IFERROR(VLOOKUP('Employee List'!L398,Gender_Table,2,FALSE),"")</f>
        <v/>
      </c>
      <c r="K390" s="2" t="str">
        <f>IF('Employee List'!M398="","",TEXT('Employee List'!M398,"00000000000"))</f>
        <v/>
      </c>
      <c r="L390" s="2" t="str">
        <f>IF('Employee List'!N398="","",TRIM('Employee List'!N398))</f>
        <v/>
      </c>
      <c r="M390" s="2" t="str">
        <f>IF('Employee List'!O398="","",TRIM('Employee List'!O398))</f>
        <v/>
      </c>
      <c r="N390" s="2" t="str">
        <f>IF('Employee List'!P398="","",LEFT(TRIM('Employee List'!P398),60))</f>
        <v/>
      </c>
      <c r="O390" t="str">
        <f>IFERROR(IF(VLOOKUP('Employee List'!Q398,Country_Table,2,FALSE)="PH",VLOOKUP(UPPER(TRIM('Employee List'!R398)&amp;TRIM('Employee List'!S398)&amp;TRIM('Employee List'!T398)),City!$K:$M,3,FALSE),IF('Employee List'!T398="","",'Employee List'!T398)),"")</f>
        <v/>
      </c>
      <c r="P390" t="str">
        <f>IFERROR(IF(VLOOKUP('Employee List'!Q398,Country_Table,2,FALSE)="PH",VLOOKUP('Employee List'!R398,Region_Table,2,FALSE),IF('Employee List'!R398="","",'Employee List'!R398)),"")</f>
        <v/>
      </c>
      <c r="Q390" t="str">
        <f>IFERROR(IF(VLOOKUP('Employee List'!Q398,Country_Table,2,FALSE)="PH",VLOOKUP('Employee List'!S398,Province_Table,2,FALSE),IF('Employee List'!S398="","",'Employee List'!S398)),"")</f>
        <v/>
      </c>
      <c r="R390" t="str">
        <f>IFERROR(VLOOKUP('Employee List'!Q398,Country_Table,2,FALSE),"")</f>
        <v/>
      </c>
      <c r="S390" s="2" t="str">
        <f>IF('Employee List'!U398="","",TRIM('Employee List'!U398))</f>
        <v/>
      </c>
      <c r="T390" s="2" t="str">
        <f>IF('Employee List'!V398="","",TRIM('Employee List'!V398))</f>
        <v/>
      </c>
      <c r="U390" s="2" t="str">
        <f>IF('Employee List'!W398="","",LEFT(TRIM('Employee List'!W398),60))</f>
        <v/>
      </c>
      <c r="V390" t="str">
        <f>IFERROR(IF(VLOOKUP('Employee List'!X398,Country_Table,2,FALSE)="PH",VLOOKUP(UPPER(TRIM('Employee List'!Y398)&amp;TRIM('Employee List'!Z398)&amp;TRIM('Employee List'!AA398)),City!$K:$M,3,FALSE),IF('Employee List'!AA398="","",'Employee List'!AA398)),"")</f>
        <v/>
      </c>
      <c r="W390" t="str">
        <f>IFERROR(IF(VLOOKUP('Employee List'!X398,Country_Table,2,FALSE)="PH",VLOOKUP('Employee List'!Y398,Region_Table,2,FALSE),IF('Employee List'!Y398="","",'Employee List'!Y398)),"")</f>
        <v/>
      </c>
      <c r="X390" t="str">
        <f>IFERROR(IF(VLOOKUP('Employee List'!X398,Country_Table,2,FALSE)="PH",VLOOKUP('Employee List'!Z398,Province_Table,2,FALSE),IF('Employee List'!Z398="","",'Employee List'!Z398)),"")</f>
        <v/>
      </c>
      <c r="Y390" t="str">
        <f>IFERROR(VLOOKUP('Employee List'!X398,Country_Table,2,FALSE),"")</f>
        <v/>
      </c>
      <c r="Z390" s="2" t="str">
        <f>IF('Employee List'!AB398="","",TRIM('Employee List'!AB398))</f>
        <v/>
      </c>
      <c r="AA390" s="2" t="str">
        <f>IF('Employee List'!AC398="","",TRIM('Employee List'!AC398))</f>
        <v/>
      </c>
      <c r="AB390" s="2" t="str">
        <f>IF('Employee List'!AD398="","",TRIM('Employee List'!AD398))</f>
        <v/>
      </c>
      <c r="AC390" s="2" t="str">
        <f>IF('Employee List'!G398="","",TRIM('Employee List'!G398))</f>
        <v/>
      </c>
      <c r="AD390" t="str">
        <f>IFERROR(VLOOKUP('Employee List'!AE398,Civil_Status_Table,2,FALSE),"")</f>
        <v/>
      </c>
      <c r="AE390" s="2" t="str">
        <f>IF('Employee List'!AF398="","",TRIM('Employee List'!AF398))</f>
        <v/>
      </c>
      <c r="AF390" s="2" t="str">
        <f>IF('Employee List'!AG398="","",TRIM('Employee List'!AG398))</f>
        <v/>
      </c>
      <c r="AG390" s="2" t="str">
        <f>IF('Employee List'!AH398="","",TRIM('Employee List'!AH398))</f>
        <v/>
      </c>
      <c r="AH390" t="str">
        <f>IF(ISBLANK('Employee List'!AI398), "",VLOOKUP('Employee List'!AI398,'other LOVs'!A:B,2,FALSE))</f>
        <v/>
      </c>
      <c r="AI390" t="str">
        <f>IF('Employee List'!AJ398="","",TRIM('Employee List'!AJ398))</f>
        <v/>
      </c>
      <c r="AJ390" t="str">
        <f>IF(ISBLANK('Employee List'!AK398)," ",TRIM('Employee List'!AK398))</f>
        <v xml:space="preserve"> </v>
      </c>
    </row>
    <row r="391" spans="1:36">
      <c r="A391" t="str">
        <f>IF('Employee List'!B399="","",TRIM('Employee List'!B399))</f>
        <v/>
      </c>
      <c r="B391" t="str">
        <f>IF('Employee List'!C399="","",TRIM('Employee List'!C399))</f>
        <v/>
      </c>
      <c r="C391" t="str">
        <f>IF('Employee List'!D399="","",TRIM('Employee List'!D399))</f>
        <v/>
      </c>
      <c r="D391" t="str">
        <f>IF(ISBLANK('Employee List'!E399), "",VLOOKUP('Employee List'!E399,'other LOVs'!A:B,2,FALSE))</f>
        <v/>
      </c>
      <c r="E391" t="str">
        <f>IF('Employee List'!F399="","",TRIM('Employee List'!F399))</f>
        <v>,</v>
      </c>
      <c r="F391" s="2" t="str">
        <f>IF('Employee List'!H399="","",'Employee List'!H399)</f>
        <v/>
      </c>
      <c r="G391" s="2" t="str">
        <f>IF('Employee List'!I399="","",TRIM('Employee List'!I399))</f>
        <v/>
      </c>
      <c r="H391" t="str">
        <f>IFERROR(VLOOKUP('Employee List'!J399,Nationality_Table,2,FALSE),"")</f>
        <v/>
      </c>
      <c r="I391" t="str">
        <f>IFERROR(VLOOKUP('Employee List'!K399,Country_Table,2,FALSE),"")</f>
        <v/>
      </c>
      <c r="J391" t="str">
        <f>IFERROR(VLOOKUP('Employee List'!L399,Gender_Table,2,FALSE),"")</f>
        <v/>
      </c>
      <c r="K391" s="2" t="str">
        <f>IF('Employee List'!M399="","",TEXT('Employee List'!M399,"00000000000"))</f>
        <v/>
      </c>
      <c r="L391" s="2" t="str">
        <f>IF('Employee List'!N399="","",TRIM('Employee List'!N399))</f>
        <v/>
      </c>
      <c r="M391" s="2" t="str">
        <f>IF('Employee List'!O399="","",TRIM('Employee List'!O399))</f>
        <v/>
      </c>
      <c r="N391" s="2" t="str">
        <f>IF('Employee List'!P399="","",LEFT(TRIM('Employee List'!P399),60))</f>
        <v/>
      </c>
      <c r="O391" t="str">
        <f>IFERROR(IF(VLOOKUP('Employee List'!Q399,Country_Table,2,FALSE)="PH",VLOOKUP(UPPER(TRIM('Employee List'!R399)&amp;TRIM('Employee List'!S399)&amp;TRIM('Employee List'!T399)),City!$K:$M,3,FALSE),IF('Employee List'!T399="","",'Employee List'!T399)),"")</f>
        <v/>
      </c>
      <c r="P391" t="str">
        <f>IFERROR(IF(VLOOKUP('Employee List'!Q399,Country_Table,2,FALSE)="PH",VLOOKUP('Employee List'!R399,Region_Table,2,FALSE),IF('Employee List'!R399="","",'Employee List'!R399)),"")</f>
        <v/>
      </c>
      <c r="Q391" t="str">
        <f>IFERROR(IF(VLOOKUP('Employee List'!Q399,Country_Table,2,FALSE)="PH",VLOOKUP('Employee List'!S399,Province_Table,2,FALSE),IF('Employee List'!S399="","",'Employee List'!S399)),"")</f>
        <v/>
      </c>
      <c r="R391" t="str">
        <f>IFERROR(VLOOKUP('Employee List'!Q399,Country_Table,2,FALSE),"")</f>
        <v/>
      </c>
      <c r="S391" s="2" t="str">
        <f>IF('Employee List'!U399="","",TRIM('Employee List'!U399))</f>
        <v/>
      </c>
      <c r="T391" s="2" t="str">
        <f>IF('Employee List'!V399="","",TRIM('Employee List'!V399))</f>
        <v/>
      </c>
      <c r="U391" s="2" t="str">
        <f>IF('Employee List'!W399="","",LEFT(TRIM('Employee List'!W399),60))</f>
        <v/>
      </c>
      <c r="V391" t="str">
        <f>IFERROR(IF(VLOOKUP('Employee List'!X399,Country_Table,2,FALSE)="PH",VLOOKUP(UPPER(TRIM('Employee List'!Y399)&amp;TRIM('Employee List'!Z399)&amp;TRIM('Employee List'!AA399)),City!$K:$M,3,FALSE),IF('Employee List'!AA399="","",'Employee List'!AA399)),"")</f>
        <v/>
      </c>
      <c r="W391" t="str">
        <f>IFERROR(IF(VLOOKUP('Employee List'!X399,Country_Table,2,FALSE)="PH",VLOOKUP('Employee List'!Y399,Region_Table,2,FALSE),IF('Employee List'!Y399="","",'Employee List'!Y399)),"")</f>
        <v/>
      </c>
      <c r="X391" t="str">
        <f>IFERROR(IF(VLOOKUP('Employee List'!X399,Country_Table,2,FALSE)="PH",VLOOKUP('Employee List'!Z399,Province_Table,2,FALSE),IF('Employee List'!Z399="","",'Employee List'!Z399)),"")</f>
        <v/>
      </c>
      <c r="Y391" t="str">
        <f>IFERROR(VLOOKUP('Employee List'!X399,Country_Table,2,FALSE),"")</f>
        <v/>
      </c>
      <c r="Z391" s="2" t="str">
        <f>IF('Employee List'!AB399="","",TRIM('Employee List'!AB399))</f>
        <v/>
      </c>
      <c r="AA391" s="2" t="str">
        <f>IF('Employee List'!AC399="","",TRIM('Employee List'!AC399))</f>
        <v/>
      </c>
      <c r="AB391" s="2" t="str">
        <f>IF('Employee List'!AD399="","",TRIM('Employee List'!AD399))</f>
        <v/>
      </c>
      <c r="AC391" s="2" t="str">
        <f>IF('Employee List'!G399="","",TRIM('Employee List'!G399))</f>
        <v/>
      </c>
      <c r="AD391" t="str">
        <f>IFERROR(VLOOKUP('Employee List'!AE399,Civil_Status_Table,2,FALSE),"")</f>
        <v/>
      </c>
      <c r="AE391" s="2" t="str">
        <f>IF('Employee List'!AF399="","",TRIM('Employee List'!AF399))</f>
        <v/>
      </c>
      <c r="AF391" s="2" t="str">
        <f>IF('Employee List'!AG399="","",TRIM('Employee List'!AG399))</f>
        <v/>
      </c>
      <c r="AG391" s="2" t="str">
        <f>IF('Employee List'!AH399="","",TRIM('Employee List'!AH399))</f>
        <v/>
      </c>
      <c r="AH391" t="str">
        <f>IF(ISBLANK('Employee List'!AI399), "",VLOOKUP('Employee List'!AI399,'other LOVs'!A:B,2,FALSE))</f>
        <v/>
      </c>
      <c r="AI391" t="str">
        <f>IF('Employee List'!AJ399="","",TRIM('Employee List'!AJ399))</f>
        <v/>
      </c>
      <c r="AJ391" t="str">
        <f>IF(ISBLANK('Employee List'!AK399)," ",TRIM('Employee List'!AK399))</f>
        <v xml:space="preserve"> </v>
      </c>
    </row>
    <row r="392" spans="1:36">
      <c r="A392" t="str">
        <f>IF('Employee List'!B400="","",TRIM('Employee List'!B400))</f>
        <v/>
      </c>
      <c r="B392" t="str">
        <f>IF('Employee List'!C400="","",TRIM('Employee List'!C400))</f>
        <v/>
      </c>
      <c r="C392" t="str">
        <f>IF('Employee List'!D400="","",TRIM('Employee List'!D400))</f>
        <v/>
      </c>
      <c r="D392" t="str">
        <f>IF(ISBLANK('Employee List'!E400), "",VLOOKUP('Employee List'!E400,'other LOVs'!A:B,2,FALSE))</f>
        <v/>
      </c>
      <c r="E392" t="str">
        <f>IF('Employee List'!F400="","",TRIM('Employee List'!F400))</f>
        <v>,</v>
      </c>
      <c r="F392" s="2" t="str">
        <f>IF('Employee List'!H400="","",'Employee List'!H400)</f>
        <v/>
      </c>
      <c r="G392" s="2" t="str">
        <f>IF('Employee List'!I400="","",TRIM('Employee List'!I400))</f>
        <v/>
      </c>
      <c r="H392" t="str">
        <f>IFERROR(VLOOKUP('Employee List'!J400,Nationality_Table,2,FALSE),"")</f>
        <v/>
      </c>
      <c r="I392" t="str">
        <f>IFERROR(VLOOKUP('Employee List'!K400,Country_Table,2,FALSE),"")</f>
        <v/>
      </c>
      <c r="J392" t="str">
        <f>IFERROR(VLOOKUP('Employee List'!L400,Gender_Table,2,FALSE),"")</f>
        <v/>
      </c>
      <c r="K392" s="2" t="str">
        <f>IF('Employee List'!M400="","",TEXT('Employee List'!M400,"00000000000"))</f>
        <v/>
      </c>
      <c r="L392" s="2" t="str">
        <f>IF('Employee List'!N400="","",TRIM('Employee List'!N400))</f>
        <v/>
      </c>
      <c r="M392" s="2" t="str">
        <f>IF('Employee List'!O400="","",TRIM('Employee List'!O400))</f>
        <v/>
      </c>
      <c r="N392" s="2" t="str">
        <f>IF('Employee List'!P400="","",LEFT(TRIM('Employee List'!P400),60))</f>
        <v/>
      </c>
      <c r="O392" t="str">
        <f>IFERROR(IF(VLOOKUP('Employee List'!Q400,Country_Table,2,FALSE)="PH",VLOOKUP(UPPER(TRIM('Employee List'!R400)&amp;TRIM('Employee List'!S400)&amp;TRIM('Employee List'!T400)),City!$K:$M,3,FALSE),IF('Employee List'!T400="","",'Employee List'!T400)),"")</f>
        <v/>
      </c>
      <c r="P392" t="str">
        <f>IFERROR(IF(VLOOKUP('Employee List'!Q400,Country_Table,2,FALSE)="PH",VLOOKUP('Employee List'!R400,Region_Table,2,FALSE),IF('Employee List'!R400="","",'Employee List'!R400)),"")</f>
        <v/>
      </c>
      <c r="Q392" t="str">
        <f>IFERROR(IF(VLOOKUP('Employee List'!Q400,Country_Table,2,FALSE)="PH",VLOOKUP('Employee List'!S400,Province_Table,2,FALSE),IF('Employee List'!S400="","",'Employee List'!S400)),"")</f>
        <v/>
      </c>
      <c r="R392" t="str">
        <f>IFERROR(VLOOKUP('Employee List'!Q400,Country_Table,2,FALSE),"")</f>
        <v/>
      </c>
      <c r="S392" s="2" t="str">
        <f>IF('Employee List'!U400="","",TRIM('Employee List'!U400))</f>
        <v/>
      </c>
      <c r="T392" s="2" t="str">
        <f>IF('Employee List'!V400="","",TRIM('Employee List'!V400))</f>
        <v/>
      </c>
      <c r="U392" s="2" t="str">
        <f>IF('Employee List'!W400="","",LEFT(TRIM('Employee List'!W400),60))</f>
        <v/>
      </c>
      <c r="V392" t="str">
        <f>IFERROR(IF(VLOOKUP('Employee List'!X400,Country_Table,2,FALSE)="PH",VLOOKUP(UPPER(TRIM('Employee List'!Y400)&amp;TRIM('Employee List'!Z400)&amp;TRIM('Employee List'!AA400)),City!$K:$M,3,FALSE),IF('Employee List'!AA400="","",'Employee List'!AA400)),"")</f>
        <v/>
      </c>
      <c r="W392" t="str">
        <f>IFERROR(IF(VLOOKUP('Employee List'!X400,Country_Table,2,FALSE)="PH",VLOOKUP('Employee List'!Y400,Region_Table,2,FALSE),IF('Employee List'!Y400="","",'Employee List'!Y400)),"")</f>
        <v/>
      </c>
      <c r="X392" t="str">
        <f>IFERROR(IF(VLOOKUP('Employee List'!X400,Country_Table,2,FALSE)="PH",VLOOKUP('Employee List'!Z400,Province_Table,2,FALSE),IF('Employee List'!Z400="","",'Employee List'!Z400)),"")</f>
        <v/>
      </c>
      <c r="Y392" t="str">
        <f>IFERROR(VLOOKUP('Employee List'!X400,Country_Table,2,FALSE),"")</f>
        <v/>
      </c>
      <c r="Z392" s="2" t="str">
        <f>IF('Employee List'!AB400="","",TRIM('Employee List'!AB400))</f>
        <v/>
      </c>
      <c r="AA392" s="2" t="str">
        <f>IF('Employee List'!AC400="","",TRIM('Employee List'!AC400))</f>
        <v/>
      </c>
      <c r="AB392" s="2" t="str">
        <f>IF('Employee List'!AD400="","",TRIM('Employee List'!AD400))</f>
        <v/>
      </c>
      <c r="AC392" s="2" t="str">
        <f>IF('Employee List'!G400="","",TRIM('Employee List'!G400))</f>
        <v/>
      </c>
      <c r="AD392" t="str">
        <f>IFERROR(VLOOKUP('Employee List'!AE400,Civil_Status_Table,2,FALSE),"")</f>
        <v/>
      </c>
      <c r="AE392" s="2" t="str">
        <f>IF('Employee List'!AF400="","",TRIM('Employee List'!AF400))</f>
        <v/>
      </c>
      <c r="AF392" s="2" t="str">
        <f>IF('Employee List'!AG400="","",TRIM('Employee List'!AG400))</f>
        <v/>
      </c>
      <c r="AG392" s="2" t="str">
        <f>IF('Employee List'!AH400="","",TRIM('Employee List'!AH400))</f>
        <v/>
      </c>
      <c r="AH392" t="str">
        <f>IF(ISBLANK('Employee List'!AI400), "",VLOOKUP('Employee List'!AI400,'other LOVs'!A:B,2,FALSE))</f>
        <v/>
      </c>
      <c r="AI392" t="str">
        <f>IF('Employee List'!AJ400="","",TRIM('Employee List'!AJ400))</f>
        <v/>
      </c>
      <c r="AJ392" t="str">
        <f>IF(ISBLANK('Employee List'!AK400)," ",TRIM('Employee List'!AK400))</f>
        <v xml:space="preserve"> </v>
      </c>
    </row>
    <row r="393" spans="1:36">
      <c r="A393" t="str">
        <f>IF('Employee List'!B401="","",TRIM('Employee List'!B401))</f>
        <v/>
      </c>
      <c r="B393" t="str">
        <f>IF('Employee List'!C401="","",TRIM('Employee List'!C401))</f>
        <v/>
      </c>
      <c r="C393" t="str">
        <f>IF('Employee List'!D401="","",TRIM('Employee List'!D401))</f>
        <v/>
      </c>
      <c r="D393" t="str">
        <f>IF(ISBLANK('Employee List'!E401), "",VLOOKUP('Employee List'!E401,'other LOVs'!A:B,2,FALSE))</f>
        <v/>
      </c>
      <c r="E393" t="str">
        <f>IF('Employee List'!F401="","",TRIM('Employee List'!F401))</f>
        <v>,</v>
      </c>
      <c r="F393" s="2" t="str">
        <f>IF('Employee List'!H401="","",'Employee List'!H401)</f>
        <v/>
      </c>
      <c r="G393" s="2" t="str">
        <f>IF('Employee List'!I401="","",TRIM('Employee List'!I401))</f>
        <v/>
      </c>
      <c r="H393" t="str">
        <f>IFERROR(VLOOKUP('Employee List'!J401,Nationality_Table,2,FALSE),"")</f>
        <v/>
      </c>
      <c r="I393" t="str">
        <f>IFERROR(VLOOKUP('Employee List'!K401,Country_Table,2,FALSE),"")</f>
        <v/>
      </c>
      <c r="J393" t="str">
        <f>IFERROR(VLOOKUP('Employee List'!L401,Gender_Table,2,FALSE),"")</f>
        <v/>
      </c>
      <c r="K393" s="2" t="str">
        <f>IF('Employee List'!M401="","",TEXT('Employee List'!M401,"00000000000"))</f>
        <v/>
      </c>
      <c r="L393" s="2" t="str">
        <f>IF('Employee List'!N401="","",TRIM('Employee List'!N401))</f>
        <v/>
      </c>
      <c r="M393" s="2" t="str">
        <f>IF('Employee List'!O401="","",TRIM('Employee List'!O401))</f>
        <v/>
      </c>
      <c r="N393" s="2" t="str">
        <f>IF('Employee List'!P401="","",LEFT(TRIM('Employee List'!P401),60))</f>
        <v/>
      </c>
      <c r="O393" t="str">
        <f>IFERROR(IF(VLOOKUP('Employee List'!Q401,Country_Table,2,FALSE)="PH",VLOOKUP(UPPER(TRIM('Employee List'!R401)&amp;TRIM('Employee List'!S401)&amp;TRIM('Employee List'!T401)),City!$K:$M,3,FALSE),IF('Employee List'!T401="","",'Employee List'!T401)),"")</f>
        <v/>
      </c>
      <c r="P393" t="str">
        <f>IFERROR(IF(VLOOKUP('Employee List'!Q401,Country_Table,2,FALSE)="PH",VLOOKUP('Employee List'!R401,Region_Table,2,FALSE),IF('Employee List'!R401="","",'Employee List'!R401)),"")</f>
        <v/>
      </c>
      <c r="Q393" t="str">
        <f>IFERROR(IF(VLOOKUP('Employee List'!Q401,Country_Table,2,FALSE)="PH",VLOOKUP('Employee List'!S401,Province_Table,2,FALSE),IF('Employee List'!S401="","",'Employee List'!S401)),"")</f>
        <v/>
      </c>
      <c r="R393" t="str">
        <f>IFERROR(VLOOKUP('Employee List'!Q401,Country_Table,2,FALSE),"")</f>
        <v/>
      </c>
      <c r="S393" s="2" t="str">
        <f>IF('Employee List'!U401="","",TRIM('Employee List'!U401))</f>
        <v/>
      </c>
      <c r="T393" s="2" t="str">
        <f>IF('Employee List'!V401="","",TRIM('Employee List'!V401))</f>
        <v/>
      </c>
      <c r="U393" s="2" t="str">
        <f>IF('Employee List'!W401="","",LEFT(TRIM('Employee List'!W401),60))</f>
        <v/>
      </c>
      <c r="V393" t="str">
        <f>IFERROR(IF(VLOOKUP('Employee List'!X401,Country_Table,2,FALSE)="PH",VLOOKUP(UPPER(TRIM('Employee List'!Y401)&amp;TRIM('Employee List'!Z401)&amp;TRIM('Employee List'!AA401)),City!$K:$M,3,FALSE),IF('Employee List'!AA401="","",'Employee List'!AA401)),"")</f>
        <v/>
      </c>
      <c r="W393" t="str">
        <f>IFERROR(IF(VLOOKUP('Employee List'!X401,Country_Table,2,FALSE)="PH",VLOOKUP('Employee List'!Y401,Region_Table,2,FALSE),IF('Employee List'!Y401="","",'Employee List'!Y401)),"")</f>
        <v/>
      </c>
      <c r="X393" t="str">
        <f>IFERROR(IF(VLOOKUP('Employee List'!X401,Country_Table,2,FALSE)="PH",VLOOKUP('Employee List'!Z401,Province_Table,2,FALSE),IF('Employee List'!Z401="","",'Employee List'!Z401)),"")</f>
        <v/>
      </c>
      <c r="Y393" t="str">
        <f>IFERROR(VLOOKUP('Employee List'!X401,Country_Table,2,FALSE),"")</f>
        <v/>
      </c>
      <c r="Z393" s="2" t="str">
        <f>IF('Employee List'!AB401="","",TRIM('Employee List'!AB401))</f>
        <v/>
      </c>
      <c r="AA393" s="2" t="str">
        <f>IF('Employee List'!AC401="","",TRIM('Employee List'!AC401))</f>
        <v/>
      </c>
      <c r="AB393" s="2" t="str">
        <f>IF('Employee List'!AD401="","",TRIM('Employee List'!AD401))</f>
        <v/>
      </c>
      <c r="AC393" s="2" t="str">
        <f>IF('Employee List'!G401="","",TRIM('Employee List'!G401))</f>
        <v/>
      </c>
      <c r="AD393" t="str">
        <f>IFERROR(VLOOKUP('Employee List'!AE401,Civil_Status_Table,2,FALSE),"")</f>
        <v/>
      </c>
      <c r="AE393" s="2" t="str">
        <f>IF('Employee List'!AF401="","",TRIM('Employee List'!AF401))</f>
        <v/>
      </c>
      <c r="AF393" s="2" t="str">
        <f>IF('Employee List'!AG401="","",TRIM('Employee List'!AG401))</f>
        <v/>
      </c>
      <c r="AG393" s="2" t="str">
        <f>IF('Employee List'!AH401="","",TRIM('Employee List'!AH401))</f>
        <v/>
      </c>
      <c r="AH393" t="str">
        <f>IF(ISBLANK('Employee List'!AI401), "",VLOOKUP('Employee List'!AI401,'other LOVs'!A:B,2,FALSE))</f>
        <v/>
      </c>
      <c r="AI393" t="str">
        <f>IF('Employee List'!AJ401="","",TRIM('Employee List'!AJ401))</f>
        <v/>
      </c>
      <c r="AJ393" t="str">
        <f>IF(ISBLANK('Employee List'!AK401)," ",TRIM('Employee List'!AK401))</f>
        <v xml:space="preserve"> </v>
      </c>
    </row>
    <row r="394" spans="1:36">
      <c r="A394" t="str">
        <f>IF('Employee List'!B402="","",TRIM('Employee List'!B402))</f>
        <v/>
      </c>
      <c r="B394" t="str">
        <f>IF('Employee List'!C402="","",TRIM('Employee List'!C402))</f>
        <v/>
      </c>
      <c r="C394" t="str">
        <f>IF('Employee List'!D402="","",TRIM('Employee List'!D402))</f>
        <v/>
      </c>
      <c r="D394" t="str">
        <f>IF(ISBLANK('Employee List'!E402), "",VLOOKUP('Employee List'!E402,'other LOVs'!A:B,2,FALSE))</f>
        <v/>
      </c>
      <c r="E394" t="str">
        <f>IF('Employee List'!F402="","",TRIM('Employee List'!F402))</f>
        <v>,</v>
      </c>
      <c r="F394" s="2" t="str">
        <f>IF('Employee List'!H402="","",'Employee List'!H402)</f>
        <v/>
      </c>
      <c r="G394" s="2" t="str">
        <f>IF('Employee List'!I402="","",TRIM('Employee List'!I402))</f>
        <v/>
      </c>
      <c r="H394" t="str">
        <f>IFERROR(VLOOKUP('Employee List'!J402,Nationality_Table,2,FALSE),"")</f>
        <v/>
      </c>
      <c r="I394" t="str">
        <f>IFERROR(VLOOKUP('Employee List'!K402,Country_Table,2,FALSE),"")</f>
        <v/>
      </c>
      <c r="J394" t="str">
        <f>IFERROR(VLOOKUP('Employee List'!L402,Gender_Table,2,FALSE),"")</f>
        <v/>
      </c>
      <c r="K394" s="2" t="str">
        <f>IF('Employee List'!M402="","",TEXT('Employee List'!M402,"00000000000"))</f>
        <v/>
      </c>
      <c r="L394" s="2" t="str">
        <f>IF('Employee List'!N402="","",TRIM('Employee List'!N402))</f>
        <v/>
      </c>
      <c r="M394" s="2" t="str">
        <f>IF('Employee List'!O402="","",TRIM('Employee List'!O402))</f>
        <v/>
      </c>
      <c r="N394" s="2" t="str">
        <f>IF('Employee List'!P402="","",LEFT(TRIM('Employee List'!P402),60))</f>
        <v/>
      </c>
      <c r="O394" t="str">
        <f>IFERROR(IF(VLOOKUP('Employee List'!Q402,Country_Table,2,FALSE)="PH",VLOOKUP(UPPER(TRIM('Employee List'!R402)&amp;TRIM('Employee List'!S402)&amp;TRIM('Employee List'!T402)),City!$K:$M,3,FALSE),IF('Employee List'!T402="","",'Employee List'!T402)),"")</f>
        <v/>
      </c>
      <c r="P394" t="str">
        <f>IFERROR(IF(VLOOKUP('Employee List'!Q402,Country_Table,2,FALSE)="PH",VLOOKUP('Employee List'!R402,Region_Table,2,FALSE),IF('Employee List'!R402="","",'Employee List'!R402)),"")</f>
        <v/>
      </c>
      <c r="Q394" t="str">
        <f>IFERROR(IF(VLOOKUP('Employee List'!Q402,Country_Table,2,FALSE)="PH",VLOOKUP('Employee List'!S402,Province_Table,2,FALSE),IF('Employee List'!S402="","",'Employee List'!S402)),"")</f>
        <v/>
      </c>
      <c r="R394" t="str">
        <f>IFERROR(VLOOKUP('Employee List'!Q402,Country_Table,2,FALSE),"")</f>
        <v/>
      </c>
      <c r="S394" s="2" t="str">
        <f>IF('Employee List'!U402="","",TRIM('Employee List'!U402))</f>
        <v/>
      </c>
      <c r="T394" s="2" t="str">
        <f>IF('Employee List'!V402="","",TRIM('Employee List'!V402))</f>
        <v/>
      </c>
      <c r="U394" s="2" t="str">
        <f>IF('Employee List'!W402="","",LEFT(TRIM('Employee List'!W402),60))</f>
        <v/>
      </c>
      <c r="V394" t="str">
        <f>IFERROR(IF(VLOOKUP('Employee List'!X402,Country_Table,2,FALSE)="PH",VLOOKUP(UPPER(TRIM('Employee List'!Y402)&amp;TRIM('Employee List'!Z402)&amp;TRIM('Employee List'!AA402)),City!$K:$M,3,FALSE),IF('Employee List'!AA402="","",'Employee List'!AA402)),"")</f>
        <v/>
      </c>
      <c r="W394" t="str">
        <f>IFERROR(IF(VLOOKUP('Employee List'!X402,Country_Table,2,FALSE)="PH",VLOOKUP('Employee List'!Y402,Region_Table,2,FALSE),IF('Employee List'!Y402="","",'Employee List'!Y402)),"")</f>
        <v/>
      </c>
      <c r="X394" t="str">
        <f>IFERROR(IF(VLOOKUP('Employee List'!X402,Country_Table,2,FALSE)="PH",VLOOKUP('Employee List'!Z402,Province_Table,2,FALSE),IF('Employee List'!Z402="","",'Employee List'!Z402)),"")</f>
        <v/>
      </c>
      <c r="Y394" t="str">
        <f>IFERROR(VLOOKUP('Employee List'!X402,Country_Table,2,FALSE),"")</f>
        <v/>
      </c>
      <c r="Z394" s="2" t="str">
        <f>IF('Employee List'!AB402="","",TRIM('Employee List'!AB402))</f>
        <v/>
      </c>
      <c r="AA394" s="2" t="str">
        <f>IF('Employee List'!AC402="","",TRIM('Employee List'!AC402))</f>
        <v/>
      </c>
      <c r="AB394" s="2" t="str">
        <f>IF('Employee List'!AD402="","",TRIM('Employee List'!AD402))</f>
        <v/>
      </c>
      <c r="AC394" s="2" t="str">
        <f>IF('Employee List'!G402="","",TRIM('Employee List'!G402))</f>
        <v/>
      </c>
      <c r="AD394" t="str">
        <f>IFERROR(VLOOKUP('Employee List'!AE402,Civil_Status_Table,2,FALSE),"")</f>
        <v/>
      </c>
      <c r="AE394" s="2" t="str">
        <f>IF('Employee List'!AF402="","",TRIM('Employee List'!AF402))</f>
        <v/>
      </c>
      <c r="AF394" s="2" t="str">
        <f>IF('Employee List'!AG402="","",TRIM('Employee List'!AG402))</f>
        <v/>
      </c>
      <c r="AG394" s="2" t="str">
        <f>IF('Employee List'!AH402="","",TRIM('Employee List'!AH402))</f>
        <v/>
      </c>
      <c r="AH394" t="str">
        <f>IF(ISBLANK('Employee List'!AI402), "",VLOOKUP('Employee List'!AI402,'other LOVs'!A:B,2,FALSE))</f>
        <v/>
      </c>
      <c r="AI394" t="str">
        <f>IF('Employee List'!AJ402="","",TRIM('Employee List'!AJ402))</f>
        <v/>
      </c>
      <c r="AJ394" t="str">
        <f>IF(ISBLANK('Employee List'!AK402)," ",TRIM('Employee List'!AK402))</f>
        <v xml:space="preserve"> </v>
      </c>
    </row>
    <row r="395" spans="1:36">
      <c r="A395" t="str">
        <f>IF('Employee List'!B403="","",TRIM('Employee List'!B403))</f>
        <v/>
      </c>
      <c r="B395" t="str">
        <f>IF('Employee List'!C403="","",TRIM('Employee List'!C403))</f>
        <v/>
      </c>
      <c r="C395" t="str">
        <f>IF('Employee List'!D403="","",TRIM('Employee List'!D403))</f>
        <v/>
      </c>
      <c r="D395" t="str">
        <f>IF(ISBLANK('Employee List'!E403), "",VLOOKUP('Employee List'!E403,'other LOVs'!A:B,2,FALSE))</f>
        <v/>
      </c>
      <c r="E395" t="str">
        <f>IF('Employee List'!F403="","",TRIM('Employee List'!F403))</f>
        <v>,</v>
      </c>
      <c r="F395" s="2" t="str">
        <f>IF('Employee List'!H403="","",'Employee List'!H403)</f>
        <v/>
      </c>
      <c r="G395" s="2" t="str">
        <f>IF('Employee List'!I403="","",TRIM('Employee List'!I403))</f>
        <v/>
      </c>
      <c r="H395" t="str">
        <f>IFERROR(VLOOKUP('Employee List'!J403,Nationality_Table,2,FALSE),"")</f>
        <v/>
      </c>
      <c r="I395" t="str">
        <f>IFERROR(VLOOKUP('Employee List'!K403,Country_Table,2,FALSE),"")</f>
        <v/>
      </c>
      <c r="J395" t="str">
        <f>IFERROR(VLOOKUP('Employee List'!L403,Gender_Table,2,FALSE),"")</f>
        <v/>
      </c>
      <c r="K395" s="2" t="str">
        <f>IF('Employee List'!M403="","",TEXT('Employee List'!M403,"00000000000"))</f>
        <v/>
      </c>
      <c r="L395" s="2" t="str">
        <f>IF('Employee List'!N403="","",TRIM('Employee List'!N403))</f>
        <v/>
      </c>
      <c r="M395" s="2" t="str">
        <f>IF('Employee List'!O403="","",TRIM('Employee List'!O403))</f>
        <v/>
      </c>
      <c r="N395" s="2" t="str">
        <f>IF('Employee List'!P403="","",LEFT(TRIM('Employee List'!P403),60))</f>
        <v/>
      </c>
      <c r="O395" t="str">
        <f>IFERROR(IF(VLOOKUP('Employee List'!Q403,Country_Table,2,FALSE)="PH",VLOOKUP(UPPER(TRIM('Employee List'!R403)&amp;TRIM('Employee List'!S403)&amp;TRIM('Employee List'!T403)),City!$K:$M,3,FALSE),IF('Employee List'!T403="","",'Employee List'!T403)),"")</f>
        <v/>
      </c>
      <c r="P395" t="str">
        <f>IFERROR(IF(VLOOKUP('Employee List'!Q403,Country_Table,2,FALSE)="PH",VLOOKUP('Employee List'!R403,Region_Table,2,FALSE),IF('Employee List'!R403="","",'Employee List'!R403)),"")</f>
        <v/>
      </c>
      <c r="Q395" t="str">
        <f>IFERROR(IF(VLOOKUP('Employee List'!Q403,Country_Table,2,FALSE)="PH",VLOOKUP('Employee List'!S403,Province_Table,2,FALSE),IF('Employee List'!S403="","",'Employee List'!S403)),"")</f>
        <v/>
      </c>
      <c r="R395" t="str">
        <f>IFERROR(VLOOKUP('Employee List'!Q403,Country_Table,2,FALSE),"")</f>
        <v/>
      </c>
      <c r="S395" s="2" t="str">
        <f>IF('Employee List'!U403="","",TRIM('Employee List'!U403))</f>
        <v/>
      </c>
      <c r="T395" s="2" t="str">
        <f>IF('Employee List'!V403="","",TRIM('Employee List'!V403))</f>
        <v/>
      </c>
      <c r="U395" s="2" t="str">
        <f>IF('Employee List'!W403="","",LEFT(TRIM('Employee List'!W403),60))</f>
        <v/>
      </c>
      <c r="V395" t="str">
        <f>IFERROR(IF(VLOOKUP('Employee List'!X403,Country_Table,2,FALSE)="PH",VLOOKUP(UPPER(TRIM('Employee List'!Y403)&amp;TRIM('Employee List'!Z403)&amp;TRIM('Employee List'!AA403)),City!$K:$M,3,FALSE),IF('Employee List'!AA403="","",'Employee List'!AA403)),"")</f>
        <v/>
      </c>
      <c r="W395" t="str">
        <f>IFERROR(IF(VLOOKUP('Employee List'!X403,Country_Table,2,FALSE)="PH",VLOOKUP('Employee List'!Y403,Region_Table,2,FALSE),IF('Employee List'!Y403="","",'Employee List'!Y403)),"")</f>
        <v/>
      </c>
      <c r="X395" t="str">
        <f>IFERROR(IF(VLOOKUP('Employee List'!X403,Country_Table,2,FALSE)="PH",VLOOKUP('Employee List'!Z403,Province_Table,2,FALSE),IF('Employee List'!Z403="","",'Employee List'!Z403)),"")</f>
        <v/>
      </c>
      <c r="Y395" t="str">
        <f>IFERROR(VLOOKUP('Employee List'!X403,Country_Table,2,FALSE),"")</f>
        <v/>
      </c>
      <c r="Z395" s="2" t="str">
        <f>IF('Employee List'!AB403="","",TRIM('Employee List'!AB403))</f>
        <v/>
      </c>
      <c r="AA395" s="2" t="str">
        <f>IF('Employee List'!AC403="","",TRIM('Employee List'!AC403))</f>
        <v/>
      </c>
      <c r="AB395" s="2" t="str">
        <f>IF('Employee List'!AD403="","",TRIM('Employee List'!AD403))</f>
        <v/>
      </c>
      <c r="AC395" s="2" t="str">
        <f>IF('Employee List'!G403="","",TRIM('Employee List'!G403))</f>
        <v/>
      </c>
      <c r="AD395" t="str">
        <f>IFERROR(VLOOKUP('Employee List'!AE403,Civil_Status_Table,2,FALSE),"")</f>
        <v/>
      </c>
      <c r="AE395" s="2" t="str">
        <f>IF('Employee List'!AF403="","",TRIM('Employee List'!AF403))</f>
        <v/>
      </c>
      <c r="AF395" s="2" t="str">
        <f>IF('Employee List'!AG403="","",TRIM('Employee List'!AG403))</f>
        <v/>
      </c>
      <c r="AG395" s="2" t="str">
        <f>IF('Employee List'!AH403="","",TRIM('Employee List'!AH403))</f>
        <v/>
      </c>
      <c r="AH395" t="str">
        <f>IF(ISBLANK('Employee List'!AI403), "",VLOOKUP('Employee List'!AI403,'other LOVs'!A:B,2,FALSE))</f>
        <v/>
      </c>
      <c r="AI395" t="str">
        <f>IF('Employee List'!AJ403="","",TRIM('Employee List'!AJ403))</f>
        <v/>
      </c>
      <c r="AJ395" t="str">
        <f>IF(ISBLANK('Employee List'!AK403)," ",TRIM('Employee List'!AK403))</f>
        <v xml:space="preserve"> </v>
      </c>
    </row>
    <row r="396" spans="1:36">
      <c r="A396" t="str">
        <f>IF('Employee List'!B404="","",TRIM('Employee List'!B404))</f>
        <v/>
      </c>
      <c r="B396" t="str">
        <f>IF('Employee List'!C404="","",TRIM('Employee List'!C404))</f>
        <v/>
      </c>
      <c r="C396" t="str">
        <f>IF('Employee List'!D404="","",TRIM('Employee List'!D404))</f>
        <v/>
      </c>
      <c r="D396" t="str">
        <f>IF(ISBLANK('Employee List'!E404), "",VLOOKUP('Employee List'!E404,'other LOVs'!A:B,2,FALSE))</f>
        <v/>
      </c>
      <c r="E396" t="str">
        <f>IF('Employee List'!F404="","",TRIM('Employee List'!F404))</f>
        <v>,</v>
      </c>
      <c r="F396" s="2" t="str">
        <f>IF('Employee List'!H404="","",'Employee List'!H404)</f>
        <v/>
      </c>
      <c r="G396" s="2" t="str">
        <f>IF('Employee List'!I404="","",TRIM('Employee List'!I404))</f>
        <v/>
      </c>
      <c r="H396" t="str">
        <f>IFERROR(VLOOKUP('Employee List'!J404,Nationality_Table,2,FALSE),"")</f>
        <v/>
      </c>
      <c r="I396" t="str">
        <f>IFERROR(VLOOKUP('Employee List'!K404,Country_Table,2,FALSE),"")</f>
        <v/>
      </c>
      <c r="J396" t="str">
        <f>IFERROR(VLOOKUP('Employee List'!L404,Gender_Table,2,FALSE),"")</f>
        <v/>
      </c>
      <c r="K396" s="2" t="str">
        <f>IF('Employee List'!M404="","",TEXT('Employee List'!M404,"00000000000"))</f>
        <v/>
      </c>
      <c r="L396" s="2" t="str">
        <f>IF('Employee List'!N404="","",TRIM('Employee List'!N404))</f>
        <v/>
      </c>
      <c r="M396" s="2" t="str">
        <f>IF('Employee List'!O404="","",TRIM('Employee List'!O404))</f>
        <v/>
      </c>
      <c r="N396" s="2" t="str">
        <f>IF('Employee List'!P404="","",LEFT(TRIM('Employee List'!P404),60))</f>
        <v/>
      </c>
      <c r="O396" t="str">
        <f>IFERROR(IF(VLOOKUP('Employee List'!Q404,Country_Table,2,FALSE)="PH",VLOOKUP(UPPER(TRIM('Employee List'!R404)&amp;TRIM('Employee List'!S404)&amp;TRIM('Employee List'!T404)),City!$K:$M,3,FALSE),IF('Employee List'!T404="","",'Employee List'!T404)),"")</f>
        <v/>
      </c>
      <c r="P396" t="str">
        <f>IFERROR(IF(VLOOKUP('Employee List'!Q404,Country_Table,2,FALSE)="PH",VLOOKUP('Employee List'!R404,Region_Table,2,FALSE),IF('Employee List'!R404="","",'Employee List'!R404)),"")</f>
        <v/>
      </c>
      <c r="Q396" t="str">
        <f>IFERROR(IF(VLOOKUP('Employee List'!Q404,Country_Table,2,FALSE)="PH",VLOOKUP('Employee List'!S404,Province_Table,2,FALSE),IF('Employee List'!S404="","",'Employee List'!S404)),"")</f>
        <v/>
      </c>
      <c r="R396" t="str">
        <f>IFERROR(VLOOKUP('Employee List'!Q404,Country_Table,2,FALSE),"")</f>
        <v/>
      </c>
      <c r="S396" s="2" t="str">
        <f>IF('Employee List'!U404="","",TRIM('Employee List'!U404))</f>
        <v/>
      </c>
      <c r="T396" s="2" t="str">
        <f>IF('Employee List'!V404="","",TRIM('Employee List'!V404))</f>
        <v/>
      </c>
      <c r="U396" s="2" t="str">
        <f>IF('Employee List'!W404="","",LEFT(TRIM('Employee List'!W404),60))</f>
        <v/>
      </c>
      <c r="V396" t="str">
        <f>IFERROR(IF(VLOOKUP('Employee List'!X404,Country_Table,2,FALSE)="PH",VLOOKUP(UPPER(TRIM('Employee List'!Y404)&amp;TRIM('Employee List'!Z404)&amp;TRIM('Employee List'!AA404)),City!$K:$M,3,FALSE),IF('Employee List'!AA404="","",'Employee List'!AA404)),"")</f>
        <v/>
      </c>
      <c r="W396" t="str">
        <f>IFERROR(IF(VLOOKUP('Employee List'!X404,Country_Table,2,FALSE)="PH",VLOOKUP('Employee List'!Y404,Region_Table,2,FALSE),IF('Employee List'!Y404="","",'Employee List'!Y404)),"")</f>
        <v/>
      </c>
      <c r="X396" t="str">
        <f>IFERROR(IF(VLOOKUP('Employee List'!X404,Country_Table,2,FALSE)="PH",VLOOKUP('Employee List'!Z404,Province_Table,2,FALSE),IF('Employee List'!Z404="","",'Employee List'!Z404)),"")</f>
        <v/>
      </c>
      <c r="Y396" t="str">
        <f>IFERROR(VLOOKUP('Employee List'!X404,Country_Table,2,FALSE),"")</f>
        <v/>
      </c>
      <c r="Z396" s="2" t="str">
        <f>IF('Employee List'!AB404="","",TRIM('Employee List'!AB404))</f>
        <v/>
      </c>
      <c r="AA396" s="2" t="str">
        <f>IF('Employee List'!AC404="","",TRIM('Employee List'!AC404))</f>
        <v/>
      </c>
      <c r="AB396" s="2" t="str">
        <f>IF('Employee List'!AD404="","",TRIM('Employee List'!AD404))</f>
        <v/>
      </c>
      <c r="AC396" s="2" t="str">
        <f>IF('Employee List'!G404="","",TRIM('Employee List'!G404))</f>
        <v/>
      </c>
      <c r="AD396" t="str">
        <f>IFERROR(VLOOKUP('Employee List'!AE404,Civil_Status_Table,2,FALSE),"")</f>
        <v/>
      </c>
      <c r="AE396" s="2" t="str">
        <f>IF('Employee List'!AF404="","",TRIM('Employee List'!AF404))</f>
        <v/>
      </c>
      <c r="AF396" s="2" t="str">
        <f>IF('Employee List'!AG404="","",TRIM('Employee List'!AG404))</f>
        <v/>
      </c>
      <c r="AG396" s="2" t="str">
        <f>IF('Employee List'!AH404="","",TRIM('Employee List'!AH404))</f>
        <v/>
      </c>
      <c r="AH396" t="str">
        <f>IF(ISBLANK('Employee List'!AI404), "",VLOOKUP('Employee List'!AI404,'other LOVs'!A:B,2,FALSE))</f>
        <v/>
      </c>
      <c r="AI396" t="str">
        <f>IF('Employee List'!AJ404="","",TRIM('Employee List'!AJ404))</f>
        <v/>
      </c>
      <c r="AJ396" t="str">
        <f>IF(ISBLANK('Employee List'!AK404)," ",TRIM('Employee List'!AK404))</f>
        <v xml:space="preserve"> </v>
      </c>
    </row>
    <row r="397" spans="1:36">
      <c r="A397" t="str">
        <f>IF('Employee List'!B405="","",TRIM('Employee List'!B405))</f>
        <v/>
      </c>
      <c r="B397" t="str">
        <f>IF('Employee List'!C405="","",TRIM('Employee List'!C405))</f>
        <v/>
      </c>
      <c r="C397" t="str">
        <f>IF('Employee List'!D405="","",TRIM('Employee List'!D405))</f>
        <v/>
      </c>
      <c r="D397" t="str">
        <f>IF(ISBLANK('Employee List'!E405), "",VLOOKUP('Employee List'!E405,'other LOVs'!A:B,2,FALSE))</f>
        <v/>
      </c>
      <c r="E397" t="str">
        <f>IF('Employee List'!F405="","",TRIM('Employee List'!F405))</f>
        <v>,</v>
      </c>
      <c r="F397" s="2" t="str">
        <f>IF('Employee List'!H405="","",'Employee List'!H405)</f>
        <v/>
      </c>
      <c r="G397" s="2" t="str">
        <f>IF('Employee List'!I405="","",TRIM('Employee List'!I405))</f>
        <v/>
      </c>
      <c r="H397" t="str">
        <f>IFERROR(VLOOKUP('Employee List'!J405,Nationality_Table,2,FALSE),"")</f>
        <v/>
      </c>
      <c r="I397" t="str">
        <f>IFERROR(VLOOKUP('Employee List'!K405,Country_Table,2,FALSE),"")</f>
        <v/>
      </c>
      <c r="J397" t="str">
        <f>IFERROR(VLOOKUP('Employee List'!L405,Gender_Table,2,FALSE),"")</f>
        <v/>
      </c>
      <c r="K397" s="2" t="str">
        <f>IF('Employee List'!M405="","",TEXT('Employee List'!M405,"00000000000"))</f>
        <v/>
      </c>
      <c r="L397" s="2" t="str">
        <f>IF('Employee List'!N405="","",TRIM('Employee List'!N405))</f>
        <v/>
      </c>
      <c r="M397" s="2" t="str">
        <f>IF('Employee List'!O405="","",TRIM('Employee List'!O405))</f>
        <v/>
      </c>
      <c r="N397" s="2" t="str">
        <f>IF('Employee List'!P405="","",LEFT(TRIM('Employee List'!P405),60))</f>
        <v/>
      </c>
      <c r="O397" t="str">
        <f>IFERROR(IF(VLOOKUP('Employee List'!Q405,Country_Table,2,FALSE)="PH",VLOOKUP(UPPER(TRIM('Employee List'!R405)&amp;TRIM('Employee List'!S405)&amp;TRIM('Employee List'!T405)),City!$K:$M,3,FALSE),IF('Employee List'!T405="","",'Employee List'!T405)),"")</f>
        <v/>
      </c>
      <c r="P397" t="str">
        <f>IFERROR(IF(VLOOKUP('Employee List'!Q405,Country_Table,2,FALSE)="PH",VLOOKUP('Employee List'!R405,Region_Table,2,FALSE),IF('Employee List'!R405="","",'Employee List'!R405)),"")</f>
        <v/>
      </c>
      <c r="Q397" t="str">
        <f>IFERROR(IF(VLOOKUP('Employee List'!Q405,Country_Table,2,FALSE)="PH",VLOOKUP('Employee List'!S405,Province_Table,2,FALSE),IF('Employee List'!S405="","",'Employee List'!S405)),"")</f>
        <v/>
      </c>
      <c r="R397" t="str">
        <f>IFERROR(VLOOKUP('Employee List'!Q405,Country_Table,2,FALSE),"")</f>
        <v/>
      </c>
      <c r="S397" s="2" t="str">
        <f>IF('Employee List'!U405="","",TRIM('Employee List'!U405))</f>
        <v/>
      </c>
      <c r="T397" s="2" t="str">
        <f>IF('Employee List'!V405="","",TRIM('Employee List'!V405))</f>
        <v/>
      </c>
      <c r="U397" s="2" t="str">
        <f>IF('Employee List'!W405="","",LEFT(TRIM('Employee List'!W405),60))</f>
        <v/>
      </c>
      <c r="V397" t="str">
        <f>IFERROR(IF(VLOOKUP('Employee List'!X405,Country_Table,2,FALSE)="PH",VLOOKUP(UPPER(TRIM('Employee List'!Y405)&amp;TRIM('Employee List'!Z405)&amp;TRIM('Employee List'!AA405)),City!$K:$M,3,FALSE),IF('Employee List'!AA405="","",'Employee List'!AA405)),"")</f>
        <v/>
      </c>
      <c r="W397" t="str">
        <f>IFERROR(IF(VLOOKUP('Employee List'!X405,Country_Table,2,FALSE)="PH",VLOOKUP('Employee List'!Y405,Region_Table,2,FALSE),IF('Employee List'!Y405="","",'Employee List'!Y405)),"")</f>
        <v/>
      </c>
      <c r="X397" t="str">
        <f>IFERROR(IF(VLOOKUP('Employee List'!X405,Country_Table,2,FALSE)="PH",VLOOKUP('Employee List'!Z405,Province_Table,2,FALSE),IF('Employee List'!Z405="","",'Employee List'!Z405)),"")</f>
        <v/>
      </c>
      <c r="Y397" t="str">
        <f>IFERROR(VLOOKUP('Employee List'!X405,Country_Table,2,FALSE),"")</f>
        <v/>
      </c>
      <c r="Z397" s="2" t="str">
        <f>IF('Employee List'!AB405="","",TRIM('Employee List'!AB405))</f>
        <v/>
      </c>
      <c r="AA397" s="2" t="str">
        <f>IF('Employee List'!AC405="","",TRIM('Employee List'!AC405))</f>
        <v/>
      </c>
      <c r="AB397" s="2" t="str">
        <f>IF('Employee List'!AD405="","",TRIM('Employee List'!AD405))</f>
        <v/>
      </c>
      <c r="AC397" s="2" t="str">
        <f>IF('Employee List'!G405="","",TRIM('Employee List'!G405))</f>
        <v/>
      </c>
      <c r="AD397" t="str">
        <f>IFERROR(VLOOKUP('Employee List'!AE405,Civil_Status_Table,2,FALSE),"")</f>
        <v/>
      </c>
      <c r="AE397" s="2" t="str">
        <f>IF('Employee List'!AF405="","",TRIM('Employee List'!AF405))</f>
        <v/>
      </c>
      <c r="AF397" s="2" t="str">
        <f>IF('Employee List'!AG405="","",TRIM('Employee List'!AG405))</f>
        <v/>
      </c>
      <c r="AG397" s="2" t="str">
        <f>IF('Employee List'!AH405="","",TRIM('Employee List'!AH405))</f>
        <v/>
      </c>
      <c r="AH397" t="str">
        <f>IF(ISBLANK('Employee List'!AI405), "",VLOOKUP('Employee List'!AI405,'other LOVs'!A:B,2,FALSE))</f>
        <v/>
      </c>
      <c r="AI397" t="str">
        <f>IF('Employee List'!AJ405="","",TRIM('Employee List'!AJ405))</f>
        <v/>
      </c>
      <c r="AJ397" t="str">
        <f>IF(ISBLANK('Employee List'!AK405)," ",TRIM('Employee List'!AK405))</f>
        <v xml:space="preserve"> </v>
      </c>
    </row>
    <row r="398" spans="1:36">
      <c r="A398" t="str">
        <f>IF('Employee List'!B406="","",TRIM('Employee List'!B406))</f>
        <v/>
      </c>
      <c r="B398" t="str">
        <f>IF('Employee List'!C406="","",TRIM('Employee List'!C406))</f>
        <v/>
      </c>
      <c r="C398" t="str">
        <f>IF('Employee List'!D406="","",TRIM('Employee List'!D406))</f>
        <v/>
      </c>
      <c r="D398" t="str">
        <f>IF(ISBLANK('Employee List'!E406), "",VLOOKUP('Employee List'!E406,'other LOVs'!A:B,2,FALSE))</f>
        <v/>
      </c>
      <c r="E398" t="str">
        <f>IF('Employee List'!F406="","",TRIM('Employee List'!F406))</f>
        <v>,</v>
      </c>
      <c r="F398" s="2" t="str">
        <f>IF('Employee List'!H406="","",'Employee List'!H406)</f>
        <v/>
      </c>
      <c r="G398" s="2" t="str">
        <f>IF('Employee List'!I406="","",TRIM('Employee List'!I406))</f>
        <v/>
      </c>
      <c r="H398" t="str">
        <f>IFERROR(VLOOKUP('Employee List'!J406,Nationality_Table,2,FALSE),"")</f>
        <v/>
      </c>
      <c r="I398" t="str">
        <f>IFERROR(VLOOKUP('Employee List'!K406,Country_Table,2,FALSE),"")</f>
        <v/>
      </c>
      <c r="J398" t="str">
        <f>IFERROR(VLOOKUP('Employee List'!L406,Gender_Table,2,FALSE),"")</f>
        <v/>
      </c>
      <c r="K398" s="2" t="str">
        <f>IF('Employee List'!M406="","",TEXT('Employee List'!M406,"00000000000"))</f>
        <v/>
      </c>
      <c r="L398" s="2" t="str">
        <f>IF('Employee List'!N406="","",TRIM('Employee List'!N406))</f>
        <v/>
      </c>
      <c r="M398" s="2" t="str">
        <f>IF('Employee List'!O406="","",TRIM('Employee List'!O406))</f>
        <v/>
      </c>
      <c r="N398" s="2" t="str">
        <f>IF('Employee List'!P406="","",LEFT(TRIM('Employee List'!P406),60))</f>
        <v/>
      </c>
      <c r="O398" t="str">
        <f>IFERROR(IF(VLOOKUP('Employee List'!Q406,Country_Table,2,FALSE)="PH",VLOOKUP(UPPER(TRIM('Employee List'!R406)&amp;TRIM('Employee List'!S406)&amp;TRIM('Employee List'!T406)),City!$K:$M,3,FALSE),IF('Employee List'!T406="","",'Employee List'!T406)),"")</f>
        <v/>
      </c>
      <c r="P398" t="str">
        <f>IFERROR(IF(VLOOKUP('Employee List'!Q406,Country_Table,2,FALSE)="PH",VLOOKUP('Employee List'!R406,Region_Table,2,FALSE),IF('Employee List'!R406="","",'Employee List'!R406)),"")</f>
        <v/>
      </c>
      <c r="Q398" t="str">
        <f>IFERROR(IF(VLOOKUP('Employee List'!Q406,Country_Table,2,FALSE)="PH",VLOOKUP('Employee List'!S406,Province_Table,2,FALSE),IF('Employee List'!S406="","",'Employee List'!S406)),"")</f>
        <v/>
      </c>
      <c r="R398" t="str">
        <f>IFERROR(VLOOKUP('Employee List'!Q406,Country_Table,2,FALSE),"")</f>
        <v/>
      </c>
      <c r="S398" s="2" t="str">
        <f>IF('Employee List'!U406="","",TRIM('Employee List'!U406))</f>
        <v/>
      </c>
      <c r="T398" s="2" t="str">
        <f>IF('Employee List'!V406="","",TRIM('Employee List'!V406))</f>
        <v/>
      </c>
      <c r="U398" s="2" t="str">
        <f>IF('Employee List'!W406="","",LEFT(TRIM('Employee List'!W406),60))</f>
        <v/>
      </c>
      <c r="V398" t="str">
        <f>IFERROR(IF(VLOOKUP('Employee List'!X406,Country_Table,2,FALSE)="PH",VLOOKUP(UPPER(TRIM('Employee List'!Y406)&amp;TRIM('Employee List'!Z406)&amp;TRIM('Employee List'!AA406)),City!$K:$M,3,FALSE),IF('Employee List'!AA406="","",'Employee List'!AA406)),"")</f>
        <v/>
      </c>
      <c r="W398" t="str">
        <f>IFERROR(IF(VLOOKUP('Employee List'!X406,Country_Table,2,FALSE)="PH",VLOOKUP('Employee List'!Y406,Region_Table,2,FALSE),IF('Employee List'!Y406="","",'Employee List'!Y406)),"")</f>
        <v/>
      </c>
      <c r="X398" t="str">
        <f>IFERROR(IF(VLOOKUP('Employee List'!X406,Country_Table,2,FALSE)="PH",VLOOKUP('Employee List'!Z406,Province_Table,2,FALSE),IF('Employee List'!Z406="","",'Employee List'!Z406)),"")</f>
        <v/>
      </c>
      <c r="Y398" t="str">
        <f>IFERROR(VLOOKUP('Employee List'!X406,Country_Table,2,FALSE),"")</f>
        <v/>
      </c>
      <c r="Z398" s="2" t="str">
        <f>IF('Employee List'!AB406="","",TRIM('Employee List'!AB406))</f>
        <v/>
      </c>
      <c r="AA398" s="2" t="str">
        <f>IF('Employee List'!AC406="","",TRIM('Employee List'!AC406))</f>
        <v/>
      </c>
      <c r="AB398" s="2" t="str">
        <f>IF('Employee List'!AD406="","",TRIM('Employee List'!AD406))</f>
        <v/>
      </c>
      <c r="AC398" s="2" t="str">
        <f>IF('Employee List'!G406="","",TRIM('Employee List'!G406))</f>
        <v/>
      </c>
      <c r="AD398" t="str">
        <f>IFERROR(VLOOKUP('Employee List'!AE406,Civil_Status_Table,2,FALSE),"")</f>
        <v/>
      </c>
      <c r="AE398" s="2" t="str">
        <f>IF('Employee List'!AF406="","",TRIM('Employee List'!AF406))</f>
        <v/>
      </c>
      <c r="AF398" s="2" t="str">
        <f>IF('Employee List'!AG406="","",TRIM('Employee List'!AG406))</f>
        <v/>
      </c>
      <c r="AG398" s="2" t="str">
        <f>IF('Employee List'!AH406="","",TRIM('Employee List'!AH406))</f>
        <v/>
      </c>
      <c r="AH398" t="str">
        <f>IF(ISBLANK('Employee List'!AI406), "",VLOOKUP('Employee List'!AI406,'other LOVs'!A:B,2,FALSE))</f>
        <v/>
      </c>
      <c r="AI398" t="str">
        <f>IF('Employee List'!AJ406="","",TRIM('Employee List'!AJ406))</f>
        <v/>
      </c>
      <c r="AJ398" t="str">
        <f>IF(ISBLANK('Employee List'!AK406)," ",TRIM('Employee List'!AK406))</f>
        <v xml:space="preserve"> </v>
      </c>
    </row>
    <row r="399" spans="1:36">
      <c r="A399" t="str">
        <f>IF('Employee List'!B407="","",TRIM('Employee List'!B407))</f>
        <v/>
      </c>
      <c r="B399" t="str">
        <f>IF('Employee List'!C407="","",TRIM('Employee List'!C407))</f>
        <v/>
      </c>
      <c r="C399" t="str">
        <f>IF('Employee List'!D407="","",TRIM('Employee List'!D407))</f>
        <v/>
      </c>
      <c r="D399" t="str">
        <f>IF(ISBLANK('Employee List'!E407), "",VLOOKUP('Employee List'!E407,'other LOVs'!A:B,2,FALSE))</f>
        <v/>
      </c>
      <c r="E399" t="str">
        <f>IF('Employee List'!F407="","",TRIM('Employee List'!F407))</f>
        <v>,</v>
      </c>
      <c r="F399" s="2" t="str">
        <f>IF('Employee List'!H407="","",'Employee List'!H407)</f>
        <v/>
      </c>
      <c r="G399" s="2" t="str">
        <f>IF('Employee List'!I407="","",TRIM('Employee List'!I407))</f>
        <v/>
      </c>
      <c r="H399" t="str">
        <f>IFERROR(VLOOKUP('Employee List'!J407,Nationality_Table,2,FALSE),"")</f>
        <v/>
      </c>
      <c r="I399" t="str">
        <f>IFERROR(VLOOKUP('Employee List'!K407,Country_Table,2,FALSE),"")</f>
        <v/>
      </c>
      <c r="J399" t="str">
        <f>IFERROR(VLOOKUP('Employee List'!L407,Gender_Table,2,FALSE),"")</f>
        <v/>
      </c>
      <c r="K399" s="2" t="str">
        <f>IF('Employee List'!M407="","",TEXT('Employee List'!M407,"00000000000"))</f>
        <v/>
      </c>
      <c r="L399" s="2" t="str">
        <f>IF('Employee List'!N407="","",TRIM('Employee List'!N407))</f>
        <v/>
      </c>
      <c r="M399" s="2" t="str">
        <f>IF('Employee List'!O407="","",TRIM('Employee List'!O407))</f>
        <v/>
      </c>
      <c r="N399" s="2" t="str">
        <f>IF('Employee List'!P407="","",LEFT(TRIM('Employee List'!P407),60))</f>
        <v/>
      </c>
      <c r="O399" t="str">
        <f>IFERROR(IF(VLOOKUP('Employee List'!Q407,Country_Table,2,FALSE)="PH",VLOOKUP(UPPER(TRIM('Employee List'!R407)&amp;TRIM('Employee List'!S407)&amp;TRIM('Employee List'!T407)),City!$K:$M,3,FALSE),IF('Employee List'!T407="","",'Employee List'!T407)),"")</f>
        <v/>
      </c>
      <c r="P399" t="str">
        <f>IFERROR(IF(VLOOKUP('Employee List'!Q407,Country_Table,2,FALSE)="PH",VLOOKUP('Employee List'!R407,Region_Table,2,FALSE),IF('Employee List'!R407="","",'Employee List'!R407)),"")</f>
        <v/>
      </c>
      <c r="Q399" t="str">
        <f>IFERROR(IF(VLOOKUP('Employee List'!Q407,Country_Table,2,FALSE)="PH",VLOOKUP('Employee List'!S407,Province_Table,2,FALSE),IF('Employee List'!S407="","",'Employee List'!S407)),"")</f>
        <v/>
      </c>
      <c r="R399" t="str">
        <f>IFERROR(VLOOKUP('Employee List'!Q407,Country_Table,2,FALSE),"")</f>
        <v/>
      </c>
      <c r="S399" s="2" t="str">
        <f>IF('Employee List'!U407="","",TRIM('Employee List'!U407))</f>
        <v/>
      </c>
      <c r="T399" s="2" t="str">
        <f>IF('Employee List'!V407="","",TRIM('Employee List'!V407))</f>
        <v/>
      </c>
      <c r="U399" s="2" t="str">
        <f>IF('Employee List'!W407="","",LEFT(TRIM('Employee List'!W407),60))</f>
        <v/>
      </c>
      <c r="V399" t="str">
        <f>IFERROR(IF(VLOOKUP('Employee List'!X407,Country_Table,2,FALSE)="PH",VLOOKUP(UPPER(TRIM('Employee List'!Y407)&amp;TRIM('Employee List'!Z407)&amp;TRIM('Employee List'!AA407)),City!$K:$M,3,FALSE),IF('Employee List'!AA407="","",'Employee List'!AA407)),"")</f>
        <v/>
      </c>
      <c r="W399" t="str">
        <f>IFERROR(IF(VLOOKUP('Employee List'!X407,Country_Table,2,FALSE)="PH",VLOOKUP('Employee List'!Y407,Region_Table,2,FALSE),IF('Employee List'!Y407="","",'Employee List'!Y407)),"")</f>
        <v/>
      </c>
      <c r="X399" t="str">
        <f>IFERROR(IF(VLOOKUP('Employee List'!X407,Country_Table,2,FALSE)="PH",VLOOKUP('Employee List'!Z407,Province_Table,2,FALSE),IF('Employee List'!Z407="","",'Employee List'!Z407)),"")</f>
        <v/>
      </c>
      <c r="Y399" t="str">
        <f>IFERROR(VLOOKUP('Employee List'!X407,Country_Table,2,FALSE),"")</f>
        <v/>
      </c>
      <c r="Z399" s="2" t="str">
        <f>IF('Employee List'!AB407="","",TRIM('Employee List'!AB407))</f>
        <v/>
      </c>
      <c r="AA399" s="2" t="str">
        <f>IF('Employee List'!AC407="","",TRIM('Employee List'!AC407))</f>
        <v/>
      </c>
      <c r="AB399" s="2" t="str">
        <f>IF('Employee List'!AD407="","",TRIM('Employee List'!AD407))</f>
        <v/>
      </c>
      <c r="AC399" s="2" t="str">
        <f>IF('Employee List'!G407="","",TRIM('Employee List'!G407))</f>
        <v/>
      </c>
      <c r="AD399" t="str">
        <f>IFERROR(VLOOKUP('Employee List'!AE407,Civil_Status_Table,2,FALSE),"")</f>
        <v/>
      </c>
      <c r="AE399" s="2" t="str">
        <f>IF('Employee List'!AF407="","",TRIM('Employee List'!AF407))</f>
        <v/>
      </c>
      <c r="AF399" s="2" t="str">
        <f>IF('Employee List'!AG407="","",TRIM('Employee List'!AG407))</f>
        <v/>
      </c>
      <c r="AG399" s="2" t="str">
        <f>IF('Employee List'!AH407="","",TRIM('Employee List'!AH407))</f>
        <v/>
      </c>
      <c r="AH399" t="str">
        <f>IF(ISBLANK('Employee List'!AI407), "",VLOOKUP('Employee List'!AI407,'other LOVs'!A:B,2,FALSE))</f>
        <v/>
      </c>
      <c r="AI399" t="str">
        <f>IF('Employee List'!AJ407="","",TRIM('Employee List'!AJ407))</f>
        <v/>
      </c>
      <c r="AJ399" t="str">
        <f>IF(ISBLANK('Employee List'!AK407)," ",TRIM('Employee List'!AK407))</f>
        <v xml:space="preserve"> </v>
      </c>
    </row>
    <row r="400" spans="1:36">
      <c r="A400" t="str">
        <f>IF('Employee List'!B408="","",TRIM('Employee List'!B408))</f>
        <v/>
      </c>
      <c r="B400" t="str">
        <f>IF('Employee List'!C408="","",TRIM('Employee List'!C408))</f>
        <v/>
      </c>
      <c r="C400" t="str">
        <f>IF('Employee List'!D408="","",TRIM('Employee List'!D408))</f>
        <v/>
      </c>
      <c r="D400" t="str">
        <f>IF(ISBLANK('Employee List'!E408), "",VLOOKUP('Employee List'!E408,'other LOVs'!A:B,2,FALSE))</f>
        <v/>
      </c>
      <c r="E400" t="str">
        <f>IF('Employee List'!F408="","",TRIM('Employee List'!F408))</f>
        <v>,</v>
      </c>
      <c r="F400" s="2" t="str">
        <f>IF('Employee List'!H408="","",'Employee List'!H408)</f>
        <v/>
      </c>
      <c r="G400" s="2" t="str">
        <f>IF('Employee List'!I408="","",TRIM('Employee List'!I408))</f>
        <v/>
      </c>
      <c r="H400" t="str">
        <f>IFERROR(VLOOKUP('Employee List'!J408,Nationality_Table,2,FALSE),"")</f>
        <v/>
      </c>
      <c r="I400" t="str">
        <f>IFERROR(VLOOKUP('Employee List'!K408,Country_Table,2,FALSE),"")</f>
        <v/>
      </c>
      <c r="J400" t="str">
        <f>IFERROR(VLOOKUP('Employee List'!L408,Gender_Table,2,FALSE),"")</f>
        <v/>
      </c>
      <c r="K400" s="2" t="str">
        <f>IF('Employee List'!M408="","",TEXT('Employee List'!M408,"00000000000"))</f>
        <v/>
      </c>
      <c r="L400" s="2" t="str">
        <f>IF('Employee List'!N408="","",TRIM('Employee List'!N408))</f>
        <v/>
      </c>
      <c r="M400" s="2" t="str">
        <f>IF('Employee List'!O408="","",TRIM('Employee List'!O408))</f>
        <v/>
      </c>
      <c r="N400" s="2" t="str">
        <f>IF('Employee List'!P408="","",LEFT(TRIM('Employee List'!P408),60))</f>
        <v/>
      </c>
      <c r="O400" t="str">
        <f>IFERROR(IF(VLOOKUP('Employee List'!Q408,Country_Table,2,FALSE)="PH",VLOOKUP(UPPER(TRIM('Employee List'!R408)&amp;TRIM('Employee List'!S408)&amp;TRIM('Employee List'!T408)),City!$K:$M,3,FALSE),IF('Employee List'!T408="","",'Employee List'!T408)),"")</f>
        <v/>
      </c>
      <c r="P400" t="str">
        <f>IFERROR(IF(VLOOKUP('Employee List'!Q408,Country_Table,2,FALSE)="PH",VLOOKUP('Employee List'!R408,Region_Table,2,FALSE),IF('Employee List'!R408="","",'Employee List'!R408)),"")</f>
        <v/>
      </c>
      <c r="Q400" t="str">
        <f>IFERROR(IF(VLOOKUP('Employee List'!Q408,Country_Table,2,FALSE)="PH",VLOOKUP('Employee List'!S408,Province_Table,2,FALSE),IF('Employee List'!S408="","",'Employee List'!S408)),"")</f>
        <v/>
      </c>
      <c r="R400" t="str">
        <f>IFERROR(VLOOKUP('Employee List'!Q408,Country_Table,2,FALSE),"")</f>
        <v/>
      </c>
      <c r="S400" s="2" t="str">
        <f>IF('Employee List'!U408="","",TRIM('Employee List'!U408))</f>
        <v/>
      </c>
      <c r="T400" s="2" t="str">
        <f>IF('Employee List'!V408="","",TRIM('Employee List'!V408))</f>
        <v/>
      </c>
      <c r="U400" s="2" t="str">
        <f>IF('Employee List'!W408="","",LEFT(TRIM('Employee List'!W408),60))</f>
        <v/>
      </c>
      <c r="V400" t="str">
        <f>IFERROR(IF(VLOOKUP('Employee List'!X408,Country_Table,2,FALSE)="PH",VLOOKUP(UPPER(TRIM('Employee List'!Y408)&amp;TRIM('Employee List'!Z408)&amp;TRIM('Employee List'!AA408)),City!$K:$M,3,FALSE),IF('Employee List'!AA408="","",'Employee List'!AA408)),"")</f>
        <v/>
      </c>
      <c r="W400" t="str">
        <f>IFERROR(IF(VLOOKUP('Employee List'!X408,Country_Table,2,FALSE)="PH",VLOOKUP('Employee List'!Y408,Region_Table,2,FALSE),IF('Employee List'!Y408="","",'Employee List'!Y408)),"")</f>
        <v/>
      </c>
      <c r="X400" t="str">
        <f>IFERROR(IF(VLOOKUP('Employee List'!X408,Country_Table,2,FALSE)="PH",VLOOKUP('Employee List'!Z408,Province_Table,2,FALSE),IF('Employee List'!Z408="","",'Employee List'!Z408)),"")</f>
        <v/>
      </c>
      <c r="Y400" t="str">
        <f>IFERROR(VLOOKUP('Employee List'!X408,Country_Table,2,FALSE),"")</f>
        <v/>
      </c>
      <c r="Z400" s="2" t="str">
        <f>IF('Employee List'!AB408="","",TRIM('Employee List'!AB408))</f>
        <v/>
      </c>
      <c r="AA400" s="2" t="str">
        <f>IF('Employee List'!AC408="","",TRIM('Employee List'!AC408))</f>
        <v/>
      </c>
      <c r="AB400" s="2" t="str">
        <f>IF('Employee List'!AD408="","",TRIM('Employee List'!AD408))</f>
        <v/>
      </c>
      <c r="AC400" s="2" t="str">
        <f>IF('Employee List'!G408="","",TRIM('Employee List'!G408))</f>
        <v/>
      </c>
      <c r="AD400" t="str">
        <f>IFERROR(VLOOKUP('Employee List'!AE408,Civil_Status_Table,2,FALSE),"")</f>
        <v/>
      </c>
      <c r="AE400" s="2" t="str">
        <f>IF('Employee List'!AF408="","",TRIM('Employee List'!AF408))</f>
        <v/>
      </c>
      <c r="AF400" s="2" t="str">
        <f>IF('Employee List'!AG408="","",TRIM('Employee List'!AG408))</f>
        <v/>
      </c>
      <c r="AG400" s="2" t="str">
        <f>IF('Employee List'!AH408="","",TRIM('Employee List'!AH408))</f>
        <v/>
      </c>
      <c r="AH400" t="str">
        <f>IF(ISBLANK('Employee List'!AI408), "",VLOOKUP('Employee List'!AI408,'other LOVs'!A:B,2,FALSE))</f>
        <v/>
      </c>
      <c r="AI400" t="str">
        <f>IF('Employee List'!AJ408="","",TRIM('Employee List'!AJ408))</f>
        <v/>
      </c>
      <c r="AJ400" t="str">
        <f>IF(ISBLANK('Employee List'!AK408)," ",TRIM('Employee List'!AK408))</f>
        <v xml:space="preserve"> </v>
      </c>
    </row>
    <row r="401" spans="1:36">
      <c r="A401" t="str">
        <f>IF('Employee List'!B409="","",TRIM('Employee List'!B409))</f>
        <v/>
      </c>
      <c r="B401" t="str">
        <f>IF('Employee List'!C409="","",TRIM('Employee List'!C409))</f>
        <v/>
      </c>
      <c r="C401" t="str">
        <f>IF('Employee List'!D409="","",TRIM('Employee List'!D409))</f>
        <v/>
      </c>
      <c r="D401" t="str">
        <f>IF(ISBLANK('Employee List'!E409), "",VLOOKUP('Employee List'!E409,'other LOVs'!A:B,2,FALSE))</f>
        <v/>
      </c>
      <c r="E401" t="str">
        <f>IF('Employee List'!F409="","",TRIM('Employee List'!F409))</f>
        <v>,</v>
      </c>
      <c r="F401" s="2" t="str">
        <f>IF('Employee List'!H409="","",'Employee List'!H409)</f>
        <v/>
      </c>
      <c r="G401" s="2" t="str">
        <f>IF('Employee List'!I409="","",TRIM('Employee List'!I409))</f>
        <v/>
      </c>
      <c r="H401" t="str">
        <f>IFERROR(VLOOKUP('Employee List'!J409,Nationality_Table,2,FALSE),"")</f>
        <v/>
      </c>
      <c r="I401" t="str">
        <f>IFERROR(VLOOKUP('Employee List'!K409,Country_Table,2,FALSE),"")</f>
        <v/>
      </c>
      <c r="J401" t="str">
        <f>IFERROR(VLOOKUP('Employee List'!L409,Gender_Table,2,FALSE),"")</f>
        <v/>
      </c>
      <c r="K401" s="2" t="str">
        <f>IF('Employee List'!M409="","",TEXT('Employee List'!M409,"00000000000"))</f>
        <v/>
      </c>
      <c r="L401" s="2" t="str">
        <f>IF('Employee List'!N409="","",TRIM('Employee List'!N409))</f>
        <v/>
      </c>
      <c r="M401" s="2" t="str">
        <f>IF('Employee List'!O409="","",TRIM('Employee List'!O409))</f>
        <v/>
      </c>
      <c r="N401" s="2" t="str">
        <f>IF('Employee List'!P409="","",LEFT(TRIM('Employee List'!P409),60))</f>
        <v/>
      </c>
      <c r="O401" t="str">
        <f>IFERROR(IF(VLOOKUP('Employee List'!Q409,Country_Table,2,FALSE)="PH",VLOOKUP(UPPER(TRIM('Employee List'!R409)&amp;TRIM('Employee List'!S409)&amp;TRIM('Employee List'!T409)),City!$K:$M,3,FALSE),IF('Employee List'!T409="","",'Employee List'!T409)),"")</f>
        <v/>
      </c>
      <c r="P401" t="str">
        <f>IFERROR(IF(VLOOKUP('Employee List'!Q409,Country_Table,2,FALSE)="PH",VLOOKUP('Employee List'!R409,Region_Table,2,FALSE),IF('Employee List'!R409="","",'Employee List'!R409)),"")</f>
        <v/>
      </c>
      <c r="Q401" t="str">
        <f>IFERROR(IF(VLOOKUP('Employee List'!Q409,Country_Table,2,FALSE)="PH",VLOOKUP('Employee List'!S409,Province_Table,2,FALSE),IF('Employee List'!S409="","",'Employee List'!S409)),"")</f>
        <v/>
      </c>
      <c r="R401" t="str">
        <f>IFERROR(VLOOKUP('Employee List'!Q409,Country_Table,2,FALSE),"")</f>
        <v/>
      </c>
      <c r="S401" s="2" t="str">
        <f>IF('Employee List'!U409="","",TRIM('Employee List'!U409))</f>
        <v/>
      </c>
      <c r="T401" s="2" t="str">
        <f>IF('Employee List'!V409="","",TRIM('Employee List'!V409))</f>
        <v/>
      </c>
      <c r="U401" s="2" t="str">
        <f>IF('Employee List'!W409="","",LEFT(TRIM('Employee List'!W409),60))</f>
        <v/>
      </c>
      <c r="V401" t="str">
        <f>IFERROR(IF(VLOOKUP('Employee List'!X409,Country_Table,2,FALSE)="PH",VLOOKUP(UPPER(TRIM('Employee List'!Y409)&amp;TRIM('Employee List'!Z409)&amp;TRIM('Employee List'!AA409)),City!$K:$M,3,FALSE),IF('Employee List'!AA409="","",'Employee List'!AA409)),"")</f>
        <v/>
      </c>
      <c r="W401" t="str">
        <f>IFERROR(IF(VLOOKUP('Employee List'!X409,Country_Table,2,FALSE)="PH",VLOOKUP('Employee List'!Y409,Region_Table,2,FALSE),IF('Employee List'!Y409="","",'Employee List'!Y409)),"")</f>
        <v/>
      </c>
      <c r="X401" t="str">
        <f>IFERROR(IF(VLOOKUP('Employee List'!X409,Country_Table,2,FALSE)="PH",VLOOKUP('Employee List'!Z409,Province_Table,2,FALSE),IF('Employee List'!Z409="","",'Employee List'!Z409)),"")</f>
        <v/>
      </c>
      <c r="Y401" t="str">
        <f>IFERROR(VLOOKUP('Employee List'!X409,Country_Table,2,FALSE),"")</f>
        <v/>
      </c>
      <c r="Z401" s="2" t="str">
        <f>IF('Employee List'!AB409="","",TRIM('Employee List'!AB409))</f>
        <v/>
      </c>
      <c r="AA401" s="2" t="str">
        <f>IF('Employee List'!AC409="","",TRIM('Employee List'!AC409))</f>
        <v/>
      </c>
      <c r="AB401" s="2" t="str">
        <f>IF('Employee List'!AD409="","",TRIM('Employee List'!AD409))</f>
        <v/>
      </c>
      <c r="AC401" s="2" t="str">
        <f>IF('Employee List'!G409="","",TRIM('Employee List'!G409))</f>
        <v/>
      </c>
      <c r="AD401" t="str">
        <f>IFERROR(VLOOKUP('Employee List'!AE409,Civil_Status_Table,2,FALSE),"")</f>
        <v/>
      </c>
      <c r="AE401" s="2" t="str">
        <f>IF('Employee List'!AF409="","",TRIM('Employee List'!AF409))</f>
        <v/>
      </c>
      <c r="AF401" s="2" t="str">
        <f>IF('Employee List'!AG409="","",TRIM('Employee List'!AG409))</f>
        <v/>
      </c>
      <c r="AG401" s="2" t="str">
        <f>IF('Employee List'!AH409="","",TRIM('Employee List'!AH409))</f>
        <v/>
      </c>
      <c r="AH401" t="str">
        <f>IF(ISBLANK('Employee List'!AI409), "",VLOOKUP('Employee List'!AI409,'other LOVs'!A:B,2,FALSE))</f>
        <v/>
      </c>
      <c r="AI401" t="str">
        <f>IF('Employee List'!AJ409="","",TRIM('Employee List'!AJ409))</f>
        <v/>
      </c>
      <c r="AJ401" t="str">
        <f>IF(ISBLANK('Employee List'!AK409)," ",TRIM('Employee List'!AK409))</f>
        <v xml:space="preserve"> </v>
      </c>
    </row>
    <row r="402" spans="1:36">
      <c r="A402" t="str">
        <f>IF('Employee List'!B410="","",TRIM('Employee List'!B410))</f>
        <v/>
      </c>
      <c r="B402" t="str">
        <f>IF('Employee List'!C410="","",TRIM('Employee List'!C410))</f>
        <v/>
      </c>
      <c r="C402" t="str">
        <f>IF('Employee List'!D410="","",TRIM('Employee List'!D410))</f>
        <v/>
      </c>
      <c r="D402" t="str">
        <f>IF(ISBLANK('Employee List'!E410), "",VLOOKUP('Employee List'!E410,'other LOVs'!A:B,2,FALSE))</f>
        <v/>
      </c>
      <c r="E402" t="str">
        <f>IF('Employee List'!F410="","",TRIM('Employee List'!F410))</f>
        <v>,</v>
      </c>
      <c r="F402" s="2" t="str">
        <f>IF('Employee List'!H410="","",'Employee List'!H410)</f>
        <v/>
      </c>
      <c r="G402" s="2" t="str">
        <f>IF('Employee List'!I410="","",TRIM('Employee List'!I410))</f>
        <v/>
      </c>
      <c r="H402" t="str">
        <f>IFERROR(VLOOKUP('Employee List'!J410,Nationality_Table,2,FALSE),"")</f>
        <v/>
      </c>
      <c r="I402" t="str">
        <f>IFERROR(VLOOKUP('Employee List'!K410,Country_Table,2,FALSE),"")</f>
        <v/>
      </c>
      <c r="J402" t="str">
        <f>IFERROR(VLOOKUP('Employee List'!L410,Gender_Table,2,FALSE),"")</f>
        <v/>
      </c>
      <c r="K402" s="2" t="str">
        <f>IF('Employee List'!M410="","",TEXT('Employee List'!M410,"00000000000"))</f>
        <v/>
      </c>
      <c r="L402" s="2" t="str">
        <f>IF('Employee List'!N410="","",TRIM('Employee List'!N410))</f>
        <v/>
      </c>
      <c r="M402" s="2" t="str">
        <f>IF('Employee List'!O410="","",TRIM('Employee List'!O410))</f>
        <v/>
      </c>
      <c r="N402" s="2" t="str">
        <f>IF('Employee List'!P410="","",LEFT(TRIM('Employee List'!P410),60))</f>
        <v/>
      </c>
      <c r="O402" t="str">
        <f>IFERROR(IF(VLOOKUP('Employee List'!Q410,Country_Table,2,FALSE)="PH",VLOOKUP(UPPER(TRIM('Employee List'!R410)&amp;TRIM('Employee List'!S410)&amp;TRIM('Employee List'!T410)),City!$K:$M,3,FALSE),IF('Employee List'!T410="","",'Employee List'!T410)),"")</f>
        <v/>
      </c>
      <c r="P402" t="str">
        <f>IFERROR(IF(VLOOKUP('Employee List'!Q410,Country_Table,2,FALSE)="PH",VLOOKUP('Employee List'!R410,Region_Table,2,FALSE),IF('Employee List'!R410="","",'Employee List'!R410)),"")</f>
        <v/>
      </c>
      <c r="Q402" t="str">
        <f>IFERROR(IF(VLOOKUP('Employee List'!Q410,Country_Table,2,FALSE)="PH",VLOOKUP('Employee List'!S410,Province_Table,2,FALSE),IF('Employee List'!S410="","",'Employee List'!S410)),"")</f>
        <v/>
      </c>
      <c r="R402" t="str">
        <f>IFERROR(VLOOKUP('Employee List'!Q410,Country_Table,2,FALSE),"")</f>
        <v/>
      </c>
      <c r="S402" s="2" t="str">
        <f>IF('Employee List'!U410="","",TRIM('Employee List'!U410))</f>
        <v/>
      </c>
      <c r="T402" s="2" t="str">
        <f>IF('Employee List'!V410="","",TRIM('Employee List'!V410))</f>
        <v/>
      </c>
      <c r="U402" s="2" t="str">
        <f>IF('Employee List'!W410="","",LEFT(TRIM('Employee List'!W410),60))</f>
        <v/>
      </c>
      <c r="V402" t="str">
        <f>IFERROR(IF(VLOOKUP('Employee List'!X410,Country_Table,2,FALSE)="PH",VLOOKUP(UPPER(TRIM('Employee List'!Y410)&amp;TRIM('Employee List'!Z410)&amp;TRIM('Employee List'!AA410)),City!$K:$M,3,FALSE),IF('Employee List'!AA410="","",'Employee List'!AA410)),"")</f>
        <v/>
      </c>
      <c r="W402" t="str">
        <f>IFERROR(IF(VLOOKUP('Employee List'!X410,Country_Table,2,FALSE)="PH",VLOOKUP('Employee List'!Y410,Region_Table,2,FALSE),IF('Employee List'!Y410="","",'Employee List'!Y410)),"")</f>
        <v/>
      </c>
      <c r="X402" t="str">
        <f>IFERROR(IF(VLOOKUP('Employee List'!X410,Country_Table,2,FALSE)="PH",VLOOKUP('Employee List'!Z410,Province_Table,2,FALSE),IF('Employee List'!Z410="","",'Employee List'!Z410)),"")</f>
        <v/>
      </c>
      <c r="Y402" t="str">
        <f>IFERROR(VLOOKUP('Employee List'!X410,Country_Table,2,FALSE),"")</f>
        <v/>
      </c>
      <c r="Z402" s="2" t="str">
        <f>IF('Employee List'!AB410="","",TRIM('Employee List'!AB410))</f>
        <v/>
      </c>
      <c r="AA402" s="2" t="str">
        <f>IF('Employee List'!AC410="","",TRIM('Employee List'!AC410))</f>
        <v/>
      </c>
      <c r="AB402" s="2" t="str">
        <f>IF('Employee List'!AD410="","",TRIM('Employee List'!AD410))</f>
        <v/>
      </c>
      <c r="AC402" s="2" t="str">
        <f>IF('Employee List'!G410="","",TRIM('Employee List'!G410))</f>
        <v/>
      </c>
      <c r="AD402" t="str">
        <f>IFERROR(VLOOKUP('Employee List'!AE410,Civil_Status_Table,2,FALSE),"")</f>
        <v/>
      </c>
      <c r="AE402" s="2" t="str">
        <f>IF('Employee List'!AF410="","",TRIM('Employee List'!AF410))</f>
        <v/>
      </c>
      <c r="AF402" s="2" t="str">
        <f>IF('Employee List'!AG410="","",TRIM('Employee List'!AG410))</f>
        <v/>
      </c>
      <c r="AG402" s="2" t="str">
        <f>IF('Employee List'!AH410="","",TRIM('Employee List'!AH410))</f>
        <v/>
      </c>
      <c r="AH402" t="str">
        <f>IF(ISBLANK('Employee List'!AI410), "",VLOOKUP('Employee List'!AI410,'other LOVs'!A:B,2,FALSE))</f>
        <v/>
      </c>
      <c r="AI402" t="str">
        <f>IF('Employee List'!AJ410="","",TRIM('Employee List'!AJ410))</f>
        <v/>
      </c>
      <c r="AJ402" t="str">
        <f>IF(ISBLANK('Employee List'!AK410)," ",TRIM('Employee List'!AK410))</f>
        <v xml:space="preserve"> </v>
      </c>
    </row>
    <row r="403" spans="1:36">
      <c r="A403" t="str">
        <f>IF('Employee List'!B411="","",TRIM('Employee List'!B411))</f>
        <v/>
      </c>
      <c r="B403" t="str">
        <f>IF('Employee List'!C411="","",TRIM('Employee List'!C411))</f>
        <v/>
      </c>
      <c r="C403" t="str">
        <f>IF('Employee List'!D411="","",TRIM('Employee List'!D411))</f>
        <v/>
      </c>
      <c r="D403" t="str">
        <f>IF(ISBLANK('Employee List'!E411), "",VLOOKUP('Employee List'!E411,'other LOVs'!A:B,2,FALSE))</f>
        <v/>
      </c>
      <c r="E403" t="str">
        <f>IF('Employee List'!F411="","",TRIM('Employee List'!F411))</f>
        <v>,</v>
      </c>
      <c r="F403" s="2" t="str">
        <f>IF('Employee List'!H411="","",'Employee List'!H411)</f>
        <v/>
      </c>
      <c r="G403" s="2" t="str">
        <f>IF('Employee List'!I411="","",TRIM('Employee List'!I411))</f>
        <v/>
      </c>
      <c r="H403" t="str">
        <f>IFERROR(VLOOKUP('Employee List'!J411,Nationality_Table,2,FALSE),"")</f>
        <v/>
      </c>
      <c r="I403" t="str">
        <f>IFERROR(VLOOKUP('Employee List'!K411,Country_Table,2,FALSE),"")</f>
        <v/>
      </c>
      <c r="J403" t="str">
        <f>IFERROR(VLOOKUP('Employee List'!L411,Gender_Table,2,FALSE),"")</f>
        <v/>
      </c>
      <c r="K403" s="2" t="str">
        <f>IF('Employee List'!M411="","",TEXT('Employee List'!M411,"00000000000"))</f>
        <v/>
      </c>
      <c r="L403" s="2" t="str">
        <f>IF('Employee List'!N411="","",TRIM('Employee List'!N411))</f>
        <v/>
      </c>
      <c r="M403" s="2" t="str">
        <f>IF('Employee List'!O411="","",TRIM('Employee List'!O411))</f>
        <v/>
      </c>
      <c r="N403" s="2" t="str">
        <f>IF('Employee List'!P411="","",LEFT(TRIM('Employee List'!P411),60))</f>
        <v/>
      </c>
      <c r="O403" t="str">
        <f>IFERROR(IF(VLOOKUP('Employee List'!Q411,Country_Table,2,FALSE)="PH",VLOOKUP(UPPER(TRIM('Employee List'!R411)&amp;TRIM('Employee List'!S411)&amp;TRIM('Employee List'!T411)),City!$K:$M,3,FALSE),IF('Employee List'!T411="","",'Employee List'!T411)),"")</f>
        <v/>
      </c>
      <c r="P403" t="str">
        <f>IFERROR(IF(VLOOKUP('Employee List'!Q411,Country_Table,2,FALSE)="PH",VLOOKUP('Employee List'!R411,Region_Table,2,FALSE),IF('Employee List'!R411="","",'Employee List'!R411)),"")</f>
        <v/>
      </c>
      <c r="Q403" t="str">
        <f>IFERROR(IF(VLOOKUP('Employee List'!Q411,Country_Table,2,FALSE)="PH",VLOOKUP('Employee List'!S411,Province_Table,2,FALSE),IF('Employee List'!S411="","",'Employee List'!S411)),"")</f>
        <v/>
      </c>
      <c r="R403" t="str">
        <f>IFERROR(VLOOKUP('Employee List'!Q411,Country_Table,2,FALSE),"")</f>
        <v/>
      </c>
      <c r="S403" s="2" t="str">
        <f>IF('Employee List'!U411="","",TRIM('Employee List'!U411))</f>
        <v/>
      </c>
      <c r="T403" s="2" t="str">
        <f>IF('Employee List'!V411="","",TRIM('Employee List'!V411))</f>
        <v/>
      </c>
      <c r="U403" s="2" t="str">
        <f>IF('Employee List'!W411="","",LEFT(TRIM('Employee List'!W411),60))</f>
        <v/>
      </c>
      <c r="V403" t="str">
        <f>IFERROR(IF(VLOOKUP('Employee List'!X411,Country_Table,2,FALSE)="PH",VLOOKUP(UPPER(TRIM('Employee List'!Y411)&amp;TRIM('Employee List'!Z411)&amp;TRIM('Employee List'!AA411)),City!$K:$M,3,FALSE),IF('Employee List'!AA411="","",'Employee List'!AA411)),"")</f>
        <v/>
      </c>
      <c r="W403" t="str">
        <f>IFERROR(IF(VLOOKUP('Employee List'!X411,Country_Table,2,FALSE)="PH",VLOOKUP('Employee List'!Y411,Region_Table,2,FALSE),IF('Employee List'!Y411="","",'Employee List'!Y411)),"")</f>
        <v/>
      </c>
      <c r="X403" t="str">
        <f>IFERROR(IF(VLOOKUP('Employee List'!X411,Country_Table,2,FALSE)="PH",VLOOKUP('Employee List'!Z411,Province_Table,2,FALSE),IF('Employee List'!Z411="","",'Employee List'!Z411)),"")</f>
        <v/>
      </c>
      <c r="Y403" t="str">
        <f>IFERROR(VLOOKUP('Employee List'!X411,Country_Table,2,FALSE),"")</f>
        <v/>
      </c>
      <c r="Z403" s="2" t="str">
        <f>IF('Employee List'!AB411="","",TRIM('Employee List'!AB411))</f>
        <v/>
      </c>
      <c r="AA403" s="2" t="str">
        <f>IF('Employee List'!AC411="","",TRIM('Employee List'!AC411))</f>
        <v/>
      </c>
      <c r="AB403" s="2" t="str">
        <f>IF('Employee List'!AD411="","",TRIM('Employee List'!AD411))</f>
        <v/>
      </c>
      <c r="AC403" s="2" t="str">
        <f>IF('Employee List'!G411="","",TRIM('Employee List'!G411))</f>
        <v/>
      </c>
      <c r="AD403" t="str">
        <f>IFERROR(VLOOKUP('Employee List'!AE411,Civil_Status_Table,2,FALSE),"")</f>
        <v/>
      </c>
      <c r="AE403" s="2" t="str">
        <f>IF('Employee List'!AF411="","",TRIM('Employee List'!AF411))</f>
        <v/>
      </c>
      <c r="AF403" s="2" t="str">
        <f>IF('Employee List'!AG411="","",TRIM('Employee List'!AG411))</f>
        <v/>
      </c>
      <c r="AG403" s="2" t="str">
        <f>IF('Employee List'!AH411="","",TRIM('Employee List'!AH411))</f>
        <v/>
      </c>
      <c r="AH403" t="str">
        <f>IF(ISBLANK('Employee List'!AI411), "",VLOOKUP('Employee List'!AI411,'other LOVs'!A:B,2,FALSE))</f>
        <v/>
      </c>
      <c r="AI403" t="str">
        <f>IF('Employee List'!AJ411="","",TRIM('Employee List'!AJ411))</f>
        <v/>
      </c>
      <c r="AJ403" t="str">
        <f>IF(ISBLANK('Employee List'!AK411)," ",TRIM('Employee List'!AK411))</f>
        <v xml:space="preserve"> </v>
      </c>
    </row>
    <row r="404" spans="1:36">
      <c r="A404" t="str">
        <f>IF('Employee List'!B412="","",TRIM('Employee List'!B412))</f>
        <v/>
      </c>
      <c r="B404" t="str">
        <f>IF('Employee List'!C412="","",TRIM('Employee List'!C412))</f>
        <v/>
      </c>
      <c r="C404" t="str">
        <f>IF('Employee List'!D412="","",TRIM('Employee List'!D412))</f>
        <v/>
      </c>
      <c r="D404" t="str">
        <f>IF(ISBLANK('Employee List'!E412), "",VLOOKUP('Employee List'!E412,'other LOVs'!A:B,2,FALSE))</f>
        <v/>
      </c>
      <c r="E404" t="str">
        <f>IF('Employee List'!F412="","",TRIM('Employee List'!F412))</f>
        <v>,</v>
      </c>
      <c r="F404" s="2" t="str">
        <f>IF('Employee List'!H412="","",'Employee List'!H412)</f>
        <v/>
      </c>
      <c r="G404" s="2" t="str">
        <f>IF('Employee List'!I412="","",TRIM('Employee List'!I412))</f>
        <v/>
      </c>
      <c r="H404" t="str">
        <f>IFERROR(VLOOKUP('Employee List'!J412,Nationality_Table,2,FALSE),"")</f>
        <v/>
      </c>
      <c r="I404" t="str">
        <f>IFERROR(VLOOKUP('Employee List'!K412,Country_Table,2,FALSE),"")</f>
        <v/>
      </c>
      <c r="J404" t="str">
        <f>IFERROR(VLOOKUP('Employee List'!L412,Gender_Table,2,FALSE),"")</f>
        <v/>
      </c>
      <c r="K404" s="2" t="str">
        <f>IF('Employee List'!M412="","",TEXT('Employee List'!M412,"00000000000"))</f>
        <v/>
      </c>
      <c r="L404" s="2" t="str">
        <f>IF('Employee List'!N412="","",TRIM('Employee List'!N412))</f>
        <v/>
      </c>
      <c r="M404" s="2" t="str">
        <f>IF('Employee List'!O412="","",TRIM('Employee List'!O412))</f>
        <v/>
      </c>
      <c r="N404" s="2" t="str">
        <f>IF('Employee List'!P412="","",LEFT(TRIM('Employee List'!P412),60))</f>
        <v/>
      </c>
      <c r="O404" t="str">
        <f>IFERROR(IF(VLOOKUP('Employee List'!Q412,Country_Table,2,FALSE)="PH",VLOOKUP(UPPER(TRIM('Employee List'!R412)&amp;TRIM('Employee List'!S412)&amp;TRIM('Employee List'!T412)),City!$K:$M,3,FALSE),IF('Employee List'!T412="","",'Employee List'!T412)),"")</f>
        <v/>
      </c>
      <c r="P404" t="str">
        <f>IFERROR(IF(VLOOKUP('Employee List'!Q412,Country_Table,2,FALSE)="PH",VLOOKUP('Employee List'!R412,Region_Table,2,FALSE),IF('Employee List'!R412="","",'Employee List'!R412)),"")</f>
        <v/>
      </c>
      <c r="Q404" t="str">
        <f>IFERROR(IF(VLOOKUP('Employee List'!Q412,Country_Table,2,FALSE)="PH",VLOOKUP('Employee List'!S412,Province_Table,2,FALSE),IF('Employee List'!S412="","",'Employee List'!S412)),"")</f>
        <v/>
      </c>
      <c r="R404" t="str">
        <f>IFERROR(VLOOKUP('Employee List'!Q412,Country_Table,2,FALSE),"")</f>
        <v/>
      </c>
      <c r="S404" s="2" t="str">
        <f>IF('Employee List'!U412="","",TRIM('Employee List'!U412))</f>
        <v/>
      </c>
      <c r="T404" s="2" t="str">
        <f>IF('Employee List'!V412="","",TRIM('Employee List'!V412))</f>
        <v/>
      </c>
      <c r="U404" s="2" t="str">
        <f>IF('Employee List'!W412="","",LEFT(TRIM('Employee List'!W412),60))</f>
        <v/>
      </c>
      <c r="V404" t="str">
        <f>IFERROR(IF(VLOOKUP('Employee List'!X412,Country_Table,2,FALSE)="PH",VLOOKUP(UPPER(TRIM('Employee List'!Y412)&amp;TRIM('Employee List'!Z412)&amp;TRIM('Employee List'!AA412)),City!$K:$M,3,FALSE),IF('Employee List'!AA412="","",'Employee List'!AA412)),"")</f>
        <v/>
      </c>
      <c r="W404" t="str">
        <f>IFERROR(IF(VLOOKUP('Employee List'!X412,Country_Table,2,FALSE)="PH",VLOOKUP('Employee List'!Y412,Region_Table,2,FALSE),IF('Employee List'!Y412="","",'Employee List'!Y412)),"")</f>
        <v/>
      </c>
      <c r="X404" t="str">
        <f>IFERROR(IF(VLOOKUP('Employee List'!X412,Country_Table,2,FALSE)="PH",VLOOKUP('Employee List'!Z412,Province_Table,2,FALSE),IF('Employee List'!Z412="","",'Employee List'!Z412)),"")</f>
        <v/>
      </c>
      <c r="Y404" t="str">
        <f>IFERROR(VLOOKUP('Employee List'!X412,Country_Table,2,FALSE),"")</f>
        <v/>
      </c>
      <c r="Z404" s="2" t="str">
        <f>IF('Employee List'!AB412="","",TRIM('Employee List'!AB412))</f>
        <v/>
      </c>
      <c r="AA404" s="2" t="str">
        <f>IF('Employee List'!AC412="","",TRIM('Employee List'!AC412))</f>
        <v/>
      </c>
      <c r="AB404" s="2" t="str">
        <f>IF('Employee List'!AD412="","",TRIM('Employee List'!AD412))</f>
        <v/>
      </c>
      <c r="AC404" s="2" t="str">
        <f>IF('Employee List'!G412="","",TRIM('Employee List'!G412))</f>
        <v/>
      </c>
      <c r="AD404" t="str">
        <f>IFERROR(VLOOKUP('Employee List'!AE412,Civil_Status_Table,2,FALSE),"")</f>
        <v/>
      </c>
      <c r="AE404" s="2" t="str">
        <f>IF('Employee List'!AF412="","",TRIM('Employee List'!AF412))</f>
        <v/>
      </c>
      <c r="AF404" s="2" t="str">
        <f>IF('Employee List'!AG412="","",TRIM('Employee List'!AG412))</f>
        <v/>
      </c>
      <c r="AG404" s="2" t="str">
        <f>IF('Employee List'!AH412="","",TRIM('Employee List'!AH412))</f>
        <v/>
      </c>
      <c r="AH404" t="str">
        <f>IF(ISBLANK('Employee List'!AI412), "",VLOOKUP('Employee List'!AI412,'other LOVs'!A:B,2,FALSE))</f>
        <v/>
      </c>
      <c r="AI404" t="str">
        <f>IF('Employee List'!AJ412="","",TRIM('Employee List'!AJ412))</f>
        <v/>
      </c>
      <c r="AJ404" t="str">
        <f>IF(ISBLANK('Employee List'!AK412)," ",TRIM('Employee List'!AK412))</f>
        <v xml:space="preserve"> </v>
      </c>
    </row>
    <row r="405" spans="1:36">
      <c r="A405" t="str">
        <f>IF('Employee List'!B413="","",TRIM('Employee List'!B413))</f>
        <v/>
      </c>
      <c r="B405" t="str">
        <f>IF('Employee List'!C413="","",TRIM('Employee List'!C413))</f>
        <v/>
      </c>
      <c r="C405" t="str">
        <f>IF('Employee List'!D413="","",TRIM('Employee List'!D413))</f>
        <v/>
      </c>
      <c r="D405" t="str">
        <f>IF(ISBLANK('Employee List'!E413), "",VLOOKUP('Employee List'!E413,'other LOVs'!A:B,2,FALSE))</f>
        <v/>
      </c>
      <c r="E405" t="str">
        <f>IF('Employee List'!F413="","",TRIM('Employee List'!F413))</f>
        <v>,</v>
      </c>
      <c r="F405" s="2" t="str">
        <f>IF('Employee List'!H413="","",'Employee List'!H413)</f>
        <v/>
      </c>
      <c r="G405" s="2" t="str">
        <f>IF('Employee List'!I413="","",TRIM('Employee List'!I413))</f>
        <v/>
      </c>
      <c r="H405" t="str">
        <f>IFERROR(VLOOKUP('Employee List'!J413,Nationality_Table,2,FALSE),"")</f>
        <v/>
      </c>
      <c r="I405" t="str">
        <f>IFERROR(VLOOKUP('Employee List'!K413,Country_Table,2,FALSE),"")</f>
        <v/>
      </c>
      <c r="J405" t="str">
        <f>IFERROR(VLOOKUP('Employee List'!L413,Gender_Table,2,FALSE),"")</f>
        <v/>
      </c>
      <c r="K405" s="2" t="str">
        <f>IF('Employee List'!M413="","",TEXT('Employee List'!M413,"00000000000"))</f>
        <v/>
      </c>
      <c r="L405" s="2" t="str">
        <f>IF('Employee List'!N413="","",TRIM('Employee List'!N413))</f>
        <v/>
      </c>
      <c r="M405" s="2" t="str">
        <f>IF('Employee List'!O413="","",TRIM('Employee List'!O413))</f>
        <v/>
      </c>
      <c r="N405" s="2" t="str">
        <f>IF('Employee List'!P413="","",LEFT(TRIM('Employee List'!P413),60))</f>
        <v/>
      </c>
      <c r="O405" t="str">
        <f>IFERROR(IF(VLOOKUP('Employee List'!Q413,Country_Table,2,FALSE)="PH",VLOOKUP(UPPER(TRIM('Employee List'!R413)&amp;TRIM('Employee List'!S413)&amp;TRIM('Employee List'!T413)),City!$K:$M,3,FALSE),IF('Employee List'!T413="","",'Employee List'!T413)),"")</f>
        <v/>
      </c>
      <c r="P405" t="str">
        <f>IFERROR(IF(VLOOKUP('Employee List'!Q413,Country_Table,2,FALSE)="PH",VLOOKUP('Employee List'!R413,Region_Table,2,FALSE),IF('Employee List'!R413="","",'Employee List'!R413)),"")</f>
        <v/>
      </c>
      <c r="Q405" t="str">
        <f>IFERROR(IF(VLOOKUP('Employee List'!Q413,Country_Table,2,FALSE)="PH",VLOOKUP('Employee List'!S413,Province_Table,2,FALSE),IF('Employee List'!S413="","",'Employee List'!S413)),"")</f>
        <v/>
      </c>
      <c r="R405" t="str">
        <f>IFERROR(VLOOKUP('Employee List'!Q413,Country_Table,2,FALSE),"")</f>
        <v/>
      </c>
      <c r="S405" s="2" t="str">
        <f>IF('Employee List'!U413="","",TRIM('Employee List'!U413))</f>
        <v/>
      </c>
      <c r="T405" s="2" t="str">
        <f>IF('Employee List'!V413="","",TRIM('Employee List'!V413))</f>
        <v/>
      </c>
      <c r="U405" s="2" t="str">
        <f>IF('Employee List'!W413="","",LEFT(TRIM('Employee List'!W413),60))</f>
        <v/>
      </c>
      <c r="V405" t="str">
        <f>IFERROR(IF(VLOOKUP('Employee List'!X413,Country_Table,2,FALSE)="PH",VLOOKUP(UPPER(TRIM('Employee List'!Y413)&amp;TRIM('Employee List'!Z413)&amp;TRIM('Employee List'!AA413)),City!$K:$M,3,FALSE),IF('Employee List'!AA413="","",'Employee List'!AA413)),"")</f>
        <v/>
      </c>
      <c r="W405" t="str">
        <f>IFERROR(IF(VLOOKUP('Employee List'!X413,Country_Table,2,FALSE)="PH",VLOOKUP('Employee List'!Y413,Region_Table,2,FALSE),IF('Employee List'!Y413="","",'Employee List'!Y413)),"")</f>
        <v/>
      </c>
      <c r="X405" t="str">
        <f>IFERROR(IF(VLOOKUP('Employee List'!X413,Country_Table,2,FALSE)="PH",VLOOKUP('Employee List'!Z413,Province_Table,2,FALSE),IF('Employee List'!Z413="","",'Employee List'!Z413)),"")</f>
        <v/>
      </c>
      <c r="Y405" t="str">
        <f>IFERROR(VLOOKUP('Employee List'!X413,Country_Table,2,FALSE),"")</f>
        <v/>
      </c>
      <c r="Z405" s="2" t="str">
        <f>IF('Employee List'!AB413="","",TRIM('Employee List'!AB413))</f>
        <v/>
      </c>
      <c r="AA405" s="2" t="str">
        <f>IF('Employee List'!AC413="","",TRIM('Employee List'!AC413))</f>
        <v/>
      </c>
      <c r="AB405" s="2" t="str">
        <f>IF('Employee List'!AD413="","",TRIM('Employee List'!AD413))</f>
        <v/>
      </c>
      <c r="AC405" s="2" t="str">
        <f>IF('Employee List'!G413="","",TRIM('Employee List'!G413))</f>
        <v/>
      </c>
      <c r="AD405" t="str">
        <f>IFERROR(VLOOKUP('Employee List'!AE413,Civil_Status_Table,2,FALSE),"")</f>
        <v/>
      </c>
      <c r="AE405" s="2" t="str">
        <f>IF('Employee List'!AF413="","",TRIM('Employee List'!AF413))</f>
        <v/>
      </c>
      <c r="AF405" s="2" t="str">
        <f>IF('Employee List'!AG413="","",TRIM('Employee List'!AG413))</f>
        <v/>
      </c>
      <c r="AG405" s="2" t="str">
        <f>IF('Employee List'!AH413="","",TRIM('Employee List'!AH413))</f>
        <v/>
      </c>
      <c r="AH405" t="str">
        <f>IF(ISBLANK('Employee List'!AI413), "",VLOOKUP('Employee List'!AI413,'other LOVs'!A:B,2,FALSE))</f>
        <v/>
      </c>
      <c r="AI405" t="str">
        <f>IF('Employee List'!AJ413="","",TRIM('Employee List'!AJ413))</f>
        <v/>
      </c>
      <c r="AJ405" t="str">
        <f>IF(ISBLANK('Employee List'!AK413)," ",TRIM('Employee List'!AK413))</f>
        <v xml:space="preserve"> </v>
      </c>
    </row>
    <row r="406" spans="1:36">
      <c r="A406" t="str">
        <f>IF('Employee List'!B414="","",TRIM('Employee List'!B414))</f>
        <v/>
      </c>
      <c r="B406" t="str">
        <f>IF('Employee List'!C414="","",TRIM('Employee List'!C414))</f>
        <v/>
      </c>
      <c r="C406" t="str">
        <f>IF('Employee List'!D414="","",TRIM('Employee List'!D414))</f>
        <v/>
      </c>
      <c r="D406" t="str">
        <f>IF(ISBLANK('Employee List'!E414), "",VLOOKUP('Employee List'!E414,'other LOVs'!A:B,2,FALSE))</f>
        <v/>
      </c>
      <c r="E406" t="str">
        <f>IF('Employee List'!F414="","",TRIM('Employee List'!F414))</f>
        <v>,</v>
      </c>
      <c r="F406" s="2" t="str">
        <f>IF('Employee List'!H414="","",'Employee List'!H414)</f>
        <v/>
      </c>
      <c r="G406" s="2" t="str">
        <f>IF('Employee List'!I414="","",TRIM('Employee List'!I414))</f>
        <v/>
      </c>
      <c r="H406" t="str">
        <f>IFERROR(VLOOKUP('Employee List'!J414,Nationality_Table,2,FALSE),"")</f>
        <v/>
      </c>
      <c r="I406" t="str">
        <f>IFERROR(VLOOKUP('Employee List'!K414,Country_Table,2,FALSE),"")</f>
        <v/>
      </c>
      <c r="J406" t="str">
        <f>IFERROR(VLOOKUP('Employee List'!L414,Gender_Table,2,FALSE),"")</f>
        <v/>
      </c>
      <c r="K406" s="2" t="str">
        <f>IF('Employee List'!M414="","",TEXT('Employee List'!M414,"00000000000"))</f>
        <v/>
      </c>
      <c r="L406" s="2" t="str">
        <f>IF('Employee List'!N414="","",TRIM('Employee List'!N414))</f>
        <v/>
      </c>
      <c r="M406" s="2" t="str">
        <f>IF('Employee List'!O414="","",TRIM('Employee List'!O414))</f>
        <v/>
      </c>
      <c r="N406" s="2" t="str">
        <f>IF('Employee List'!P414="","",LEFT(TRIM('Employee List'!P414),60))</f>
        <v/>
      </c>
      <c r="O406" t="str">
        <f>IFERROR(IF(VLOOKUP('Employee List'!Q414,Country_Table,2,FALSE)="PH",VLOOKUP(UPPER(TRIM('Employee List'!R414)&amp;TRIM('Employee List'!S414)&amp;TRIM('Employee List'!T414)),City!$K:$M,3,FALSE),IF('Employee List'!T414="","",'Employee List'!T414)),"")</f>
        <v/>
      </c>
      <c r="P406" t="str">
        <f>IFERROR(IF(VLOOKUP('Employee List'!Q414,Country_Table,2,FALSE)="PH",VLOOKUP('Employee List'!R414,Region_Table,2,FALSE),IF('Employee List'!R414="","",'Employee List'!R414)),"")</f>
        <v/>
      </c>
      <c r="Q406" t="str">
        <f>IFERROR(IF(VLOOKUP('Employee List'!Q414,Country_Table,2,FALSE)="PH",VLOOKUP('Employee List'!S414,Province_Table,2,FALSE),IF('Employee List'!S414="","",'Employee List'!S414)),"")</f>
        <v/>
      </c>
      <c r="R406" t="str">
        <f>IFERROR(VLOOKUP('Employee List'!Q414,Country_Table,2,FALSE),"")</f>
        <v/>
      </c>
      <c r="S406" s="2" t="str">
        <f>IF('Employee List'!U414="","",TRIM('Employee List'!U414))</f>
        <v/>
      </c>
      <c r="T406" s="2" t="str">
        <f>IF('Employee List'!V414="","",TRIM('Employee List'!V414))</f>
        <v/>
      </c>
      <c r="U406" s="2" t="str">
        <f>IF('Employee List'!W414="","",LEFT(TRIM('Employee List'!W414),60))</f>
        <v/>
      </c>
      <c r="V406" t="str">
        <f>IFERROR(IF(VLOOKUP('Employee List'!X414,Country_Table,2,FALSE)="PH",VLOOKUP(UPPER(TRIM('Employee List'!Y414)&amp;TRIM('Employee List'!Z414)&amp;TRIM('Employee List'!AA414)),City!$K:$M,3,FALSE),IF('Employee List'!AA414="","",'Employee List'!AA414)),"")</f>
        <v/>
      </c>
      <c r="W406" t="str">
        <f>IFERROR(IF(VLOOKUP('Employee List'!X414,Country_Table,2,FALSE)="PH",VLOOKUP('Employee List'!Y414,Region_Table,2,FALSE),IF('Employee List'!Y414="","",'Employee List'!Y414)),"")</f>
        <v/>
      </c>
      <c r="X406" t="str">
        <f>IFERROR(IF(VLOOKUP('Employee List'!X414,Country_Table,2,FALSE)="PH",VLOOKUP('Employee List'!Z414,Province_Table,2,FALSE),IF('Employee List'!Z414="","",'Employee List'!Z414)),"")</f>
        <v/>
      </c>
      <c r="Y406" t="str">
        <f>IFERROR(VLOOKUP('Employee List'!X414,Country_Table,2,FALSE),"")</f>
        <v/>
      </c>
      <c r="Z406" s="2" t="str">
        <f>IF('Employee List'!AB414="","",TRIM('Employee List'!AB414))</f>
        <v/>
      </c>
      <c r="AA406" s="2" t="str">
        <f>IF('Employee List'!AC414="","",TRIM('Employee List'!AC414))</f>
        <v/>
      </c>
      <c r="AB406" s="2" t="str">
        <f>IF('Employee List'!AD414="","",TRIM('Employee List'!AD414))</f>
        <v/>
      </c>
      <c r="AC406" s="2" t="str">
        <f>IF('Employee List'!G414="","",TRIM('Employee List'!G414))</f>
        <v/>
      </c>
      <c r="AD406" t="str">
        <f>IFERROR(VLOOKUP('Employee List'!AE414,Civil_Status_Table,2,FALSE),"")</f>
        <v/>
      </c>
      <c r="AE406" s="2" t="str">
        <f>IF('Employee List'!AF414="","",TRIM('Employee List'!AF414))</f>
        <v/>
      </c>
      <c r="AF406" s="2" t="str">
        <f>IF('Employee List'!AG414="","",TRIM('Employee List'!AG414))</f>
        <v/>
      </c>
      <c r="AG406" s="2" t="str">
        <f>IF('Employee List'!AH414="","",TRIM('Employee List'!AH414))</f>
        <v/>
      </c>
      <c r="AH406" t="str">
        <f>IF(ISBLANK('Employee List'!AI414), "",VLOOKUP('Employee List'!AI414,'other LOVs'!A:B,2,FALSE))</f>
        <v/>
      </c>
      <c r="AI406" t="str">
        <f>IF('Employee List'!AJ414="","",TRIM('Employee List'!AJ414))</f>
        <v/>
      </c>
      <c r="AJ406" t="str">
        <f>IF(ISBLANK('Employee List'!AK414)," ",TRIM('Employee List'!AK414))</f>
        <v xml:space="preserve"> </v>
      </c>
    </row>
    <row r="407" spans="1:36">
      <c r="A407" t="str">
        <f>IF('Employee List'!B415="","",TRIM('Employee List'!B415))</f>
        <v/>
      </c>
      <c r="B407" t="str">
        <f>IF('Employee List'!C415="","",TRIM('Employee List'!C415))</f>
        <v/>
      </c>
      <c r="C407" t="str">
        <f>IF('Employee List'!D415="","",TRIM('Employee List'!D415))</f>
        <v/>
      </c>
      <c r="D407" t="str">
        <f>IF(ISBLANK('Employee List'!E415), "",VLOOKUP('Employee List'!E415,'other LOVs'!A:B,2,FALSE))</f>
        <v/>
      </c>
      <c r="E407" t="str">
        <f>IF('Employee List'!F415="","",TRIM('Employee List'!F415))</f>
        <v>,</v>
      </c>
      <c r="F407" s="2" t="str">
        <f>IF('Employee List'!H415="","",'Employee List'!H415)</f>
        <v/>
      </c>
      <c r="G407" s="2" t="str">
        <f>IF('Employee List'!I415="","",TRIM('Employee List'!I415))</f>
        <v/>
      </c>
      <c r="H407" t="str">
        <f>IFERROR(VLOOKUP('Employee List'!J415,Nationality_Table,2,FALSE),"")</f>
        <v/>
      </c>
      <c r="I407" t="str">
        <f>IFERROR(VLOOKUP('Employee List'!K415,Country_Table,2,FALSE),"")</f>
        <v/>
      </c>
      <c r="J407" t="str">
        <f>IFERROR(VLOOKUP('Employee List'!L415,Gender_Table,2,FALSE),"")</f>
        <v/>
      </c>
      <c r="K407" s="2" t="str">
        <f>IF('Employee List'!M415="","",TEXT('Employee List'!M415,"00000000000"))</f>
        <v/>
      </c>
      <c r="L407" s="2" t="str">
        <f>IF('Employee List'!N415="","",TRIM('Employee List'!N415))</f>
        <v/>
      </c>
      <c r="M407" s="2" t="str">
        <f>IF('Employee List'!O415="","",TRIM('Employee List'!O415))</f>
        <v/>
      </c>
      <c r="N407" s="2" t="str">
        <f>IF('Employee List'!P415="","",LEFT(TRIM('Employee List'!P415),60))</f>
        <v/>
      </c>
      <c r="O407" t="str">
        <f>IFERROR(IF(VLOOKUP('Employee List'!Q415,Country_Table,2,FALSE)="PH",VLOOKUP(UPPER(TRIM('Employee List'!R415)&amp;TRIM('Employee List'!S415)&amp;TRIM('Employee List'!T415)),City!$K:$M,3,FALSE),IF('Employee List'!T415="","",'Employee List'!T415)),"")</f>
        <v/>
      </c>
      <c r="P407" t="str">
        <f>IFERROR(IF(VLOOKUP('Employee List'!Q415,Country_Table,2,FALSE)="PH",VLOOKUP('Employee List'!R415,Region_Table,2,FALSE),IF('Employee List'!R415="","",'Employee List'!R415)),"")</f>
        <v/>
      </c>
      <c r="Q407" t="str">
        <f>IFERROR(IF(VLOOKUP('Employee List'!Q415,Country_Table,2,FALSE)="PH",VLOOKUP('Employee List'!S415,Province_Table,2,FALSE),IF('Employee List'!S415="","",'Employee List'!S415)),"")</f>
        <v/>
      </c>
      <c r="R407" t="str">
        <f>IFERROR(VLOOKUP('Employee List'!Q415,Country_Table,2,FALSE),"")</f>
        <v/>
      </c>
      <c r="S407" s="2" t="str">
        <f>IF('Employee List'!U415="","",TRIM('Employee List'!U415))</f>
        <v/>
      </c>
      <c r="T407" s="2" t="str">
        <f>IF('Employee List'!V415="","",TRIM('Employee List'!V415))</f>
        <v/>
      </c>
      <c r="U407" s="2" t="str">
        <f>IF('Employee List'!W415="","",LEFT(TRIM('Employee List'!W415),60))</f>
        <v/>
      </c>
      <c r="V407" t="str">
        <f>IFERROR(IF(VLOOKUP('Employee List'!X415,Country_Table,2,FALSE)="PH",VLOOKUP(UPPER(TRIM('Employee List'!Y415)&amp;TRIM('Employee List'!Z415)&amp;TRIM('Employee List'!AA415)),City!$K:$M,3,FALSE),IF('Employee List'!AA415="","",'Employee List'!AA415)),"")</f>
        <v/>
      </c>
      <c r="W407" t="str">
        <f>IFERROR(IF(VLOOKUP('Employee List'!X415,Country_Table,2,FALSE)="PH",VLOOKUP('Employee List'!Y415,Region_Table,2,FALSE),IF('Employee List'!Y415="","",'Employee List'!Y415)),"")</f>
        <v/>
      </c>
      <c r="X407" t="str">
        <f>IFERROR(IF(VLOOKUP('Employee List'!X415,Country_Table,2,FALSE)="PH",VLOOKUP('Employee List'!Z415,Province_Table,2,FALSE),IF('Employee List'!Z415="","",'Employee List'!Z415)),"")</f>
        <v/>
      </c>
      <c r="Y407" t="str">
        <f>IFERROR(VLOOKUP('Employee List'!X415,Country_Table,2,FALSE),"")</f>
        <v/>
      </c>
      <c r="Z407" s="2" t="str">
        <f>IF('Employee List'!AB415="","",TRIM('Employee List'!AB415))</f>
        <v/>
      </c>
      <c r="AA407" s="2" t="str">
        <f>IF('Employee List'!AC415="","",TRIM('Employee List'!AC415))</f>
        <v/>
      </c>
      <c r="AB407" s="2" t="str">
        <f>IF('Employee List'!AD415="","",TRIM('Employee List'!AD415))</f>
        <v/>
      </c>
      <c r="AC407" s="2" t="str">
        <f>IF('Employee List'!G415="","",TRIM('Employee List'!G415))</f>
        <v/>
      </c>
      <c r="AD407" t="str">
        <f>IFERROR(VLOOKUP('Employee List'!AE415,Civil_Status_Table,2,FALSE),"")</f>
        <v/>
      </c>
      <c r="AE407" s="2" t="str">
        <f>IF('Employee List'!AF415="","",TRIM('Employee List'!AF415))</f>
        <v/>
      </c>
      <c r="AF407" s="2" t="str">
        <f>IF('Employee List'!AG415="","",TRIM('Employee List'!AG415))</f>
        <v/>
      </c>
      <c r="AG407" s="2" t="str">
        <f>IF('Employee List'!AH415="","",TRIM('Employee List'!AH415))</f>
        <v/>
      </c>
      <c r="AH407" t="str">
        <f>IF(ISBLANK('Employee List'!AI415), "",VLOOKUP('Employee List'!AI415,'other LOVs'!A:B,2,FALSE))</f>
        <v/>
      </c>
      <c r="AI407" t="str">
        <f>IF('Employee List'!AJ415="","",TRIM('Employee List'!AJ415))</f>
        <v/>
      </c>
      <c r="AJ407" t="str">
        <f>IF(ISBLANK('Employee List'!AK415)," ",TRIM('Employee List'!AK415))</f>
        <v xml:space="preserve"> </v>
      </c>
    </row>
    <row r="408" spans="1:36">
      <c r="A408" t="str">
        <f>IF('Employee List'!B416="","",TRIM('Employee List'!B416))</f>
        <v/>
      </c>
      <c r="B408" t="str">
        <f>IF('Employee List'!C416="","",TRIM('Employee List'!C416))</f>
        <v/>
      </c>
      <c r="C408" t="str">
        <f>IF('Employee List'!D416="","",TRIM('Employee List'!D416))</f>
        <v/>
      </c>
      <c r="D408" t="str">
        <f>IF(ISBLANK('Employee List'!E416), "",VLOOKUP('Employee List'!E416,'other LOVs'!A:B,2,FALSE))</f>
        <v/>
      </c>
      <c r="E408" t="str">
        <f>IF('Employee List'!F416="","",TRIM('Employee List'!F416))</f>
        <v>,</v>
      </c>
      <c r="F408" s="2" t="str">
        <f>IF('Employee List'!H416="","",'Employee List'!H416)</f>
        <v/>
      </c>
      <c r="G408" s="2" t="str">
        <f>IF('Employee List'!I416="","",TRIM('Employee List'!I416))</f>
        <v/>
      </c>
      <c r="H408" t="str">
        <f>IFERROR(VLOOKUP('Employee List'!J416,Nationality_Table,2,FALSE),"")</f>
        <v/>
      </c>
      <c r="I408" t="str">
        <f>IFERROR(VLOOKUP('Employee List'!K416,Country_Table,2,FALSE),"")</f>
        <v/>
      </c>
      <c r="J408" t="str">
        <f>IFERROR(VLOOKUP('Employee List'!L416,Gender_Table,2,FALSE),"")</f>
        <v/>
      </c>
      <c r="K408" s="2" t="str">
        <f>IF('Employee List'!M416="","",TEXT('Employee List'!M416,"00000000000"))</f>
        <v/>
      </c>
      <c r="L408" s="2" t="str">
        <f>IF('Employee List'!N416="","",TRIM('Employee List'!N416))</f>
        <v/>
      </c>
      <c r="M408" s="2" t="str">
        <f>IF('Employee List'!O416="","",TRIM('Employee List'!O416))</f>
        <v/>
      </c>
      <c r="N408" s="2" t="str">
        <f>IF('Employee List'!P416="","",LEFT(TRIM('Employee List'!P416),60))</f>
        <v/>
      </c>
      <c r="O408" t="str">
        <f>IFERROR(IF(VLOOKUP('Employee List'!Q416,Country_Table,2,FALSE)="PH",VLOOKUP(UPPER(TRIM('Employee List'!R416)&amp;TRIM('Employee List'!S416)&amp;TRIM('Employee List'!T416)),City!$K:$M,3,FALSE),IF('Employee List'!T416="","",'Employee List'!T416)),"")</f>
        <v/>
      </c>
      <c r="P408" t="str">
        <f>IFERROR(IF(VLOOKUP('Employee List'!Q416,Country_Table,2,FALSE)="PH",VLOOKUP('Employee List'!R416,Region_Table,2,FALSE),IF('Employee List'!R416="","",'Employee List'!R416)),"")</f>
        <v/>
      </c>
      <c r="Q408" t="str">
        <f>IFERROR(IF(VLOOKUP('Employee List'!Q416,Country_Table,2,FALSE)="PH",VLOOKUP('Employee List'!S416,Province_Table,2,FALSE),IF('Employee List'!S416="","",'Employee List'!S416)),"")</f>
        <v/>
      </c>
      <c r="R408" t="str">
        <f>IFERROR(VLOOKUP('Employee List'!Q416,Country_Table,2,FALSE),"")</f>
        <v/>
      </c>
      <c r="S408" s="2" t="str">
        <f>IF('Employee List'!U416="","",TRIM('Employee List'!U416))</f>
        <v/>
      </c>
      <c r="T408" s="2" t="str">
        <f>IF('Employee List'!V416="","",TRIM('Employee List'!V416))</f>
        <v/>
      </c>
      <c r="U408" s="2" t="str">
        <f>IF('Employee List'!W416="","",LEFT(TRIM('Employee List'!W416),60))</f>
        <v/>
      </c>
      <c r="V408" t="str">
        <f>IFERROR(IF(VLOOKUP('Employee List'!X416,Country_Table,2,FALSE)="PH",VLOOKUP(UPPER(TRIM('Employee List'!Y416)&amp;TRIM('Employee List'!Z416)&amp;TRIM('Employee List'!AA416)),City!$K:$M,3,FALSE),IF('Employee List'!AA416="","",'Employee List'!AA416)),"")</f>
        <v/>
      </c>
      <c r="W408" t="str">
        <f>IFERROR(IF(VLOOKUP('Employee List'!X416,Country_Table,2,FALSE)="PH",VLOOKUP('Employee List'!Y416,Region_Table,2,FALSE),IF('Employee List'!Y416="","",'Employee List'!Y416)),"")</f>
        <v/>
      </c>
      <c r="X408" t="str">
        <f>IFERROR(IF(VLOOKUP('Employee List'!X416,Country_Table,2,FALSE)="PH",VLOOKUP('Employee List'!Z416,Province_Table,2,FALSE),IF('Employee List'!Z416="","",'Employee List'!Z416)),"")</f>
        <v/>
      </c>
      <c r="Y408" t="str">
        <f>IFERROR(VLOOKUP('Employee List'!X416,Country_Table,2,FALSE),"")</f>
        <v/>
      </c>
      <c r="Z408" s="2" t="str">
        <f>IF('Employee List'!AB416="","",TRIM('Employee List'!AB416))</f>
        <v/>
      </c>
      <c r="AA408" s="2" t="str">
        <f>IF('Employee List'!AC416="","",TRIM('Employee List'!AC416))</f>
        <v/>
      </c>
      <c r="AB408" s="2" t="str">
        <f>IF('Employee List'!AD416="","",TRIM('Employee List'!AD416))</f>
        <v/>
      </c>
      <c r="AC408" s="2" t="str">
        <f>IF('Employee List'!G416="","",TRIM('Employee List'!G416))</f>
        <v/>
      </c>
      <c r="AD408" t="str">
        <f>IFERROR(VLOOKUP('Employee List'!AE416,Civil_Status_Table,2,FALSE),"")</f>
        <v/>
      </c>
      <c r="AE408" s="2" t="str">
        <f>IF('Employee List'!AF416="","",TRIM('Employee List'!AF416))</f>
        <v/>
      </c>
      <c r="AF408" s="2" t="str">
        <f>IF('Employee List'!AG416="","",TRIM('Employee List'!AG416))</f>
        <v/>
      </c>
      <c r="AG408" s="2" t="str">
        <f>IF('Employee List'!AH416="","",TRIM('Employee List'!AH416))</f>
        <v/>
      </c>
      <c r="AH408" t="str">
        <f>IF(ISBLANK('Employee List'!AI416), "",VLOOKUP('Employee List'!AI416,'other LOVs'!A:B,2,FALSE))</f>
        <v/>
      </c>
      <c r="AI408" t="str">
        <f>IF('Employee List'!AJ416="","",TRIM('Employee List'!AJ416))</f>
        <v/>
      </c>
      <c r="AJ408" t="str">
        <f>IF(ISBLANK('Employee List'!AK416)," ",TRIM('Employee List'!AK416))</f>
        <v xml:space="preserve"> </v>
      </c>
    </row>
    <row r="409" spans="1:36">
      <c r="A409" t="str">
        <f>IF('Employee List'!B417="","",TRIM('Employee List'!B417))</f>
        <v/>
      </c>
      <c r="B409" t="str">
        <f>IF('Employee List'!C417="","",TRIM('Employee List'!C417))</f>
        <v/>
      </c>
      <c r="C409" t="str">
        <f>IF('Employee List'!D417="","",TRIM('Employee List'!D417))</f>
        <v/>
      </c>
      <c r="D409" t="str">
        <f>IF(ISBLANK('Employee List'!E417), "",VLOOKUP('Employee List'!E417,'other LOVs'!A:B,2,FALSE))</f>
        <v/>
      </c>
      <c r="E409" t="str">
        <f>IF('Employee List'!F417="","",TRIM('Employee List'!F417))</f>
        <v>,</v>
      </c>
      <c r="F409" s="2" t="str">
        <f>IF('Employee List'!H417="","",'Employee List'!H417)</f>
        <v/>
      </c>
      <c r="G409" s="2" t="str">
        <f>IF('Employee List'!I417="","",TRIM('Employee List'!I417))</f>
        <v/>
      </c>
      <c r="H409" t="str">
        <f>IFERROR(VLOOKUP('Employee List'!J417,Nationality_Table,2,FALSE),"")</f>
        <v/>
      </c>
      <c r="I409" t="str">
        <f>IFERROR(VLOOKUP('Employee List'!K417,Country_Table,2,FALSE),"")</f>
        <v/>
      </c>
      <c r="J409" t="str">
        <f>IFERROR(VLOOKUP('Employee List'!L417,Gender_Table,2,FALSE),"")</f>
        <v/>
      </c>
      <c r="K409" s="2" t="str">
        <f>IF('Employee List'!M417="","",TEXT('Employee List'!M417,"00000000000"))</f>
        <v/>
      </c>
      <c r="L409" s="2" t="str">
        <f>IF('Employee List'!N417="","",TRIM('Employee List'!N417))</f>
        <v/>
      </c>
      <c r="M409" s="2" t="str">
        <f>IF('Employee List'!O417="","",TRIM('Employee List'!O417))</f>
        <v/>
      </c>
      <c r="N409" s="2" t="str">
        <f>IF('Employee List'!P417="","",LEFT(TRIM('Employee List'!P417),60))</f>
        <v/>
      </c>
      <c r="O409" t="str">
        <f>IFERROR(IF(VLOOKUP('Employee List'!Q417,Country_Table,2,FALSE)="PH",VLOOKUP(UPPER(TRIM('Employee List'!R417)&amp;TRIM('Employee List'!S417)&amp;TRIM('Employee List'!T417)),City!$K:$M,3,FALSE),IF('Employee List'!T417="","",'Employee List'!T417)),"")</f>
        <v/>
      </c>
      <c r="P409" t="str">
        <f>IFERROR(IF(VLOOKUP('Employee List'!Q417,Country_Table,2,FALSE)="PH",VLOOKUP('Employee List'!R417,Region_Table,2,FALSE),IF('Employee List'!R417="","",'Employee List'!R417)),"")</f>
        <v/>
      </c>
      <c r="Q409" t="str">
        <f>IFERROR(IF(VLOOKUP('Employee List'!Q417,Country_Table,2,FALSE)="PH",VLOOKUP('Employee List'!S417,Province_Table,2,FALSE),IF('Employee List'!S417="","",'Employee List'!S417)),"")</f>
        <v/>
      </c>
      <c r="R409" t="str">
        <f>IFERROR(VLOOKUP('Employee List'!Q417,Country_Table,2,FALSE),"")</f>
        <v/>
      </c>
      <c r="S409" s="2" t="str">
        <f>IF('Employee List'!U417="","",TRIM('Employee List'!U417))</f>
        <v/>
      </c>
      <c r="T409" s="2" t="str">
        <f>IF('Employee List'!V417="","",TRIM('Employee List'!V417))</f>
        <v/>
      </c>
      <c r="U409" s="2" t="str">
        <f>IF('Employee List'!W417="","",LEFT(TRIM('Employee List'!W417),60))</f>
        <v/>
      </c>
      <c r="V409" t="str">
        <f>IFERROR(IF(VLOOKUP('Employee List'!X417,Country_Table,2,FALSE)="PH",VLOOKUP(UPPER(TRIM('Employee List'!Y417)&amp;TRIM('Employee List'!Z417)&amp;TRIM('Employee List'!AA417)),City!$K:$M,3,FALSE),IF('Employee List'!AA417="","",'Employee List'!AA417)),"")</f>
        <v/>
      </c>
      <c r="W409" t="str">
        <f>IFERROR(IF(VLOOKUP('Employee List'!X417,Country_Table,2,FALSE)="PH",VLOOKUP('Employee List'!Y417,Region_Table,2,FALSE),IF('Employee List'!Y417="","",'Employee List'!Y417)),"")</f>
        <v/>
      </c>
      <c r="X409" t="str">
        <f>IFERROR(IF(VLOOKUP('Employee List'!X417,Country_Table,2,FALSE)="PH",VLOOKUP('Employee List'!Z417,Province_Table,2,FALSE),IF('Employee List'!Z417="","",'Employee List'!Z417)),"")</f>
        <v/>
      </c>
      <c r="Y409" t="str">
        <f>IFERROR(VLOOKUP('Employee List'!X417,Country_Table,2,FALSE),"")</f>
        <v/>
      </c>
      <c r="Z409" s="2" t="str">
        <f>IF('Employee List'!AB417="","",TRIM('Employee List'!AB417))</f>
        <v/>
      </c>
      <c r="AA409" s="2" t="str">
        <f>IF('Employee List'!AC417="","",TRIM('Employee List'!AC417))</f>
        <v/>
      </c>
      <c r="AB409" s="2" t="str">
        <f>IF('Employee List'!AD417="","",TRIM('Employee List'!AD417))</f>
        <v/>
      </c>
      <c r="AC409" s="2" t="str">
        <f>IF('Employee List'!G417="","",TRIM('Employee List'!G417))</f>
        <v/>
      </c>
      <c r="AD409" t="str">
        <f>IFERROR(VLOOKUP('Employee List'!AE417,Civil_Status_Table,2,FALSE),"")</f>
        <v/>
      </c>
      <c r="AE409" s="2" t="str">
        <f>IF('Employee List'!AF417="","",TRIM('Employee List'!AF417))</f>
        <v/>
      </c>
      <c r="AF409" s="2" t="str">
        <f>IF('Employee List'!AG417="","",TRIM('Employee List'!AG417))</f>
        <v/>
      </c>
      <c r="AG409" s="2" t="str">
        <f>IF('Employee List'!AH417="","",TRIM('Employee List'!AH417))</f>
        <v/>
      </c>
      <c r="AH409" t="str">
        <f>IF(ISBLANK('Employee List'!AI417), "",VLOOKUP('Employee List'!AI417,'other LOVs'!A:B,2,FALSE))</f>
        <v/>
      </c>
      <c r="AI409" t="str">
        <f>IF('Employee List'!AJ417="","",TRIM('Employee List'!AJ417))</f>
        <v/>
      </c>
      <c r="AJ409" t="str">
        <f>IF(ISBLANK('Employee List'!AK417)," ",TRIM('Employee List'!AK417))</f>
        <v xml:space="preserve"> </v>
      </c>
    </row>
    <row r="410" spans="1:36">
      <c r="A410" t="str">
        <f>IF('Employee List'!B418="","",TRIM('Employee List'!B418))</f>
        <v/>
      </c>
      <c r="B410" t="str">
        <f>IF('Employee List'!C418="","",TRIM('Employee List'!C418))</f>
        <v/>
      </c>
      <c r="C410" t="str">
        <f>IF('Employee List'!D418="","",TRIM('Employee List'!D418))</f>
        <v/>
      </c>
      <c r="D410" t="str">
        <f>IF(ISBLANK('Employee List'!E418), "",VLOOKUP('Employee List'!E418,'other LOVs'!A:B,2,FALSE))</f>
        <v/>
      </c>
      <c r="E410" t="str">
        <f>IF('Employee List'!F418="","",TRIM('Employee List'!F418))</f>
        <v>,</v>
      </c>
      <c r="F410" s="2" t="str">
        <f>IF('Employee List'!H418="","",'Employee List'!H418)</f>
        <v/>
      </c>
      <c r="G410" s="2" t="str">
        <f>IF('Employee List'!I418="","",TRIM('Employee List'!I418))</f>
        <v/>
      </c>
      <c r="H410" t="str">
        <f>IFERROR(VLOOKUP('Employee List'!J418,Nationality_Table,2,FALSE),"")</f>
        <v/>
      </c>
      <c r="I410" t="str">
        <f>IFERROR(VLOOKUP('Employee List'!K418,Country_Table,2,FALSE),"")</f>
        <v/>
      </c>
      <c r="J410" t="str">
        <f>IFERROR(VLOOKUP('Employee List'!L418,Gender_Table,2,FALSE),"")</f>
        <v/>
      </c>
      <c r="K410" s="2" t="str">
        <f>IF('Employee List'!M418="","",TEXT('Employee List'!M418,"00000000000"))</f>
        <v/>
      </c>
      <c r="L410" s="2" t="str">
        <f>IF('Employee List'!N418="","",TRIM('Employee List'!N418))</f>
        <v/>
      </c>
      <c r="M410" s="2" t="str">
        <f>IF('Employee List'!O418="","",TRIM('Employee List'!O418))</f>
        <v/>
      </c>
      <c r="N410" s="2" t="str">
        <f>IF('Employee List'!P418="","",LEFT(TRIM('Employee List'!P418),60))</f>
        <v/>
      </c>
      <c r="O410" t="str">
        <f>IFERROR(IF(VLOOKUP('Employee List'!Q418,Country_Table,2,FALSE)="PH",VLOOKUP(UPPER(TRIM('Employee List'!R418)&amp;TRIM('Employee List'!S418)&amp;TRIM('Employee List'!T418)),City!$K:$M,3,FALSE),IF('Employee List'!T418="","",'Employee List'!T418)),"")</f>
        <v/>
      </c>
      <c r="P410" t="str">
        <f>IFERROR(IF(VLOOKUP('Employee List'!Q418,Country_Table,2,FALSE)="PH",VLOOKUP('Employee List'!R418,Region_Table,2,FALSE),IF('Employee List'!R418="","",'Employee List'!R418)),"")</f>
        <v/>
      </c>
      <c r="Q410" t="str">
        <f>IFERROR(IF(VLOOKUP('Employee List'!Q418,Country_Table,2,FALSE)="PH",VLOOKUP('Employee List'!S418,Province_Table,2,FALSE),IF('Employee List'!S418="","",'Employee List'!S418)),"")</f>
        <v/>
      </c>
      <c r="R410" t="str">
        <f>IFERROR(VLOOKUP('Employee List'!Q418,Country_Table,2,FALSE),"")</f>
        <v/>
      </c>
      <c r="S410" s="2" t="str">
        <f>IF('Employee List'!U418="","",TRIM('Employee List'!U418))</f>
        <v/>
      </c>
      <c r="T410" s="2" t="str">
        <f>IF('Employee List'!V418="","",TRIM('Employee List'!V418))</f>
        <v/>
      </c>
      <c r="U410" s="2" t="str">
        <f>IF('Employee List'!W418="","",LEFT(TRIM('Employee List'!W418),60))</f>
        <v/>
      </c>
      <c r="V410" t="str">
        <f>IFERROR(IF(VLOOKUP('Employee List'!X418,Country_Table,2,FALSE)="PH",VLOOKUP(UPPER(TRIM('Employee List'!Y418)&amp;TRIM('Employee List'!Z418)&amp;TRIM('Employee List'!AA418)),City!$K:$M,3,FALSE),IF('Employee List'!AA418="","",'Employee List'!AA418)),"")</f>
        <v/>
      </c>
      <c r="W410" t="str">
        <f>IFERROR(IF(VLOOKUP('Employee List'!X418,Country_Table,2,FALSE)="PH",VLOOKUP('Employee List'!Y418,Region_Table,2,FALSE),IF('Employee List'!Y418="","",'Employee List'!Y418)),"")</f>
        <v/>
      </c>
      <c r="X410" t="str">
        <f>IFERROR(IF(VLOOKUP('Employee List'!X418,Country_Table,2,FALSE)="PH",VLOOKUP('Employee List'!Z418,Province_Table,2,FALSE),IF('Employee List'!Z418="","",'Employee List'!Z418)),"")</f>
        <v/>
      </c>
      <c r="Y410" t="str">
        <f>IFERROR(VLOOKUP('Employee List'!X418,Country_Table,2,FALSE),"")</f>
        <v/>
      </c>
      <c r="Z410" s="2" t="str">
        <f>IF('Employee List'!AB418="","",TRIM('Employee List'!AB418))</f>
        <v/>
      </c>
      <c r="AA410" s="2" t="str">
        <f>IF('Employee List'!AC418="","",TRIM('Employee List'!AC418))</f>
        <v/>
      </c>
      <c r="AB410" s="2" t="str">
        <f>IF('Employee List'!AD418="","",TRIM('Employee List'!AD418))</f>
        <v/>
      </c>
      <c r="AC410" s="2" t="str">
        <f>IF('Employee List'!G418="","",TRIM('Employee List'!G418))</f>
        <v/>
      </c>
      <c r="AD410" t="str">
        <f>IFERROR(VLOOKUP('Employee List'!AE418,Civil_Status_Table,2,FALSE),"")</f>
        <v/>
      </c>
      <c r="AE410" s="2" t="str">
        <f>IF('Employee List'!AF418="","",TRIM('Employee List'!AF418))</f>
        <v/>
      </c>
      <c r="AF410" s="2" t="str">
        <f>IF('Employee List'!AG418="","",TRIM('Employee List'!AG418))</f>
        <v/>
      </c>
      <c r="AG410" s="2" t="str">
        <f>IF('Employee List'!AH418="","",TRIM('Employee List'!AH418))</f>
        <v/>
      </c>
      <c r="AH410" t="str">
        <f>IF(ISBLANK('Employee List'!AI418), "",VLOOKUP('Employee List'!AI418,'other LOVs'!A:B,2,FALSE))</f>
        <v/>
      </c>
      <c r="AI410" t="str">
        <f>IF('Employee List'!AJ418="","",TRIM('Employee List'!AJ418))</f>
        <v/>
      </c>
      <c r="AJ410" t="str">
        <f>IF(ISBLANK('Employee List'!AK418)," ",TRIM('Employee List'!AK418))</f>
        <v xml:space="preserve"> </v>
      </c>
    </row>
    <row r="411" spans="1:36">
      <c r="A411" t="str">
        <f>IF('Employee List'!B419="","",TRIM('Employee List'!B419))</f>
        <v/>
      </c>
      <c r="B411" t="str">
        <f>IF('Employee List'!C419="","",TRIM('Employee List'!C419))</f>
        <v/>
      </c>
      <c r="C411" t="str">
        <f>IF('Employee List'!D419="","",TRIM('Employee List'!D419))</f>
        <v/>
      </c>
      <c r="D411" t="str">
        <f>IF(ISBLANK('Employee List'!E419), "",VLOOKUP('Employee List'!E419,'other LOVs'!A:B,2,FALSE))</f>
        <v/>
      </c>
      <c r="E411" t="str">
        <f>IF('Employee List'!F419="","",TRIM('Employee List'!F419))</f>
        <v>,</v>
      </c>
      <c r="F411" s="2" t="str">
        <f>IF('Employee List'!H419="","",'Employee List'!H419)</f>
        <v/>
      </c>
      <c r="G411" s="2" t="str">
        <f>IF('Employee List'!I419="","",TRIM('Employee List'!I419))</f>
        <v/>
      </c>
      <c r="H411" t="str">
        <f>IFERROR(VLOOKUP('Employee List'!J419,Nationality_Table,2,FALSE),"")</f>
        <v/>
      </c>
      <c r="I411" t="str">
        <f>IFERROR(VLOOKUP('Employee List'!K419,Country_Table,2,FALSE),"")</f>
        <v/>
      </c>
      <c r="J411" t="str">
        <f>IFERROR(VLOOKUP('Employee List'!L419,Gender_Table,2,FALSE),"")</f>
        <v/>
      </c>
      <c r="K411" s="2" t="str">
        <f>IF('Employee List'!M419="","",TEXT('Employee List'!M419,"00000000000"))</f>
        <v/>
      </c>
      <c r="L411" s="2" t="str">
        <f>IF('Employee List'!N419="","",TRIM('Employee List'!N419))</f>
        <v/>
      </c>
      <c r="M411" s="2" t="str">
        <f>IF('Employee List'!O419="","",TRIM('Employee List'!O419))</f>
        <v/>
      </c>
      <c r="N411" s="2" t="str">
        <f>IF('Employee List'!P419="","",LEFT(TRIM('Employee List'!P419),60))</f>
        <v/>
      </c>
      <c r="O411" t="str">
        <f>IFERROR(IF(VLOOKUP('Employee List'!Q419,Country_Table,2,FALSE)="PH",VLOOKUP(UPPER(TRIM('Employee List'!R419)&amp;TRIM('Employee List'!S419)&amp;TRIM('Employee List'!T419)),City!$K:$M,3,FALSE),IF('Employee List'!T419="","",'Employee List'!T419)),"")</f>
        <v/>
      </c>
      <c r="P411" t="str">
        <f>IFERROR(IF(VLOOKUP('Employee List'!Q419,Country_Table,2,FALSE)="PH",VLOOKUP('Employee List'!R419,Region_Table,2,FALSE),IF('Employee List'!R419="","",'Employee List'!R419)),"")</f>
        <v/>
      </c>
      <c r="Q411" t="str">
        <f>IFERROR(IF(VLOOKUP('Employee List'!Q419,Country_Table,2,FALSE)="PH",VLOOKUP('Employee List'!S419,Province_Table,2,FALSE),IF('Employee List'!S419="","",'Employee List'!S419)),"")</f>
        <v/>
      </c>
      <c r="R411" t="str">
        <f>IFERROR(VLOOKUP('Employee List'!Q419,Country_Table,2,FALSE),"")</f>
        <v/>
      </c>
      <c r="S411" s="2" t="str">
        <f>IF('Employee List'!U419="","",TRIM('Employee List'!U419))</f>
        <v/>
      </c>
      <c r="T411" s="2" t="str">
        <f>IF('Employee List'!V419="","",TRIM('Employee List'!V419))</f>
        <v/>
      </c>
      <c r="U411" s="2" t="str">
        <f>IF('Employee List'!W419="","",LEFT(TRIM('Employee List'!W419),60))</f>
        <v/>
      </c>
      <c r="V411" t="str">
        <f>IFERROR(IF(VLOOKUP('Employee List'!X419,Country_Table,2,FALSE)="PH",VLOOKUP(UPPER(TRIM('Employee List'!Y419)&amp;TRIM('Employee List'!Z419)&amp;TRIM('Employee List'!AA419)),City!$K:$M,3,FALSE),IF('Employee List'!AA419="","",'Employee List'!AA419)),"")</f>
        <v/>
      </c>
      <c r="W411" t="str">
        <f>IFERROR(IF(VLOOKUP('Employee List'!X419,Country_Table,2,FALSE)="PH",VLOOKUP('Employee List'!Y419,Region_Table,2,FALSE),IF('Employee List'!Y419="","",'Employee List'!Y419)),"")</f>
        <v/>
      </c>
      <c r="X411" t="str">
        <f>IFERROR(IF(VLOOKUP('Employee List'!X419,Country_Table,2,FALSE)="PH",VLOOKUP('Employee List'!Z419,Province_Table,2,FALSE),IF('Employee List'!Z419="","",'Employee List'!Z419)),"")</f>
        <v/>
      </c>
      <c r="Y411" t="str">
        <f>IFERROR(VLOOKUP('Employee List'!X419,Country_Table,2,FALSE),"")</f>
        <v/>
      </c>
      <c r="Z411" s="2" t="str">
        <f>IF('Employee List'!AB419="","",TRIM('Employee List'!AB419))</f>
        <v/>
      </c>
      <c r="AA411" s="2" t="str">
        <f>IF('Employee List'!AC419="","",TRIM('Employee List'!AC419))</f>
        <v/>
      </c>
      <c r="AB411" s="2" t="str">
        <f>IF('Employee List'!AD419="","",TRIM('Employee List'!AD419))</f>
        <v/>
      </c>
      <c r="AC411" s="2" t="str">
        <f>IF('Employee List'!G419="","",TRIM('Employee List'!G419))</f>
        <v/>
      </c>
      <c r="AD411" t="str">
        <f>IFERROR(VLOOKUP('Employee List'!AE419,Civil_Status_Table,2,FALSE),"")</f>
        <v/>
      </c>
      <c r="AE411" s="2" t="str">
        <f>IF('Employee List'!AF419="","",TRIM('Employee List'!AF419))</f>
        <v/>
      </c>
      <c r="AF411" s="2" t="str">
        <f>IF('Employee List'!AG419="","",TRIM('Employee List'!AG419))</f>
        <v/>
      </c>
      <c r="AG411" s="2" t="str">
        <f>IF('Employee List'!AH419="","",TRIM('Employee List'!AH419))</f>
        <v/>
      </c>
      <c r="AH411" t="str">
        <f>IF(ISBLANK('Employee List'!AI419), "",VLOOKUP('Employee List'!AI419,'other LOVs'!A:B,2,FALSE))</f>
        <v/>
      </c>
      <c r="AI411" t="str">
        <f>IF('Employee List'!AJ419="","",TRIM('Employee List'!AJ419))</f>
        <v/>
      </c>
      <c r="AJ411" t="str">
        <f>IF(ISBLANK('Employee List'!AK419)," ",TRIM('Employee List'!AK419))</f>
        <v xml:space="preserve"> </v>
      </c>
    </row>
    <row r="412" spans="1:36">
      <c r="A412" t="str">
        <f>IF('Employee List'!B420="","",TRIM('Employee List'!B420))</f>
        <v/>
      </c>
      <c r="B412" t="str">
        <f>IF('Employee List'!C420="","",TRIM('Employee List'!C420))</f>
        <v/>
      </c>
      <c r="C412" t="str">
        <f>IF('Employee List'!D420="","",TRIM('Employee List'!D420))</f>
        <v/>
      </c>
      <c r="D412" t="str">
        <f>IF(ISBLANK('Employee List'!E420), "",VLOOKUP('Employee List'!E420,'other LOVs'!A:B,2,FALSE))</f>
        <v/>
      </c>
      <c r="E412" t="str">
        <f>IF('Employee List'!F420="","",TRIM('Employee List'!F420))</f>
        <v>,</v>
      </c>
      <c r="F412" s="2" t="str">
        <f>IF('Employee List'!H420="","",'Employee List'!H420)</f>
        <v/>
      </c>
      <c r="G412" s="2" t="str">
        <f>IF('Employee List'!I420="","",TRIM('Employee List'!I420))</f>
        <v/>
      </c>
      <c r="H412" t="str">
        <f>IFERROR(VLOOKUP('Employee List'!J420,Nationality_Table,2,FALSE),"")</f>
        <v/>
      </c>
      <c r="I412" t="str">
        <f>IFERROR(VLOOKUP('Employee List'!K420,Country_Table,2,FALSE),"")</f>
        <v/>
      </c>
      <c r="J412" t="str">
        <f>IFERROR(VLOOKUP('Employee List'!L420,Gender_Table,2,FALSE),"")</f>
        <v/>
      </c>
      <c r="K412" s="2" t="str">
        <f>IF('Employee List'!M420="","",TEXT('Employee List'!M420,"00000000000"))</f>
        <v/>
      </c>
      <c r="L412" s="2" t="str">
        <f>IF('Employee List'!N420="","",TRIM('Employee List'!N420))</f>
        <v/>
      </c>
      <c r="M412" s="2" t="str">
        <f>IF('Employee List'!O420="","",TRIM('Employee List'!O420))</f>
        <v/>
      </c>
      <c r="N412" s="2" t="str">
        <f>IF('Employee List'!P420="","",LEFT(TRIM('Employee List'!P420),60))</f>
        <v/>
      </c>
      <c r="O412" t="str">
        <f>IFERROR(IF(VLOOKUP('Employee List'!Q420,Country_Table,2,FALSE)="PH",VLOOKUP(UPPER(TRIM('Employee List'!R420)&amp;TRIM('Employee List'!S420)&amp;TRIM('Employee List'!T420)),City!$K:$M,3,FALSE),IF('Employee List'!T420="","",'Employee List'!T420)),"")</f>
        <v/>
      </c>
      <c r="P412" t="str">
        <f>IFERROR(IF(VLOOKUP('Employee List'!Q420,Country_Table,2,FALSE)="PH",VLOOKUP('Employee List'!R420,Region_Table,2,FALSE),IF('Employee List'!R420="","",'Employee List'!R420)),"")</f>
        <v/>
      </c>
      <c r="Q412" t="str">
        <f>IFERROR(IF(VLOOKUP('Employee List'!Q420,Country_Table,2,FALSE)="PH",VLOOKUP('Employee List'!S420,Province_Table,2,FALSE),IF('Employee List'!S420="","",'Employee List'!S420)),"")</f>
        <v/>
      </c>
      <c r="R412" t="str">
        <f>IFERROR(VLOOKUP('Employee List'!Q420,Country_Table,2,FALSE),"")</f>
        <v/>
      </c>
      <c r="S412" s="2" t="str">
        <f>IF('Employee List'!U420="","",TRIM('Employee List'!U420))</f>
        <v/>
      </c>
      <c r="T412" s="2" t="str">
        <f>IF('Employee List'!V420="","",TRIM('Employee List'!V420))</f>
        <v/>
      </c>
      <c r="U412" s="2" t="str">
        <f>IF('Employee List'!W420="","",LEFT(TRIM('Employee List'!W420),60))</f>
        <v/>
      </c>
      <c r="V412" t="str">
        <f>IFERROR(IF(VLOOKUP('Employee List'!X420,Country_Table,2,FALSE)="PH",VLOOKUP(UPPER(TRIM('Employee List'!Y420)&amp;TRIM('Employee List'!Z420)&amp;TRIM('Employee List'!AA420)),City!$K:$M,3,FALSE),IF('Employee List'!AA420="","",'Employee List'!AA420)),"")</f>
        <v/>
      </c>
      <c r="W412" t="str">
        <f>IFERROR(IF(VLOOKUP('Employee List'!X420,Country_Table,2,FALSE)="PH",VLOOKUP('Employee List'!Y420,Region_Table,2,FALSE),IF('Employee List'!Y420="","",'Employee List'!Y420)),"")</f>
        <v/>
      </c>
      <c r="X412" t="str">
        <f>IFERROR(IF(VLOOKUP('Employee List'!X420,Country_Table,2,FALSE)="PH",VLOOKUP('Employee List'!Z420,Province_Table,2,FALSE),IF('Employee List'!Z420="","",'Employee List'!Z420)),"")</f>
        <v/>
      </c>
      <c r="Y412" t="str">
        <f>IFERROR(VLOOKUP('Employee List'!X420,Country_Table,2,FALSE),"")</f>
        <v/>
      </c>
      <c r="Z412" s="2" t="str">
        <f>IF('Employee List'!AB420="","",TRIM('Employee List'!AB420))</f>
        <v/>
      </c>
      <c r="AA412" s="2" t="str">
        <f>IF('Employee List'!AC420="","",TRIM('Employee List'!AC420))</f>
        <v/>
      </c>
      <c r="AB412" s="2" t="str">
        <f>IF('Employee List'!AD420="","",TRIM('Employee List'!AD420))</f>
        <v/>
      </c>
      <c r="AC412" s="2" t="str">
        <f>IF('Employee List'!G420="","",TRIM('Employee List'!G420))</f>
        <v/>
      </c>
      <c r="AD412" t="str">
        <f>IFERROR(VLOOKUP('Employee List'!AE420,Civil_Status_Table,2,FALSE),"")</f>
        <v/>
      </c>
      <c r="AE412" s="2" t="str">
        <f>IF('Employee List'!AF420="","",TRIM('Employee List'!AF420))</f>
        <v/>
      </c>
      <c r="AF412" s="2" t="str">
        <f>IF('Employee List'!AG420="","",TRIM('Employee List'!AG420))</f>
        <v/>
      </c>
      <c r="AG412" s="2" t="str">
        <f>IF('Employee List'!AH420="","",TRIM('Employee List'!AH420))</f>
        <v/>
      </c>
      <c r="AH412" t="str">
        <f>IF(ISBLANK('Employee List'!AI420), "",VLOOKUP('Employee List'!AI420,'other LOVs'!A:B,2,FALSE))</f>
        <v/>
      </c>
      <c r="AI412" t="str">
        <f>IF('Employee List'!AJ420="","",TRIM('Employee List'!AJ420))</f>
        <v/>
      </c>
      <c r="AJ412" t="str">
        <f>IF(ISBLANK('Employee List'!AK420)," ",TRIM('Employee List'!AK420))</f>
        <v xml:space="preserve"> </v>
      </c>
    </row>
    <row r="413" spans="1:36">
      <c r="A413" t="str">
        <f>IF('Employee List'!B421="","",TRIM('Employee List'!B421))</f>
        <v/>
      </c>
      <c r="B413" t="str">
        <f>IF('Employee List'!C421="","",TRIM('Employee List'!C421))</f>
        <v/>
      </c>
      <c r="C413" t="str">
        <f>IF('Employee List'!D421="","",TRIM('Employee List'!D421))</f>
        <v/>
      </c>
      <c r="D413" t="str">
        <f>IF(ISBLANK('Employee List'!E421), "",VLOOKUP('Employee List'!E421,'other LOVs'!A:B,2,FALSE))</f>
        <v/>
      </c>
      <c r="E413" t="str">
        <f>IF('Employee List'!F421="","",TRIM('Employee List'!F421))</f>
        <v>,</v>
      </c>
      <c r="F413" s="2" t="str">
        <f>IF('Employee List'!H421="","",'Employee List'!H421)</f>
        <v/>
      </c>
      <c r="G413" s="2" t="str">
        <f>IF('Employee List'!I421="","",TRIM('Employee List'!I421))</f>
        <v/>
      </c>
      <c r="H413" t="str">
        <f>IFERROR(VLOOKUP('Employee List'!J421,Nationality_Table,2,FALSE),"")</f>
        <v/>
      </c>
      <c r="I413" t="str">
        <f>IFERROR(VLOOKUP('Employee List'!K421,Country_Table,2,FALSE),"")</f>
        <v/>
      </c>
      <c r="J413" t="str">
        <f>IFERROR(VLOOKUP('Employee List'!L421,Gender_Table,2,FALSE),"")</f>
        <v/>
      </c>
      <c r="K413" s="2" t="str">
        <f>IF('Employee List'!M421="","",TEXT('Employee List'!M421,"00000000000"))</f>
        <v/>
      </c>
      <c r="L413" s="2" t="str">
        <f>IF('Employee List'!N421="","",TRIM('Employee List'!N421))</f>
        <v/>
      </c>
      <c r="M413" s="2" t="str">
        <f>IF('Employee List'!O421="","",TRIM('Employee List'!O421))</f>
        <v/>
      </c>
      <c r="N413" s="2" t="str">
        <f>IF('Employee List'!P421="","",LEFT(TRIM('Employee List'!P421),60))</f>
        <v/>
      </c>
      <c r="O413" t="str">
        <f>IFERROR(IF(VLOOKUP('Employee List'!Q421,Country_Table,2,FALSE)="PH",VLOOKUP(UPPER(TRIM('Employee List'!R421)&amp;TRIM('Employee List'!S421)&amp;TRIM('Employee List'!T421)),City!$K:$M,3,FALSE),IF('Employee List'!T421="","",'Employee List'!T421)),"")</f>
        <v/>
      </c>
      <c r="P413" t="str">
        <f>IFERROR(IF(VLOOKUP('Employee List'!Q421,Country_Table,2,FALSE)="PH",VLOOKUP('Employee List'!R421,Region_Table,2,FALSE),IF('Employee List'!R421="","",'Employee List'!R421)),"")</f>
        <v/>
      </c>
      <c r="Q413" t="str">
        <f>IFERROR(IF(VLOOKUP('Employee List'!Q421,Country_Table,2,FALSE)="PH",VLOOKUP('Employee List'!S421,Province_Table,2,FALSE),IF('Employee List'!S421="","",'Employee List'!S421)),"")</f>
        <v/>
      </c>
      <c r="R413" t="str">
        <f>IFERROR(VLOOKUP('Employee List'!Q421,Country_Table,2,FALSE),"")</f>
        <v/>
      </c>
      <c r="S413" s="2" t="str">
        <f>IF('Employee List'!U421="","",TRIM('Employee List'!U421))</f>
        <v/>
      </c>
      <c r="T413" s="2" t="str">
        <f>IF('Employee List'!V421="","",TRIM('Employee List'!V421))</f>
        <v/>
      </c>
      <c r="U413" s="2" t="str">
        <f>IF('Employee List'!W421="","",LEFT(TRIM('Employee List'!W421),60))</f>
        <v/>
      </c>
      <c r="V413" t="str">
        <f>IFERROR(IF(VLOOKUP('Employee List'!X421,Country_Table,2,FALSE)="PH",VLOOKUP(UPPER(TRIM('Employee List'!Y421)&amp;TRIM('Employee List'!Z421)&amp;TRIM('Employee List'!AA421)),City!$K:$M,3,FALSE),IF('Employee List'!AA421="","",'Employee List'!AA421)),"")</f>
        <v/>
      </c>
      <c r="W413" t="str">
        <f>IFERROR(IF(VLOOKUP('Employee List'!X421,Country_Table,2,FALSE)="PH",VLOOKUP('Employee List'!Y421,Region_Table,2,FALSE),IF('Employee List'!Y421="","",'Employee List'!Y421)),"")</f>
        <v/>
      </c>
      <c r="X413" t="str">
        <f>IFERROR(IF(VLOOKUP('Employee List'!X421,Country_Table,2,FALSE)="PH",VLOOKUP('Employee List'!Z421,Province_Table,2,FALSE),IF('Employee List'!Z421="","",'Employee List'!Z421)),"")</f>
        <v/>
      </c>
      <c r="Y413" t="str">
        <f>IFERROR(VLOOKUP('Employee List'!X421,Country_Table,2,FALSE),"")</f>
        <v/>
      </c>
      <c r="Z413" s="2" t="str">
        <f>IF('Employee List'!AB421="","",TRIM('Employee List'!AB421))</f>
        <v/>
      </c>
      <c r="AA413" s="2" t="str">
        <f>IF('Employee List'!AC421="","",TRIM('Employee List'!AC421))</f>
        <v/>
      </c>
      <c r="AB413" s="2" t="str">
        <f>IF('Employee List'!AD421="","",TRIM('Employee List'!AD421))</f>
        <v/>
      </c>
      <c r="AC413" s="2" t="str">
        <f>IF('Employee List'!G421="","",TRIM('Employee List'!G421))</f>
        <v/>
      </c>
      <c r="AD413" t="str">
        <f>IFERROR(VLOOKUP('Employee List'!AE421,Civil_Status_Table,2,FALSE),"")</f>
        <v/>
      </c>
      <c r="AE413" s="2" t="str">
        <f>IF('Employee List'!AF421="","",TRIM('Employee List'!AF421))</f>
        <v/>
      </c>
      <c r="AF413" s="2" t="str">
        <f>IF('Employee List'!AG421="","",TRIM('Employee List'!AG421))</f>
        <v/>
      </c>
      <c r="AG413" s="2" t="str">
        <f>IF('Employee List'!AH421="","",TRIM('Employee List'!AH421))</f>
        <v/>
      </c>
      <c r="AH413" t="str">
        <f>IF(ISBLANK('Employee List'!AI421), "",VLOOKUP('Employee List'!AI421,'other LOVs'!A:B,2,FALSE))</f>
        <v/>
      </c>
      <c r="AI413" t="str">
        <f>IF('Employee List'!AJ421="","",TRIM('Employee List'!AJ421))</f>
        <v/>
      </c>
      <c r="AJ413" t="str">
        <f>IF(ISBLANK('Employee List'!AK421)," ",TRIM('Employee List'!AK421))</f>
        <v xml:space="preserve"> </v>
      </c>
    </row>
    <row r="414" spans="1:36">
      <c r="A414" t="str">
        <f>IF('Employee List'!B422="","",TRIM('Employee List'!B422))</f>
        <v/>
      </c>
      <c r="B414" t="str">
        <f>IF('Employee List'!C422="","",TRIM('Employee List'!C422))</f>
        <v/>
      </c>
      <c r="C414" t="str">
        <f>IF('Employee List'!D422="","",TRIM('Employee List'!D422))</f>
        <v/>
      </c>
      <c r="D414" t="str">
        <f>IF(ISBLANK('Employee List'!E422), "",VLOOKUP('Employee List'!E422,'other LOVs'!A:B,2,FALSE))</f>
        <v/>
      </c>
      <c r="E414" t="str">
        <f>IF('Employee List'!F422="","",TRIM('Employee List'!F422))</f>
        <v>,</v>
      </c>
      <c r="F414" s="2" t="str">
        <f>IF('Employee List'!H422="","",'Employee List'!H422)</f>
        <v/>
      </c>
      <c r="G414" s="2" t="str">
        <f>IF('Employee List'!I422="","",TRIM('Employee List'!I422))</f>
        <v/>
      </c>
      <c r="H414" t="str">
        <f>IFERROR(VLOOKUP('Employee List'!J422,Nationality_Table,2,FALSE),"")</f>
        <v/>
      </c>
      <c r="I414" t="str">
        <f>IFERROR(VLOOKUP('Employee List'!K422,Country_Table,2,FALSE),"")</f>
        <v/>
      </c>
      <c r="J414" t="str">
        <f>IFERROR(VLOOKUP('Employee List'!L422,Gender_Table,2,FALSE),"")</f>
        <v/>
      </c>
      <c r="K414" s="2" t="str">
        <f>IF('Employee List'!M422="","",TEXT('Employee List'!M422,"00000000000"))</f>
        <v/>
      </c>
      <c r="L414" s="2" t="str">
        <f>IF('Employee List'!N422="","",TRIM('Employee List'!N422))</f>
        <v/>
      </c>
      <c r="M414" s="2" t="str">
        <f>IF('Employee List'!O422="","",TRIM('Employee List'!O422))</f>
        <v/>
      </c>
      <c r="N414" s="2" t="str">
        <f>IF('Employee List'!P422="","",LEFT(TRIM('Employee List'!P422),60))</f>
        <v/>
      </c>
      <c r="O414" t="str">
        <f>IFERROR(IF(VLOOKUP('Employee List'!Q422,Country_Table,2,FALSE)="PH",VLOOKUP(UPPER(TRIM('Employee List'!R422)&amp;TRIM('Employee List'!S422)&amp;TRIM('Employee List'!T422)),City!$K:$M,3,FALSE),IF('Employee List'!T422="","",'Employee List'!T422)),"")</f>
        <v/>
      </c>
      <c r="P414" t="str">
        <f>IFERROR(IF(VLOOKUP('Employee List'!Q422,Country_Table,2,FALSE)="PH",VLOOKUP('Employee List'!R422,Region_Table,2,FALSE),IF('Employee List'!R422="","",'Employee List'!R422)),"")</f>
        <v/>
      </c>
      <c r="Q414" t="str">
        <f>IFERROR(IF(VLOOKUP('Employee List'!Q422,Country_Table,2,FALSE)="PH",VLOOKUP('Employee List'!S422,Province_Table,2,FALSE),IF('Employee List'!S422="","",'Employee List'!S422)),"")</f>
        <v/>
      </c>
      <c r="R414" t="str">
        <f>IFERROR(VLOOKUP('Employee List'!Q422,Country_Table,2,FALSE),"")</f>
        <v/>
      </c>
      <c r="S414" s="2" t="str">
        <f>IF('Employee List'!U422="","",TRIM('Employee List'!U422))</f>
        <v/>
      </c>
      <c r="T414" s="2" t="str">
        <f>IF('Employee List'!V422="","",TRIM('Employee List'!V422))</f>
        <v/>
      </c>
      <c r="U414" s="2" t="str">
        <f>IF('Employee List'!W422="","",LEFT(TRIM('Employee List'!W422),60))</f>
        <v/>
      </c>
      <c r="V414" t="str">
        <f>IFERROR(IF(VLOOKUP('Employee List'!X422,Country_Table,2,FALSE)="PH",VLOOKUP(UPPER(TRIM('Employee List'!Y422)&amp;TRIM('Employee List'!Z422)&amp;TRIM('Employee List'!AA422)),City!$K:$M,3,FALSE),IF('Employee List'!AA422="","",'Employee List'!AA422)),"")</f>
        <v/>
      </c>
      <c r="W414" t="str">
        <f>IFERROR(IF(VLOOKUP('Employee List'!X422,Country_Table,2,FALSE)="PH",VLOOKUP('Employee List'!Y422,Region_Table,2,FALSE),IF('Employee List'!Y422="","",'Employee List'!Y422)),"")</f>
        <v/>
      </c>
      <c r="X414" t="str">
        <f>IFERROR(IF(VLOOKUP('Employee List'!X422,Country_Table,2,FALSE)="PH",VLOOKUP('Employee List'!Z422,Province_Table,2,FALSE),IF('Employee List'!Z422="","",'Employee List'!Z422)),"")</f>
        <v/>
      </c>
      <c r="Y414" t="str">
        <f>IFERROR(VLOOKUP('Employee List'!X422,Country_Table,2,FALSE),"")</f>
        <v/>
      </c>
      <c r="Z414" s="2" t="str">
        <f>IF('Employee List'!AB422="","",TRIM('Employee List'!AB422))</f>
        <v/>
      </c>
      <c r="AA414" s="2" t="str">
        <f>IF('Employee List'!AC422="","",TRIM('Employee List'!AC422))</f>
        <v/>
      </c>
      <c r="AB414" s="2" t="str">
        <f>IF('Employee List'!AD422="","",TRIM('Employee List'!AD422))</f>
        <v/>
      </c>
      <c r="AC414" s="2" t="str">
        <f>IF('Employee List'!G422="","",TRIM('Employee List'!G422))</f>
        <v/>
      </c>
      <c r="AD414" t="str">
        <f>IFERROR(VLOOKUP('Employee List'!AE422,Civil_Status_Table,2,FALSE),"")</f>
        <v/>
      </c>
      <c r="AE414" s="2" t="str">
        <f>IF('Employee List'!AF422="","",TRIM('Employee List'!AF422))</f>
        <v/>
      </c>
      <c r="AF414" s="2" t="str">
        <f>IF('Employee List'!AG422="","",TRIM('Employee List'!AG422))</f>
        <v/>
      </c>
      <c r="AG414" s="2" t="str">
        <f>IF('Employee List'!AH422="","",TRIM('Employee List'!AH422))</f>
        <v/>
      </c>
      <c r="AH414" t="str">
        <f>IF(ISBLANK('Employee List'!AI422), "",VLOOKUP('Employee List'!AI422,'other LOVs'!A:B,2,FALSE))</f>
        <v/>
      </c>
      <c r="AI414" t="str">
        <f>IF('Employee List'!AJ422="","",TRIM('Employee List'!AJ422))</f>
        <v/>
      </c>
      <c r="AJ414" t="str">
        <f>IF(ISBLANK('Employee List'!AK422)," ",TRIM('Employee List'!AK422))</f>
        <v xml:space="preserve"> </v>
      </c>
    </row>
    <row r="415" spans="1:36">
      <c r="A415" t="str">
        <f>IF('Employee List'!B423="","",TRIM('Employee List'!B423))</f>
        <v/>
      </c>
      <c r="B415" t="str">
        <f>IF('Employee List'!C423="","",TRIM('Employee List'!C423))</f>
        <v/>
      </c>
      <c r="C415" t="str">
        <f>IF('Employee List'!D423="","",TRIM('Employee List'!D423))</f>
        <v/>
      </c>
      <c r="D415" t="str">
        <f>IF(ISBLANK('Employee List'!E423), "",VLOOKUP('Employee List'!E423,'other LOVs'!A:B,2,FALSE))</f>
        <v/>
      </c>
      <c r="E415" t="str">
        <f>IF('Employee List'!F423="","",TRIM('Employee List'!F423))</f>
        <v>,</v>
      </c>
      <c r="F415" s="2" t="str">
        <f>IF('Employee List'!H423="","",'Employee List'!H423)</f>
        <v/>
      </c>
      <c r="G415" s="2" t="str">
        <f>IF('Employee List'!I423="","",TRIM('Employee List'!I423))</f>
        <v/>
      </c>
      <c r="H415" t="str">
        <f>IFERROR(VLOOKUP('Employee List'!J423,Nationality_Table,2,FALSE),"")</f>
        <v/>
      </c>
      <c r="I415" t="str">
        <f>IFERROR(VLOOKUP('Employee List'!K423,Country_Table,2,FALSE),"")</f>
        <v/>
      </c>
      <c r="J415" t="str">
        <f>IFERROR(VLOOKUP('Employee List'!L423,Gender_Table,2,FALSE),"")</f>
        <v/>
      </c>
      <c r="K415" s="2" t="str">
        <f>IF('Employee List'!M423="","",TEXT('Employee List'!M423,"00000000000"))</f>
        <v/>
      </c>
      <c r="L415" s="2" t="str">
        <f>IF('Employee List'!N423="","",TRIM('Employee List'!N423))</f>
        <v/>
      </c>
      <c r="M415" s="2" t="str">
        <f>IF('Employee List'!O423="","",TRIM('Employee List'!O423))</f>
        <v/>
      </c>
      <c r="N415" s="2" t="str">
        <f>IF('Employee List'!P423="","",LEFT(TRIM('Employee List'!P423),60))</f>
        <v/>
      </c>
      <c r="O415" t="str">
        <f>IFERROR(IF(VLOOKUP('Employee List'!Q423,Country_Table,2,FALSE)="PH",VLOOKUP(UPPER(TRIM('Employee List'!R423)&amp;TRIM('Employee List'!S423)&amp;TRIM('Employee List'!T423)),City!$K:$M,3,FALSE),IF('Employee List'!T423="","",'Employee List'!T423)),"")</f>
        <v/>
      </c>
      <c r="P415" t="str">
        <f>IFERROR(IF(VLOOKUP('Employee List'!Q423,Country_Table,2,FALSE)="PH",VLOOKUP('Employee List'!R423,Region_Table,2,FALSE),IF('Employee List'!R423="","",'Employee List'!R423)),"")</f>
        <v/>
      </c>
      <c r="Q415" t="str">
        <f>IFERROR(IF(VLOOKUP('Employee List'!Q423,Country_Table,2,FALSE)="PH",VLOOKUP('Employee List'!S423,Province_Table,2,FALSE),IF('Employee List'!S423="","",'Employee List'!S423)),"")</f>
        <v/>
      </c>
      <c r="R415" t="str">
        <f>IFERROR(VLOOKUP('Employee List'!Q423,Country_Table,2,FALSE),"")</f>
        <v/>
      </c>
      <c r="S415" s="2" t="str">
        <f>IF('Employee List'!U423="","",TRIM('Employee List'!U423))</f>
        <v/>
      </c>
      <c r="T415" s="2" t="str">
        <f>IF('Employee List'!V423="","",TRIM('Employee List'!V423))</f>
        <v/>
      </c>
      <c r="U415" s="2" t="str">
        <f>IF('Employee List'!W423="","",LEFT(TRIM('Employee List'!W423),60))</f>
        <v/>
      </c>
      <c r="V415" t="str">
        <f>IFERROR(IF(VLOOKUP('Employee List'!X423,Country_Table,2,FALSE)="PH",VLOOKUP(UPPER(TRIM('Employee List'!Y423)&amp;TRIM('Employee List'!Z423)&amp;TRIM('Employee List'!AA423)),City!$K:$M,3,FALSE),IF('Employee List'!AA423="","",'Employee List'!AA423)),"")</f>
        <v/>
      </c>
      <c r="W415" t="str">
        <f>IFERROR(IF(VLOOKUP('Employee List'!X423,Country_Table,2,FALSE)="PH",VLOOKUP('Employee List'!Y423,Region_Table,2,FALSE),IF('Employee List'!Y423="","",'Employee List'!Y423)),"")</f>
        <v/>
      </c>
      <c r="X415" t="str">
        <f>IFERROR(IF(VLOOKUP('Employee List'!X423,Country_Table,2,FALSE)="PH",VLOOKUP('Employee List'!Z423,Province_Table,2,FALSE),IF('Employee List'!Z423="","",'Employee List'!Z423)),"")</f>
        <v/>
      </c>
      <c r="Y415" t="str">
        <f>IFERROR(VLOOKUP('Employee List'!X423,Country_Table,2,FALSE),"")</f>
        <v/>
      </c>
      <c r="Z415" s="2" t="str">
        <f>IF('Employee List'!AB423="","",TRIM('Employee List'!AB423))</f>
        <v/>
      </c>
      <c r="AA415" s="2" t="str">
        <f>IF('Employee List'!AC423="","",TRIM('Employee List'!AC423))</f>
        <v/>
      </c>
      <c r="AB415" s="2" t="str">
        <f>IF('Employee List'!AD423="","",TRIM('Employee List'!AD423))</f>
        <v/>
      </c>
      <c r="AC415" s="2" t="str">
        <f>IF('Employee List'!G423="","",TRIM('Employee List'!G423))</f>
        <v/>
      </c>
      <c r="AD415" t="str">
        <f>IFERROR(VLOOKUP('Employee List'!AE423,Civil_Status_Table,2,FALSE),"")</f>
        <v/>
      </c>
      <c r="AE415" s="2" t="str">
        <f>IF('Employee List'!AF423="","",TRIM('Employee List'!AF423))</f>
        <v/>
      </c>
      <c r="AF415" s="2" t="str">
        <f>IF('Employee List'!AG423="","",TRIM('Employee List'!AG423))</f>
        <v/>
      </c>
      <c r="AG415" s="2" t="str">
        <f>IF('Employee List'!AH423="","",TRIM('Employee List'!AH423))</f>
        <v/>
      </c>
      <c r="AH415" t="str">
        <f>IF(ISBLANK('Employee List'!AI423), "",VLOOKUP('Employee List'!AI423,'other LOVs'!A:B,2,FALSE))</f>
        <v/>
      </c>
      <c r="AI415" t="str">
        <f>IF('Employee List'!AJ423="","",TRIM('Employee List'!AJ423))</f>
        <v/>
      </c>
      <c r="AJ415" t="str">
        <f>IF(ISBLANK('Employee List'!AK423)," ",TRIM('Employee List'!AK423))</f>
        <v xml:space="preserve"> </v>
      </c>
    </row>
    <row r="416" spans="1:36">
      <c r="A416" t="str">
        <f>IF('Employee List'!B424="","",TRIM('Employee List'!B424))</f>
        <v/>
      </c>
      <c r="B416" t="str">
        <f>IF('Employee List'!C424="","",TRIM('Employee List'!C424))</f>
        <v/>
      </c>
      <c r="C416" t="str">
        <f>IF('Employee List'!D424="","",TRIM('Employee List'!D424))</f>
        <v/>
      </c>
      <c r="D416" t="str">
        <f>IF(ISBLANK('Employee List'!E424), "",VLOOKUP('Employee List'!E424,'other LOVs'!A:B,2,FALSE))</f>
        <v/>
      </c>
      <c r="E416" t="str">
        <f>IF('Employee List'!F424="","",TRIM('Employee List'!F424))</f>
        <v>,</v>
      </c>
      <c r="F416" s="2" t="str">
        <f>IF('Employee List'!H424="","",'Employee List'!H424)</f>
        <v/>
      </c>
      <c r="G416" s="2" t="str">
        <f>IF('Employee List'!I424="","",TRIM('Employee List'!I424))</f>
        <v/>
      </c>
      <c r="H416" t="str">
        <f>IFERROR(VLOOKUP('Employee List'!J424,Nationality_Table,2,FALSE),"")</f>
        <v/>
      </c>
      <c r="I416" t="str">
        <f>IFERROR(VLOOKUP('Employee List'!K424,Country_Table,2,FALSE),"")</f>
        <v/>
      </c>
      <c r="J416" t="str">
        <f>IFERROR(VLOOKUP('Employee List'!L424,Gender_Table,2,FALSE),"")</f>
        <v/>
      </c>
      <c r="K416" s="2" t="str">
        <f>IF('Employee List'!M424="","",TEXT('Employee List'!M424,"00000000000"))</f>
        <v/>
      </c>
      <c r="L416" s="2" t="str">
        <f>IF('Employee List'!N424="","",TRIM('Employee List'!N424))</f>
        <v/>
      </c>
      <c r="M416" s="2" t="str">
        <f>IF('Employee List'!O424="","",TRIM('Employee List'!O424))</f>
        <v/>
      </c>
      <c r="N416" s="2" t="str">
        <f>IF('Employee List'!P424="","",LEFT(TRIM('Employee List'!P424),60))</f>
        <v/>
      </c>
      <c r="O416" t="str">
        <f>IFERROR(IF(VLOOKUP('Employee List'!Q424,Country_Table,2,FALSE)="PH",VLOOKUP(UPPER(TRIM('Employee List'!R424)&amp;TRIM('Employee List'!S424)&amp;TRIM('Employee List'!T424)),City!$K:$M,3,FALSE),IF('Employee List'!T424="","",'Employee List'!T424)),"")</f>
        <v/>
      </c>
      <c r="P416" t="str">
        <f>IFERROR(IF(VLOOKUP('Employee List'!Q424,Country_Table,2,FALSE)="PH",VLOOKUP('Employee List'!R424,Region_Table,2,FALSE),IF('Employee List'!R424="","",'Employee List'!R424)),"")</f>
        <v/>
      </c>
      <c r="Q416" t="str">
        <f>IFERROR(IF(VLOOKUP('Employee List'!Q424,Country_Table,2,FALSE)="PH",VLOOKUP('Employee List'!S424,Province_Table,2,FALSE),IF('Employee List'!S424="","",'Employee List'!S424)),"")</f>
        <v/>
      </c>
      <c r="R416" t="str">
        <f>IFERROR(VLOOKUP('Employee List'!Q424,Country_Table,2,FALSE),"")</f>
        <v/>
      </c>
      <c r="S416" s="2" t="str">
        <f>IF('Employee List'!U424="","",TRIM('Employee List'!U424))</f>
        <v/>
      </c>
      <c r="T416" s="2" t="str">
        <f>IF('Employee List'!V424="","",TRIM('Employee List'!V424))</f>
        <v/>
      </c>
      <c r="U416" s="2" t="str">
        <f>IF('Employee List'!W424="","",LEFT(TRIM('Employee List'!W424),60))</f>
        <v/>
      </c>
      <c r="V416" t="str">
        <f>IFERROR(IF(VLOOKUP('Employee List'!X424,Country_Table,2,FALSE)="PH",VLOOKUP(UPPER(TRIM('Employee List'!Y424)&amp;TRIM('Employee List'!Z424)&amp;TRIM('Employee List'!AA424)),City!$K:$M,3,FALSE),IF('Employee List'!AA424="","",'Employee List'!AA424)),"")</f>
        <v/>
      </c>
      <c r="W416" t="str">
        <f>IFERROR(IF(VLOOKUP('Employee List'!X424,Country_Table,2,FALSE)="PH",VLOOKUP('Employee List'!Y424,Region_Table,2,FALSE),IF('Employee List'!Y424="","",'Employee List'!Y424)),"")</f>
        <v/>
      </c>
      <c r="X416" t="str">
        <f>IFERROR(IF(VLOOKUP('Employee List'!X424,Country_Table,2,FALSE)="PH",VLOOKUP('Employee List'!Z424,Province_Table,2,FALSE),IF('Employee List'!Z424="","",'Employee List'!Z424)),"")</f>
        <v/>
      </c>
      <c r="Y416" t="str">
        <f>IFERROR(VLOOKUP('Employee List'!X424,Country_Table,2,FALSE),"")</f>
        <v/>
      </c>
      <c r="Z416" s="2" t="str">
        <f>IF('Employee List'!AB424="","",TRIM('Employee List'!AB424))</f>
        <v/>
      </c>
      <c r="AA416" s="2" t="str">
        <f>IF('Employee List'!AC424="","",TRIM('Employee List'!AC424))</f>
        <v/>
      </c>
      <c r="AB416" s="2" t="str">
        <f>IF('Employee List'!AD424="","",TRIM('Employee List'!AD424))</f>
        <v/>
      </c>
      <c r="AC416" s="2" t="str">
        <f>IF('Employee List'!G424="","",TRIM('Employee List'!G424))</f>
        <v/>
      </c>
      <c r="AD416" t="str">
        <f>IFERROR(VLOOKUP('Employee List'!AE424,Civil_Status_Table,2,FALSE),"")</f>
        <v/>
      </c>
      <c r="AE416" s="2" t="str">
        <f>IF('Employee List'!AF424="","",TRIM('Employee List'!AF424))</f>
        <v/>
      </c>
      <c r="AF416" s="2" t="str">
        <f>IF('Employee List'!AG424="","",TRIM('Employee List'!AG424))</f>
        <v/>
      </c>
      <c r="AG416" s="2" t="str">
        <f>IF('Employee List'!AH424="","",TRIM('Employee List'!AH424))</f>
        <v/>
      </c>
      <c r="AH416" t="str">
        <f>IF(ISBLANK('Employee List'!AI424), "",VLOOKUP('Employee List'!AI424,'other LOVs'!A:B,2,FALSE))</f>
        <v/>
      </c>
      <c r="AI416" t="str">
        <f>IF('Employee List'!AJ424="","",TRIM('Employee List'!AJ424))</f>
        <v/>
      </c>
      <c r="AJ416" t="str">
        <f>IF(ISBLANK('Employee List'!AK424)," ",TRIM('Employee List'!AK424))</f>
        <v xml:space="preserve"> </v>
      </c>
    </row>
    <row r="417" spans="1:36">
      <c r="A417" t="str">
        <f>IF('Employee List'!B425="","",TRIM('Employee List'!B425))</f>
        <v/>
      </c>
      <c r="B417" t="str">
        <f>IF('Employee List'!C425="","",TRIM('Employee List'!C425))</f>
        <v/>
      </c>
      <c r="C417" t="str">
        <f>IF('Employee List'!D425="","",TRIM('Employee List'!D425))</f>
        <v/>
      </c>
      <c r="D417" t="str">
        <f>IF(ISBLANK('Employee List'!E425), "",VLOOKUP('Employee List'!E425,'other LOVs'!A:B,2,FALSE))</f>
        <v/>
      </c>
      <c r="E417" t="str">
        <f>IF('Employee List'!F425="","",TRIM('Employee List'!F425))</f>
        <v>,</v>
      </c>
      <c r="F417" s="2" t="str">
        <f>IF('Employee List'!H425="","",'Employee List'!H425)</f>
        <v/>
      </c>
      <c r="G417" s="2" t="str">
        <f>IF('Employee List'!I425="","",TRIM('Employee List'!I425))</f>
        <v/>
      </c>
      <c r="H417" t="str">
        <f>IFERROR(VLOOKUP('Employee List'!J425,Nationality_Table,2,FALSE),"")</f>
        <v/>
      </c>
      <c r="I417" t="str">
        <f>IFERROR(VLOOKUP('Employee List'!K425,Country_Table,2,FALSE),"")</f>
        <v/>
      </c>
      <c r="J417" t="str">
        <f>IFERROR(VLOOKUP('Employee List'!L425,Gender_Table,2,FALSE),"")</f>
        <v/>
      </c>
      <c r="K417" s="2" t="str">
        <f>IF('Employee List'!M425="","",TEXT('Employee List'!M425,"00000000000"))</f>
        <v/>
      </c>
      <c r="L417" s="2" t="str">
        <f>IF('Employee List'!N425="","",TRIM('Employee List'!N425))</f>
        <v/>
      </c>
      <c r="M417" s="2" t="str">
        <f>IF('Employee List'!O425="","",TRIM('Employee List'!O425))</f>
        <v/>
      </c>
      <c r="N417" s="2" t="str">
        <f>IF('Employee List'!P425="","",LEFT(TRIM('Employee List'!P425),60))</f>
        <v/>
      </c>
      <c r="O417" t="str">
        <f>IFERROR(IF(VLOOKUP('Employee List'!Q425,Country_Table,2,FALSE)="PH",VLOOKUP(UPPER(TRIM('Employee List'!R425)&amp;TRIM('Employee List'!S425)&amp;TRIM('Employee List'!T425)),City!$K:$M,3,FALSE),IF('Employee List'!T425="","",'Employee List'!T425)),"")</f>
        <v/>
      </c>
      <c r="P417" t="str">
        <f>IFERROR(IF(VLOOKUP('Employee List'!Q425,Country_Table,2,FALSE)="PH",VLOOKUP('Employee List'!R425,Region_Table,2,FALSE),IF('Employee List'!R425="","",'Employee List'!R425)),"")</f>
        <v/>
      </c>
      <c r="Q417" t="str">
        <f>IFERROR(IF(VLOOKUP('Employee List'!Q425,Country_Table,2,FALSE)="PH",VLOOKUP('Employee List'!S425,Province_Table,2,FALSE),IF('Employee List'!S425="","",'Employee List'!S425)),"")</f>
        <v/>
      </c>
      <c r="R417" t="str">
        <f>IFERROR(VLOOKUP('Employee List'!Q425,Country_Table,2,FALSE),"")</f>
        <v/>
      </c>
      <c r="S417" s="2" t="str">
        <f>IF('Employee List'!U425="","",TRIM('Employee List'!U425))</f>
        <v/>
      </c>
      <c r="T417" s="2" t="str">
        <f>IF('Employee List'!V425="","",TRIM('Employee List'!V425))</f>
        <v/>
      </c>
      <c r="U417" s="2" t="str">
        <f>IF('Employee List'!W425="","",LEFT(TRIM('Employee List'!W425),60))</f>
        <v/>
      </c>
      <c r="V417" t="str">
        <f>IFERROR(IF(VLOOKUP('Employee List'!X425,Country_Table,2,FALSE)="PH",VLOOKUP(UPPER(TRIM('Employee List'!Y425)&amp;TRIM('Employee List'!Z425)&amp;TRIM('Employee List'!AA425)),City!$K:$M,3,FALSE),IF('Employee List'!AA425="","",'Employee List'!AA425)),"")</f>
        <v/>
      </c>
      <c r="W417" t="str">
        <f>IFERROR(IF(VLOOKUP('Employee List'!X425,Country_Table,2,FALSE)="PH",VLOOKUP('Employee List'!Y425,Region_Table,2,FALSE),IF('Employee List'!Y425="","",'Employee List'!Y425)),"")</f>
        <v/>
      </c>
      <c r="X417" t="str">
        <f>IFERROR(IF(VLOOKUP('Employee List'!X425,Country_Table,2,FALSE)="PH",VLOOKUP('Employee List'!Z425,Province_Table,2,FALSE),IF('Employee List'!Z425="","",'Employee List'!Z425)),"")</f>
        <v/>
      </c>
      <c r="Y417" t="str">
        <f>IFERROR(VLOOKUP('Employee List'!X425,Country_Table,2,FALSE),"")</f>
        <v/>
      </c>
      <c r="Z417" s="2" t="str">
        <f>IF('Employee List'!AB425="","",TRIM('Employee List'!AB425))</f>
        <v/>
      </c>
      <c r="AA417" s="2" t="str">
        <f>IF('Employee List'!AC425="","",TRIM('Employee List'!AC425))</f>
        <v/>
      </c>
      <c r="AB417" s="2" t="str">
        <f>IF('Employee List'!AD425="","",TRIM('Employee List'!AD425))</f>
        <v/>
      </c>
      <c r="AC417" s="2" t="str">
        <f>IF('Employee List'!G425="","",TRIM('Employee List'!G425))</f>
        <v/>
      </c>
      <c r="AD417" t="str">
        <f>IFERROR(VLOOKUP('Employee List'!AE425,Civil_Status_Table,2,FALSE),"")</f>
        <v/>
      </c>
      <c r="AE417" s="2" t="str">
        <f>IF('Employee List'!AF425="","",TRIM('Employee List'!AF425))</f>
        <v/>
      </c>
      <c r="AF417" s="2" t="str">
        <f>IF('Employee List'!AG425="","",TRIM('Employee List'!AG425))</f>
        <v/>
      </c>
      <c r="AG417" s="2" t="str">
        <f>IF('Employee List'!AH425="","",TRIM('Employee List'!AH425))</f>
        <v/>
      </c>
      <c r="AH417" t="str">
        <f>IF(ISBLANK('Employee List'!AI425), "",VLOOKUP('Employee List'!AI425,'other LOVs'!A:B,2,FALSE))</f>
        <v/>
      </c>
      <c r="AI417" t="str">
        <f>IF('Employee List'!AJ425="","",TRIM('Employee List'!AJ425))</f>
        <v/>
      </c>
      <c r="AJ417" t="str">
        <f>IF(ISBLANK('Employee List'!AK425)," ",TRIM('Employee List'!AK425))</f>
        <v xml:space="preserve"> </v>
      </c>
    </row>
    <row r="418" spans="1:36">
      <c r="A418" t="str">
        <f>IF('Employee List'!B426="","",TRIM('Employee List'!B426))</f>
        <v/>
      </c>
      <c r="B418" t="str">
        <f>IF('Employee List'!C426="","",TRIM('Employee List'!C426))</f>
        <v/>
      </c>
      <c r="C418" t="str">
        <f>IF('Employee List'!D426="","",TRIM('Employee List'!D426))</f>
        <v/>
      </c>
      <c r="D418" t="str">
        <f>IF(ISBLANK('Employee List'!E426), "",VLOOKUP('Employee List'!E426,'other LOVs'!A:B,2,FALSE))</f>
        <v/>
      </c>
      <c r="E418" t="str">
        <f>IF('Employee List'!F426="","",TRIM('Employee List'!F426))</f>
        <v>,</v>
      </c>
      <c r="F418" s="2" t="str">
        <f>IF('Employee List'!H426="","",'Employee List'!H426)</f>
        <v/>
      </c>
      <c r="G418" s="2" t="str">
        <f>IF('Employee List'!I426="","",TRIM('Employee List'!I426))</f>
        <v/>
      </c>
      <c r="H418" t="str">
        <f>IFERROR(VLOOKUP('Employee List'!J426,Nationality_Table,2,FALSE),"")</f>
        <v/>
      </c>
      <c r="I418" t="str">
        <f>IFERROR(VLOOKUP('Employee List'!K426,Country_Table,2,FALSE),"")</f>
        <v/>
      </c>
      <c r="J418" t="str">
        <f>IFERROR(VLOOKUP('Employee List'!L426,Gender_Table,2,FALSE),"")</f>
        <v/>
      </c>
      <c r="K418" s="2" t="str">
        <f>IF('Employee List'!M426="","",TEXT('Employee List'!M426,"00000000000"))</f>
        <v/>
      </c>
      <c r="L418" s="2" t="str">
        <f>IF('Employee List'!N426="","",TRIM('Employee List'!N426))</f>
        <v/>
      </c>
      <c r="M418" s="2" t="str">
        <f>IF('Employee List'!O426="","",TRIM('Employee List'!O426))</f>
        <v/>
      </c>
      <c r="N418" s="2" t="str">
        <f>IF('Employee List'!P426="","",LEFT(TRIM('Employee List'!P426),60))</f>
        <v/>
      </c>
      <c r="O418" t="str">
        <f>IFERROR(IF(VLOOKUP('Employee List'!Q426,Country_Table,2,FALSE)="PH",VLOOKUP(UPPER(TRIM('Employee List'!R426)&amp;TRIM('Employee List'!S426)&amp;TRIM('Employee List'!T426)),City!$K:$M,3,FALSE),IF('Employee List'!T426="","",'Employee List'!T426)),"")</f>
        <v/>
      </c>
      <c r="P418" t="str">
        <f>IFERROR(IF(VLOOKUP('Employee List'!Q426,Country_Table,2,FALSE)="PH",VLOOKUP('Employee List'!R426,Region_Table,2,FALSE),IF('Employee List'!R426="","",'Employee List'!R426)),"")</f>
        <v/>
      </c>
      <c r="Q418" t="str">
        <f>IFERROR(IF(VLOOKUP('Employee List'!Q426,Country_Table,2,FALSE)="PH",VLOOKUP('Employee List'!S426,Province_Table,2,FALSE),IF('Employee List'!S426="","",'Employee List'!S426)),"")</f>
        <v/>
      </c>
      <c r="R418" t="str">
        <f>IFERROR(VLOOKUP('Employee List'!Q426,Country_Table,2,FALSE),"")</f>
        <v/>
      </c>
      <c r="S418" s="2" t="str">
        <f>IF('Employee List'!U426="","",TRIM('Employee List'!U426))</f>
        <v/>
      </c>
      <c r="T418" s="2" t="str">
        <f>IF('Employee List'!V426="","",TRIM('Employee List'!V426))</f>
        <v/>
      </c>
      <c r="U418" s="2" t="str">
        <f>IF('Employee List'!W426="","",LEFT(TRIM('Employee List'!W426),60))</f>
        <v/>
      </c>
      <c r="V418" t="str">
        <f>IFERROR(IF(VLOOKUP('Employee List'!X426,Country_Table,2,FALSE)="PH",VLOOKUP(UPPER(TRIM('Employee List'!Y426)&amp;TRIM('Employee List'!Z426)&amp;TRIM('Employee List'!AA426)),City!$K:$M,3,FALSE),IF('Employee List'!AA426="","",'Employee List'!AA426)),"")</f>
        <v/>
      </c>
      <c r="W418" t="str">
        <f>IFERROR(IF(VLOOKUP('Employee List'!X426,Country_Table,2,FALSE)="PH",VLOOKUP('Employee List'!Y426,Region_Table,2,FALSE),IF('Employee List'!Y426="","",'Employee List'!Y426)),"")</f>
        <v/>
      </c>
      <c r="X418" t="str">
        <f>IFERROR(IF(VLOOKUP('Employee List'!X426,Country_Table,2,FALSE)="PH",VLOOKUP('Employee List'!Z426,Province_Table,2,FALSE),IF('Employee List'!Z426="","",'Employee List'!Z426)),"")</f>
        <v/>
      </c>
      <c r="Y418" t="str">
        <f>IFERROR(VLOOKUP('Employee List'!X426,Country_Table,2,FALSE),"")</f>
        <v/>
      </c>
      <c r="Z418" s="2" t="str">
        <f>IF('Employee List'!AB426="","",TRIM('Employee List'!AB426))</f>
        <v/>
      </c>
      <c r="AA418" s="2" t="str">
        <f>IF('Employee List'!AC426="","",TRIM('Employee List'!AC426))</f>
        <v/>
      </c>
      <c r="AB418" s="2" t="str">
        <f>IF('Employee List'!AD426="","",TRIM('Employee List'!AD426))</f>
        <v/>
      </c>
      <c r="AC418" s="2" t="str">
        <f>IF('Employee List'!G426="","",TRIM('Employee List'!G426))</f>
        <v/>
      </c>
      <c r="AD418" t="str">
        <f>IFERROR(VLOOKUP('Employee List'!AE426,Civil_Status_Table,2,FALSE),"")</f>
        <v/>
      </c>
      <c r="AE418" s="2" t="str">
        <f>IF('Employee List'!AF426="","",TRIM('Employee List'!AF426))</f>
        <v/>
      </c>
      <c r="AF418" s="2" t="str">
        <f>IF('Employee List'!AG426="","",TRIM('Employee List'!AG426))</f>
        <v/>
      </c>
      <c r="AG418" s="2" t="str">
        <f>IF('Employee List'!AH426="","",TRIM('Employee List'!AH426))</f>
        <v/>
      </c>
      <c r="AH418" t="str">
        <f>IF(ISBLANK('Employee List'!AI426), "",VLOOKUP('Employee List'!AI426,'other LOVs'!A:B,2,FALSE))</f>
        <v/>
      </c>
      <c r="AI418" t="str">
        <f>IF('Employee List'!AJ426="","",TRIM('Employee List'!AJ426))</f>
        <v/>
      </c>
      <c r="AJ418" t="str">
        <f>IF(ISBLANK('Employee List'!AK426)," ",TRIM('Employee List'!AK426))</f>
        <v xml:space="preserve"> </v>
      </c>
    </row>
    <row r="419" spans="1:36">
      <c r="A419" t="str">
        <f>IF('Employee List'!B427="","",TRIM('Employee List'!B427))</f>
        <v/>
      </c>
      <c r="B419" t="str">
        <f>IF('Employee List'!C427="","",TRIM('Employee List'!C427))</f>
        <v/>
      </c>
      <c r="C419" t="str">
        <f>IF('Employee List'!D427="","",TRIM('Employee List'!D427))</f>
        <v/>
      </c>
      <c r="D419" t="str">
        <f>IF(ISBLANK('Employee List'!E427), "",VLOOKUP('Employee List'!E427,'other LOVs'!A:B,2,FALSE))</f>
        <v/>
      </c>
      <c r="E419" t="str">
        <f>IF('Employee List'!F427="","",TRIM('Employee List'!F427))</f>
        <v>,</v>
      </c>
      <c r="F419" s="2" t="str">
        <f>IF('Employee List'!H427="","",'Employee List'!H427)</f>
        <v/>
      </c>
      <c r="G419" s="2" t="str">
        <f>IF('Employee List'!I427="","",TRIM('Employee List'!I427))</f>
        <v/>
      </c>
      <c r="H419" t="str">
        <f>IFERROR(VLOOKUP('Employee List'!J427,Nationality_Table,2,FALSE),"")</f>
        <v/>
      </c>
      <c r="I419" t="str">
        <f>IFERROR(VLOOKUP('Employee List'!K427,Country_Table,2,FALSE),"")</f>
        <v/>
      </c>
      <c r="J419" t="str">
        <f>IFERROR(VLOOKUP('Employee List'!L427,Gender_Table,2,FALSE),"")</f>
        <v/>
      </c>
      <c r="K419" s="2" t="str">
        <f>IF('Employee List'!M427="","",TEXT('Employee List'!M427,"00000000000"))</f>
        <v/>
      </c>
      <c r="L419" s="2" t="str">
        <f>IF('Employee List'!N427="","",TRIM('Employee List'!N427))</f>
        <v/>
      </c>
      <c r="M419" s="2" t="str">
        <f>IF('Employee List'!O427="","",TRIM('Employee List'!O427))</f>
        <v/>
      </c>
      <c r="N419" s="2" t="str">
        <f>IF('Employee List'!P427="","",LEFT(TRIM('Employee List'!P427),60))</f>
        <v/>
      </c>
      <c r="O419" t="str">
        <f>IFERROR(IF(VLOOKUP('Employee List'!Q427,Country_Table,2,FALSE)="PH",VLOOKUP(UPPER(TRIM('Employee List'!R427)&amp;TRIM('Employee List'!S427)&amp;TRIM('Employee List'!T427)),City!$K:$M,3,FALSE),IF('Employee List'!T427="","",'Employee List'!T427)),"")</f>
        <v/>
      </c>
      <c r="P419" t="str">
        <f>IFERROR(IF(VLOOKUP('Employee List'!Q427,Country_Table,2,FALSE)="PH",VLOOKUP('Employee List'!R427,Region_Table,2,FALSE),IF('Employee List'!R427="","",'Employee List'!R427)),"")</f>
        <v/>
      </c>
      <c r="Q419" t="str">
        <f>IFERROR(IF(VLOOKUP('Employee List'!Q427,Country_Table,2,FALSE)="PH",VLOOKUP('Employee List'!S427,Province_Table,2,FALSE),IF('Employee List'!S427="","",'Employee List'!S427)),"")</f>
        <v/>
      </c>
      <c r="R419" t="str">
        <f>IFERROR(VLOOKUP('Employee List'!Q427,Country_Table,2,FALSE),"")</f>
        <v/>
      </c>
      <c r="S419" s="2" t="str">
        <f>IF('Employee List'!U427="","",TRIM('Employee List'!U427))</f>
        <v/>
      </c>
      <c r="T419" s="2" t="str">
        <f>IF('Employee List'!V427="","",TRIM('Employee List'!V427))</f>
        <v/>
      </c>
      <c r="U419" s="2" t="str">
        <f>IF('Employee List'!W427="","",LEFT(TRIM('Employee List'!W427),60))</f>
        <v/>
      </c>
      <c r="V419" t="str">
        <f>IFERROR(IF(VLOOKUP('Employee List'!X427,Country_Table,2,FALSE)="PH",VLOOKUP(UPPER(TRIM('Employee List'!Y427)&amp;TRIM('Employee List'!Z427)&amp;TRIM('Employee List'!AA427)),City!$K:$M,3,FALSE),IF('Employee List'!AA427="","",'Employee List'!AA427)),"")</f>
        <v/>
      </c>
      <c r="W419" t="str">
        <f>IFERROR(IF(VLOOKUP('Employee List'!X427,Country_Table,2,FALSE)="PH",VLOOKUP('Employee List'!Y427,Region_Table,2,FALSE),IF('Employee List'!Y427="","",'Employee List'!Y427)),"")</f>
        <v/>
      </c>
      <c r="X419" t="str">
        <f>IFERROR(IF(VLOOKUP('Employee List'!X427,Country_Table,2,FALSE)="PH",VLOOKUP('Employee List'!Z427,Province_Table,2,FALSE),IF('Employee List'!Z427="","",'Employee List'!Z427)),"")</f>
        <v/>
      </c>
      <c r="Y419" t="str">
        <f>IFERROR(VLOOKUP('Employee List'!X427,Country_Table,2,FALSE),"")</f>
        <v/>
      </c>
      <c r="Z419" s="2" t="str">
        <f>IF('Employee List'!AB427="","",TRIM('Employee List'!AB427))</f>
        <v/>
      </c>
      <c r="AA419" s="2" t="str">
        <f>IF('Employee List'!AC427="","",TRIM('Employee List'!AC427))</f>
        <v/>
      </c>
      <c r="AB419" s="2" t="str">
        <f>IF('Employee List'!AD427="","",TRIM('Employee List'!AD427))</f>
        <v/>
      </c>
      <c r="AC419" s="2" t="str">
        <f>IF('Employee List'!G427="","",TRIM('Employee List'!G427))</f>
        <v/>
      </c>
      <c r="AD419" t="str">
        <f>IFERROR(VLOOKUP('Employee List'!AE427,Civil_Status_Table,2,FALSE),"")</f>
        <v/>
      </c>
      <c r="AE419" s="2" t="str">
        <f>IF('Employee List'!AF427="","",TRIM('Employee List'!AF427))</f>
        <v/>
      </c>
      <c r="AF419" s="2" t="str">
        <f>IF('Employee List'!AG427="","",TRIM('Employee List'!AG427))</f>
        <v/>
      </c>
      <c r="AG419" s="2" t="str">
        <f>IF('Employee List'!AH427="","",TRIM('Employee List'!AH427))</f>
        <v/>
      </c>
      <c r="AH419" t="str">
        <f>IF(ISBLANK('Employee List'!AI427), "",VLOOKUP('Employee List'!AI427,'other LOVs'!A:B,2,FALSE))</f>
        <v/>
      </c>
      <c r="AI419" t="str">
        <f>IF('Employee List'!AJ427="","",TRIM('Employee List'!AJ427))</f>
        <v/>
      </c>
      <c r="AJ419" t="str">
        <f>IF(ISBLANK('Employee List'!AK427)," ",TRIM('Employee List'!AK427))</f>
        <v xml:space="preserve"> </v>
      </c>
    </row>
    <row r="420" spans="1:36">
      <c r="A420" t="str">
        <f>IF('Employee List'!B428="","",TRIM('Employee List'!B428))</f>
        <v/>
      </c>
      <c r="B420" t="str">
        <f>IF('Employee List'!C428="","",TRIM('Employee List'!C428))</f>
        <v/>
      </c>
      <c r="C420" t="str">
        <f>IF('Employee List'!D428="","",TRIM('Employee List'!D428))</f>
        <v/>
      </c>
      <c r="D420" t="str">
        <f>IF(ISBLANK('Employee List'!E428), "",VLOOKUP('Employee List'!E428,'other LOVs'!A:B,2,FALSE))</f>
        <v/>
      </c>
      <c r="E420" t="str">
        <f>IF('Employee List'!F428="","",TRIM('Employee List'!F428))</f>
        <v>,</v>
      </c>
      <c r="F420" s="2" t="str">
        <f>IF('Employee List'!H428="","",'Employee List'!H428)</f>
        <v/>
      </c>
      <c r="G420" s="2" t="str">
        <f>IF('Employee List'!I428="","",TRIM('Employee List'!I428))</f>
        <v/>
      </c>
      <c r="H420" t="str">
        <f>IFERROR(VLOOKUP('Employee List'!J428,Nationality_Table,2,FALSE),"")</f>
        <v/>
      </c>
      <c r="I420" t="str">
        <f>IFERROR(VLOOKUP('Employee List'!K428,Country_Table,2,FALSE),"")</f>
        <v/>
      </c>
      <c r="J420" t="str">
        <f>IFERROR(VLOOKUP('Employee List'!L428,Gender_Table,2,FALSE),"")</f>
        <v/>
      </c>
      <c r="K420" s="2" t="str">
        <f>IF('Employee List'!M428="","",TEXT('Employee List'!M428,"00000000000"))</f>
        <v/>
      </c>
      <c r="L420" s="2" t="str">
        <f>IF('Employee List'!N428="","",TRIM('Employee List'!N428))</f>
        <v/>
      </c>
      <c r="M420" s="2" t="str">
        <f>IF('Employee List'!O428="","",TRIM('Employee List'!O428))</f>
        <v/>
      </c>
      <c r="N420" s="2" t="str">
        <f>IF('Employee List'!P428="","",LEFT(TRIM('Employee List'!P428),60))</f>
        <v/>
      </c>
      <c r="O420" t="str">
        <f>IFERROR(IF(VLOOKUP('Employee List'!Q428,Country_Table,2,FALSE)="PH",VLOOKUP(UPPER(TRIM('Employee List'!R428)&amp;TRIM('Employee List'!S428)&amp;TRIM('Employee List'!T428)),City!$K:$M,3,FALSE),IF('Employee List'!T428="","",'Employee List'!T428)),"")</f>
        <v/>
      </c>
      <c r="P420" t="str">
        <f>IFERROR(IF(VLOOKUP('Employee List'!Q428,Country_Table,2,FALSE)="PH",VLOOKUP('Employee List'!R428,Region_Table,2,FALSE),IF('Employee List'!R428="","",'Employee List'!R428)),"")</f>
        <v/>
      </c>
      <c r="Q420" t="str">
        <f>IFERROR(IF(VLOOKUP('Employee List'!Q428,Country_Table,2,FALSE)="PH",VLOOKUP('Employee List'!S428,Province_Table,2,FALSE),IF('Employee List'!S428="","",'Employee List'!S428)),"")</f>
        <v/>
      </c>
      <c r="R420" t="str">
        <f>IFERROR(VLOOKUP('Employee List'!Q428,Country_Table,2,FALSE),"")</f>
        <v/>
      </c>
      <c r="S420" s="2" t="str">
        <f>IF('Employee List'!U428="","",TRIM('Employee List'!U428))</f>
        <v/>
      </c>
      <c r="T420" s="2" t="str">
        <f>IF('Employee List'!V428="","",TRIM('Employee List'!V428))</f>
        <v/>
      </c>
      <c r="U420" s="2" t="str">
        <f>IF('Employee List'!W428="","",LEFT(TRIM('Employee List'!W428),60))</f>
        <v/>
      </c>
      <c r="V420" t="str">
        <f>IFERROR(IF(VLOOKUP('Employee List'!X428,Country_Table,2,FALSE)="PH",VLOOKUP(UPPER(TRIM('Employee List'!Y428)&amp;TRIM('Employee List'!Z428)&amp;TRIM('Employee List'!AA428)),City!$K:$M,3,FALSE),IF('Employee List'!AA428="","",'Employee List'!AA428)),"")</f>
        <v/>
      </c>
      <c r="W420" t="str">
        <f>IFERROR(IF(VLOOKUP('Employee List'!X428,Country_Table,2,FALSE)="PH",VLOOKUP('Employee List'!Y428,Region_Table,2,FALSE),IF('Employee List'!Y428="","",'Employee List'!Y428)),"")</f>
        <v/>
      </c>
      <c r="X420" t="str">
        <f>IFERROR(IF(VLOOKUP('Employee List'!X428,Country_Table,2,FALSE)="PH",VLOOKUP('Employee List'!Z428,Province_Table,2,FALSE),IF('Employee List'!Z428="","",'Employee List'!Z428)),"")</f>
        <v/>
      </c>
      <c r="Y420" t="str">
        <f>IFERROR(VLOOKUP('Employee List'!X428,Country_Table,2,FALSE),"")</f>
        <v/>
      </c>
      <c r="Z420" s="2" t="str">
        <f>IF('Employee List'!AB428="","",TRIM('Employee List'!AB428))</f>
        <v/>
      </c>
      <c r="AA420" s="2" t="str">
        <f>IF('Employee List'!AC428="","",TRIM('Employee List'!AC428))</f>
        <v/>
      </c>
      <c r="AB420" s="2" t="str">
        <f>IF('Employee List'!AD428="","",TRIM('Employee List'!AD428))</f>
        <v/>
      </c>
      <c r="AC420" s="2" t="str">
        <f>IF('Employee List'!G428="","",TRIM('Employee List'!G428))</f>
        <v/>
      </c>
      <c r="AD420" t="str">
        <f>IFERROR(VLOOKUP('Employee List'!AE428,Civil_Status_Table,2,FALSE),"")</f>
        <v/>
      </c>
      <c r="AE420" s="2" t="str">
        <f>IF('Employee List'!AF428="","",TRIM('Employee List'!AF428))</f>
        <v/>
      </c>
      <c r="AF420" s="2" t="str">
        <f>IF('Employee List'!AG428="","",TRIM('Employee List'!AG428))</f>
        <v/>
      </c>
      <c r="AG420" s="2" t="str">
        <f>IF('Employee List'!AH428="","",TRIM('Employee List'!AH428))</f>
        <v/>
      </c>
      <c r="AH420" t="str">
        <f>IF(ISBLANK('Employee List'!AI428), "",VLOOKUP('Employee List'!AI428,'other LOVs'!A:B,2,FALSE))</f>
        <v/>
      </c>
      <c r="AI420" t="str">
        <f>IF('Employee List'!AJ428="","",TRIM('Employee List'!AJ428))</f>
        <v/>
      </c>
      <c r="AJ420" t="str">
        <f>IF(ISBLANK('Employee List'!AK428)," ",TRIM('Employee List'!AK428))</f>
        <v xml:space="preserve"> </v>
      </c>
    </row>
    <row r="421" spans="1:36">
      <c r="A421" t="str">
        <f>IF('Employee List'!B429="","",TRIM('Employee List'!B429))</f>
        <v/>
      </c>
      <c r="B421" t="str">
        <f>IF('Employee List'!C429="","",TRIM('Employee List'!C429))</f>
        <v/>
      </c>
      <c r="C421" t="str">
        <f>IF('Employee List'!D429="","",TRIM('Employee List'!D429))</f>
        <v/>
      </c>
      <c r="D421" t="str">
        <f>IF(ISBLANK('Employee List'!E429), "",VLOOKUP('Employee List'!E429,'other LOVs'!A:B,2,FALSE))</f>
        <v/>
      </c>
      <c r="E421" t="str">
        <f>IF('Employee List'!F429="","",TRIM('Employee List'!F429))</f>
        <v>,</v>
      </c>
      <c r="F421" s="2" t="str">
        <f>IF('Employee List'!H429="","",'Employee List'!H429)</f>
        <v/>
      </c>
      <c r="G421" s="2" t="str">
        <f>IF('Employee List'!I429="","",TRIM('Employee List'!I429))</f>
        <v/>
      </c>
      <c r="H421" t="str">
        <f>IFERROR(VLOOKUP('Employee List'!J429,Nationality_Table,2,FALSE),"")</f>
        <v/>
      </c>
      <c r="I421" t="str">
        <f>IFERROR(VLOOKUP('Employee List'!K429,Country_Table,2,FALSE),"")</f>
        <v/>
      </c>
      <c r="J421" t="str">
        <f>IFERROR(VLOOKUP('Employee List'!L429,Gender_Table,2,FALSE),"")</f>
        <v/>
      </c>
      <c r="K421" s="2" t="str">
        <f>IF('Employee List'!M429="","",TEXT('Employee List'!M429,"00000000000"))</f>
        <v/>
      </c>
      <c r="L421" s="2" t="str">
        <f>IF('Employee List'!N429="","",TRIM('Employee List'!N429))</f>
        <v/>
      </c>
      <c r="M421" s="2" t="str">
        <f>IF('Employee List'!O429="","",TRIM('Employee List'!O429))</f>
        <v/>
      </c>
      <c r="N421" s="2" t="str">
        <f>IF('Employee List'!P429="","",LEFT(TRIM('Employee List'!P429),60))</f>
        <v/>
      </c>
      <c r="O421" t="str">
        <f>IFERROR(IF(VLOOKUP('Employee List'!Q429,Country_Table,2,FALSE)="PH",VLOOKUP(UPPER(TRIM('Employee List'!R429)&amp;TRIM('Employee List'!S429)&amp;TRIM('Employee List'!T429)),City!$K:$M,3,FALSE),IF('Employee List'!T429="","",'Employee List'!T429)),"")</f>
        <v/>
      </c>
      <c r="P421" t="str">
        <f>IFERROR(IF(VLOOKUP('Employee List'!Q429,Country_Table,2,FALSE)="PH",VLOOKUP('Employee List'!R429,Region_Table,2,FALSE),IF('Employee List'!R429="","",'Employee List'!R429)),"")</f>
        <v/>
      </c>
      <c r="Q421" t="str">
        <f>IFERROR(IF(VLOOKUP('Employee List'!Q429,Country_Table,2,FALSE)="PH",VLOOKUP('Employee List'!S429,Province_Table,2,FALSE),IF('Employee List'!S429="","",'Employee List'!S429)),"")</f>
        <v/>
      </c>
      <c r="R421" t="str">
        <f>IFERROR(VLOOKUP('Employee List'!Q429,Country_Table,2,FALSE),"")</f>
        <v/>
      </c>
      <c r="S421" s="2" t="str">
        <f>IF('Employee List'!U429="","",TRIM('Employee List'!U429))</f>
        <v/>
      </c>
      <c r="T421" s="2" t="str">
        <f>IF('Employee List'!V429="","",TRIM('Employee List'!V429))</f>
        <v/>
      </c>
      <c r="U421" s="2" t="str">
        <f>IF('Employee List'!W429="","",LEFT(TRIM('Employee List'!W429),60))</f>
        <v/>
      </c>
      <c r="V421" t="str">
        <f>IFERROR(IF(VLOOKUP('Employee List'!X429,Country_Table,2,FALSE)="PH",VLOOKUP(UPPER(TRIM('Employee List'!Y429)&amp;TRIM('Employee List'!Z429)&amp;TRIM('Employee List'!AA429)),City!$K:$M,3,FALSE),IF('Employee List'!AA429="","",'Employee List'!AA429)),"")</f>
        <v/>
      </c>
      <c r="W421" t="str">
        <f>IFERROR(IF(VLOOKUP('Employee List'!X429,Country_Table,2,FALSE)="PH",VLOOKUP('Employee List'!Y429,Region_Table,2,FALSE),IF('Employee List'!Y429="","",'Employee List'!Y429)),"")</f>
        <v/>
      </c>
      <c r="X421" t="str">
        <f>IFERROR(IF(VLOOKUP('Employee List'!X429,Country_Table,2,FALSE)="PH",VLOOKUP('Employee List'!Z429,Province_Table,2,FALSE),IF('Employee List'!Z429="","",'Employee List'!Z429)),"")</f>
        <v/>
      </c>
      <c r="Y421" t="str">
        <f>IFERROR(VLOOKUP('Employee List'!X429,Country_Table,2,FALSE),"")</f>
        <v/>
      </c>
      <c r="Z421" s="2" t="str">
        <f>IF('Employee List'!AB429="","",TRIM('Employee List'!AB429))</f>
        <v/>
      </c>
      <c r="AA421" s="2" t="str">
        <f>IF('Employee List'!AC429="","",TRIM('Employee List'!AC429))</f>
        <v/>
      </c>
      <c r="AB421" s="2" t="str">
        <f>IF('Employee List'!AD429="","",TRIM('Employee List'!AD429))</f>
        <v/>
      </c>
      <c r="AC421" s="2" t="str">
        <f>IF('Employee List'!G429="","",TRIM('Employee List'!G429))</f>
        <v/>
      </c>
      <c r="AD421" t="str">
        <f>IFERROR(VLOOKUP('Employee List'!AE429,Civil_Status_Table,2,FALSE),"")</f>
        <v/>
      </c>
      <c r="AE421" s="2" t="str">
        <f>IF('Employee List'!AF429="","",TRIM('Employee List'!AF429))</f>
        <v/>
      </c>
      <c r="AF421" s="2" t="str">
        <f>IF('Employee List'!AG429="","",TRIM('Employee List'!AG429))</f>
        <v/>
      </c>
      <c r="AG421" s="2" t="str">
        <f>IF('Employee List'!AH429="","",TRIM('Employee List'!AH429))</f>
        <v/>
      </c>
      <c r="AH421" t="str">
        <f>IF(ISBLANK('Employee List'!AI429), "",VLOOKUP('Employee List'!AI429,'other LOVs'!A:B,2,FALSE))</f>
        <v/>
      </c>
      <c r="AI421" t="str">
        <f>IF('Employee List'!AJ429="","",TRIM('Employee List'!AJ429))</f>
        <v/>
      </c>
      <c r="AJ421" t="str">
        <f>IF(ISBLANK('Employee List'!AK429)," ",TRIM('Employee List'!AK429))</f>
        <v xml:space="preserve"> </v>
      </c>
    </row>
    <row r="422" spans="1:36">
      <c r="A422" t="str">
        <f>IF('Employee List'!B430="","",TRIM('Employee List'!B430))</f>
        <v/>
      </c>
      <c r="B422" t="str">
        <f>IF('Employee List'!C430="","",TRIM('Employee List'!C430))</f>
        <v/>
      </c>
      <c r="C422" t="str">
        <f>IF('Employee List'!D430="","",TRIM('Employee List'!D430))</f>
        <v/>
      </c>
      <c r="D422" t="str">
        <f>IF(ISBLANK('Employee List'!E430), "",VLOOKUP('Employee List'!E430,'other LOVs'!A:B,2,FALSE))</f>
        <v/>
      </c>
      <c r="E422" t="str">
        <f>IF('Employee List'!F430="","",TRIM('Employee List'!F430))</f>
        <v>,</v>
      </c>
      <c r="F422" s="2" t="str">
        <f>IF('Employee List'!H430="","",'Employee List'!H430)</f>
        <v/>
      </c>
      <c r="G422" s="2" t="str">
        <f>IF('Employee List'!I430="","",TRIM('Employee List'!I430))</f>
        <v/>
      </c>
      <c r="H422" t="str">
        <f>IFERROR(VLOOKUP('Employee List'!J430,Nationality_Table,2,FALSE),"")</f>
        <v/>
      </c>
      <c r="I422" t="str">
        <f>IFERROR(VLOOKUP('Employee List'!K430,Country_Table,2,FALSE),"")</f>
        <v/>
      </c>
      <c r="J422" t="str">
        <f>IFERROR(VLOOKUP('Employee List'!L430,Gender_Table,2,FALSE),"")</f>
        <v/>
      </c>
      <c r="K422" s="2" t="str">
        <f>IF('Employee List'!M430="","",TEXT('Employee List'!M430,"00000000000"))</f>
        <v/>
      </c>
      <c r="L422" s="2" t="str">
        <f>IF('Employee List'!N430="","",TRIM('Employee List'!N430))</f>
        <v/>
      </c>
      <c r="M422" s="2" t="str">
        <f>IF('Employee List'!O430="","",TRIM('Employee List'!O430))</f>
        <v/>
      </c>
      <c r="N422" s="2" t="str">
        <f>IF('Employee List'!P430="","",LEFT(TRIM('Employee List'!P430),60))</f>
        <v/>
      </c>
      <c r="O422" t="str">
        <f>IFERROR(IF(VLOOKUP('Employee List'!Q430,Country_Table,2,FALSE)="PH",VLOOKUP(UPPER(TRIM('Employee List'!R430)&amp;TRIM('Employee List'!S430)&amp;TRIM('Employee List'!T430)),City!$K:$M,3,FALSE),IF('Employee List'!T430="","",'Employee List'!T430)),"")</f>
        <v/>
      </c>
      <c r="P422" t="str">
        <f>IFERROR(IF(VLOOKUP('Employee List'!Q430,Country_Table,2,FALSE)="PH",VLOOKUP('Employee List'!R430,Region_Table,2,FALSE),IF('Employee List'!R430="","",'Employee List'!R430)),"")</f>
        <v/>
      </c>
      <c r="Q422" t="str">
        <f>IFERROR(IF(VLOOKUP('Employee List'!Q430,Country_Table,2,FALSE)="PH",VLOOKUP('Employee List'!S430,Province_Table,2,FALSE),IF('Employee List'!S430="","",'Employee List'!S430)),"")</f>
        <v/>
      </c>
      <c r="R422" t="str">
        <f>IFERROR(VLOOKUP('Employee List'!Q430,Country_Table,2,FALSE),"")</f>
        <v/>
      </c>
      <c r="S422" s="2" t="str">
        <f>IF('Employee List'!U430="","",TRIM('Employee List'!U430))</f>
        <v/>
      </c>
      <c r="T422" s="2" t="str">
        <f>IF('Employee List'!V430="","",TRIM('Employee List'!V430))</f>
        <v/>
      </c>
      <c r="U422" s="2" t="str">
        <f>IF('Employee List'!W430="","",LEFT(TRIM('Employee List'!W430),60))</f>
        <v/>
      </c>
      <c r="V422" t="str">
        <f>IFERROR(IF(VLOOKUP('Employee List'!X430,Country_Table,2,FALSE)="PH",VLOOKUP(UPPER(TRIM('Employee List'!Y430)&amp;TRIM('Employee List'!Z430)&amp;TRIM('Employee List'!AA430)),City!$K:$M,3,FALSE),IF('Employee List'!AA430="","",'Employee List'!AA430)),"")</f>
        <v/>
      </c>
      <c r="W422" t="str">
        <f>IFERROR(IF(VLOOKUP('Employee List'!X430,Country_Table,2,FALSE)="PH",VLOOKUP('Employee List'!Y430,Region_Table,2,FALSE),IF('Employee List'!Y430="","",'Employee List'!Y430)),"")</f>
        <v/>
      </c>
      <c r="X422" t="str">
        <f>IFERROR(IF(VLOOKUP('Employee List'!X430,Country_Table,2,FALSE)="PH",VLOOKUP('Employee List'!Z430,Province_Table,2,FALSE),IF('Employee List'!Z430="","",'Employee List'!Z430)),"")</f>
        <v/>
      </c>
      <c r="Y422" t="str">
        <f>IFERROR(VLOOKUP('Employee List'!X430,Country_Table,2,FALSE),"")</f>
        <v/>
      </c>
      <c r="Z422" s="2" t="str">
        <f>IF('Employee List'!AB430="","",TRIM('Employee List'!AB430))</f>
        <v/>
      </c>
      <c r="AA422" s="2" t="str">
        <f>IF('Employee List'!AC430="","",TRIM('Employee List'!AC430))</f>
        <v/>
      </c>
      <c r="AB422" s="2" t="str">
        <f>IF('Employee List'!AD430="","",TRIM('Employee List'!AD430))</f>
        <v/>
      </c>
      <c r="AC422" s="2" t="str">
        <f>IF('Employee List'!G430="","",TRIM('Employee List'!G430))</f>
        <v/>
      </c>
      <c r="AD422" t="str">
        <f>IFERROR(VLOOKUP('Employee List'!AE430,Civil_Status_Table,2,FALSE),"")</f>
        <v/>
      </c>
      <c r="AE422" s="2" t="str">
        <f>IF('Employee List'!AF430="","",TRIM('Employee List'!AF430))</f>
        <v/>
      </c>
      <c r="AF422" s="2" t="str">
        <f>IF('Employee List'!AG430="","",TRIM('Employee List'!AG430))</f>
        <v/>
      </c>
      <c r="AG422" s="2" t="str">
        <f>IF('Employee List'!AH430="","",TRIM('Employee List'!AH430))</f>
        <v/>
      </c>
      <c r="AH422" t="str">
        <f>IF(ISBLANK('Employee List'!AI430), "",VLOOKUP('Employee List'!AI430,'other LOVs'!A:B,2,FALSE))</f>
        <v/>
      </c>
      <c r="AI422" t="str">
        <f>IF('Employee List'!AJ430="","",TRIM('Employee List'!AJ430))</f>
        <v/>
      </c>
      <c r="AJ422" t="str">
        <f>IF(ISBLANK('Employee List'!AK430)," ",TRIM('Employee List'!AK430))</f>
        <v xml:space="preserve"> </v>
      </c>
    </row>
    <row r="423" spans="1:36">
      <c r="A423" t="str">
        <f>IF('Employee List'!B431="","",TRIM('Employee List'!B431))</f>
        <v/>
      </c>
      <c r="B423" t="str">
        <f>IF('Employee List'!C431="","",TRIM('Employee List'!C431))</f>
        <v/>
      </c>
      <c r="C423" t="str">
        <f>IF('Employee List'!D431="","",TRIM('Employee List'!D431))</f>
        <v/>
      </c>
      <c r="D423" t="str">
        <f>IF(ISBLANK('Employee List'!E431), "",VLOOKUP('Employee List'!E431,'other LOVs'!A:B,2,FALSE))</f>
        <v/>
      </c>
      <c r="E423" t="str">
        <f>IF('Employee List'!F431="","",TRIM('Employee List'!F431))</f>
        <v>,</v>
      </c>
      <c r="F423" s="2" t="str">
        <f>IF('Employee List'!H431="","",'Employee List'!H431)</f>
        <v/>
      </c>
      <c r="G423" s="2" t="str">
        <f>IF('Employee List'!I431="","",TRIM('Employee List'!I431))</f>
        <v/>
      </c>
      <c r="H423" t="str">
        <f>IFERROR(VLOOKUP('Employee List'!J431,Nationality_Table,2,FALSE),"")</f>
        <v/>
      </c>
      <c r="I423" t="str">
        <f>IFERROR(VLOOKUP('Employee List'!K431,Country_Table,2,FALSE),"")</f>
        <v/>
      </c>
      <c r="J423" t="str">
        <f>IFERROR(VLOOKUP('Employee List'!L431,Gender_Table,2,FALSE),"")</f>
        <v/>
      </c>
      <c r="K423" s="2" t="str">
        <f>IF('Employee List'!M431="","",TEXT('Employee List'!M431,"00000000000"))</f>
        <v/>
      </c>
      <c r="L423" s="2" t="str">
        <f>IF('Employee List'!N431="","",TRIM('Employee List'!N431))</f>
        <v/>
      </c>
      <c r="M423" s="2" t="str">
        <f>IF('Employee List'!O431="","",TRIM('Employee List'!O431))</f>
        <v/>
      </c>
      <c r="N423" s="2" t="str">
        <f>IF('Employee List'!P431="","",LEFT(TRIM('Employee List'!P431),60))</f>
        <v/>
      </c>
      <c r="O423" t="str">
        <f>IFERROR(IF(VLOOKUP('Employee List'!Q431,Country_Table,2,FALSE)="PH",VLOOKUP(UPPER(TRIM('Employee List'!R431)&amp;TRIM('Employee List'!S431)&amp;TRIM('Employee List'!T431)),City!$K:$M,3,FALSE),IF('Employee List'!T431="","",'Employee List'!T431)),"")</f>
        <v/>
      </c>
      <c r="P423" t="str">
        <f>IFERROR(IF(VLOOKUP('Employee List'!Q431,Country_Table,2,FALSE)="PH",VLOOKUP('Employee List'!R431,Region_Table,2,FALSE),IF('Employee List'!R431="","",'Employee List'!R431)),"")</f>
        <v/>
      </c>
      <c r="Q423" t="str">
        <f>IFERROR(IF(VLOOKUP('Employee List'!Q431,Country_Table,2,FALSE)="PH",VLOOKUP('Employee List'!S431,Province_Table,2,FALSE),IF('Employee List'!S431="","",'Employee List'!S431)),"")</f>
        <v/>
      </c>
      <c r="R423" t="str">
        <f>IFERROR(VLOOKUP('Employee List'!Q431,Country_Table,2,FALSE),"")</f>
        <v/>
      </c>
      <c r="S423" s="2" t="str">
        <f>IF('Employee List'!U431="","",TRIM('Employee List'!U431))</f>
        <v/>
      </c>
      <c r="T423" s="2" t="str">
        <f>IF('Employee List'!V431="","",TRIM('Employee List'!V431))</f>
        <v/>
      </c>
      <c r="U423" s="2" t="str">
        <f>IF('Employee List'!W431="","",LEFT(TRIM('Employee List'!W431),60))</f>
        <v/>
      </c>
      <c r="V423" t="str">
        <f>IFERROR(IF(VLOOKUP('Employee List'!X431,Country_Table,2,FALSE)="PH",VLOOKUP(UPPER(TRIM('Employee List'!Y431)&amp;TRIM('Employee List'!Z431)&amp;TRIM('Employee List'!AA431)),City!$K:$M,3,FALSE),IF('Employee List'!AA431="","",'Employee List'!AA431)),"")</f>
        <v/>
      </c>
      <c r="W423" t="str">
        <f>IFERROR(IF(VLOOKUP('Employee List'!X431,Country_Table,2,FALSE)="PH",VLOOKUP('Employee List'!Y431,Region_Table,2,FALSE),IF('Employee List'!Y431="","",'Employee List'!Y431)),"")</f>
        <v/>
      </c>
      <c r="X423" t="str">
        <f>IFERROR(IF(VLOOKUP('Employee List'!X431,Country_Table,2,FALSE)="PH",VLOOKUP('Employee List'!Z431,Province_Table,2,FALSE),IF('Employee List'!Z431="","",'Employee List'!Z431)),"")</f>
        <v/>
      </c>
      <c r="Y423" t="str">
        <f>IFERROR(VLOOKUP('Employee List'!X431,Country_Table,2,FALSE),"")</f>
        <v/>
      </c>
      <c r="Z423" s="2" t="str">
        <f>IF('Employee List'!AB431="","",TRIM('Employee List'!AB431))</f>
        <v/>
      </c>
      <c r="AA423" s="2" t="str">
        <f>IF('Employee List'!AC431="","",TRIM('Employee List'!AC431))</f>
        <v/>
      </c>
      <c r="AB423" s="2" t="str">
        <f>IF('Employee List'!AD431="","",TRIM('Employee List'!AD431))</f>
        <v/>
      </c>
      <c r="AC423" s="2" t="str">
        <f>IF('Employee List'!G431="","",TRIM('Employee List'!G431))</f>
        <v/>
      </c>
      <c r="AD423" t="str">
        <f>IFERROR(VLOOKUP('Employee List'!AE431,Civil_Status_Table,2,FALSE),"")</f>
        <v/>
      </c>
      <c r="AE423" s="2" t="str">
        <f>IF('Employee List'!AF431="","",TRIM('Employee List'!AF431))</f>
        <v/>
      </c>
      <c r="AF423" s="2" t="str">
        <f>IF('Employee List'!AG431="","",TRIM('Employee List'!AG431))</f>
        <v/>
      </c>
      <c r="AG423" s="2" t="str">
        <f>IF('Employee List'!AH431="","",TRIM('Employee List'!AH431))</f>
        <v/>
      </c>
      <c r="AH423" t="str">
        <f>IF(ISBLANK('Employee List'!AI431), "",VLOOKUP('Employee List'!AI431,'other LOVs'!A:B,2,FALSE))</f>
        <v/>
      </c>
      <c r="AI423" t="str">
        <f>IF('Employee List'!AJ431="","",TRIM('Employee List'!AJ431))</f>
        <v/>
      </c>
      <c r="AJ423" t="str">
        <f>IF(ISBLANK('Employee List'!AK431)," ",TRIM('Employee List'!AK431))</f>
        <v xml:space="preserve"> </v>
      </c>
    </row>
    <row r="424" spans="1:36">
      <c r="A424" t="str">
        <f>IF('Employee List'!B432="","",TRIM('Employee List'!B432))</f>
        <v/>
      </c>
      <c r="B424" t="str">
        <f>IF('Employee List'!C432="","",TRIM('Employee List'!C432))</f>
        <v/>
      </c>
      <c r="C424" t="str">
        <f>IF('Employee List'!D432="","",TRIM('Employee List'!D432))</f>
        <v/>
      </c>
      <c r="D424" t="str">
        <f>IF(ISBLANK('Employee List'!E432), "",VLOOKUP('Employee List'!E432,'other LOVs'!A:B,2,FALSE))</f>
        <v/>
      </c>
      <c r="E424" t="str">
        <f>IF('Employee List'!F432="","",TRIM('Employee List'!F432))</f>
        <v>,</v>
      </c>
      <c r="F424" s="2" t="str">
        <f>IF('Employee List'!H432="","",'Employee List'!H432)</f>
        <v/>
      </c>
      <c r="G424" s="2" t="str">
        <f>IF('Employee List'!I432="","",TRIM('Employee List'!I432))</f>
        <v/>
      </c>
      <c r="H424" t="str">
        <f>IFERROR(VLOOKUP('Employee List'!J432,Nationality_Table,2,FALSE),"")</f>
        <v/>
      </c>
      <c r="I424" t="str">
        <f>IFERROR(VLOOKUP('Employee List'!K432,Country_Table,2,FALSE),"")</f>
        <v/>
      </c>
      <c r="J424" t="str">
        <f>IFERROR(VLOOKUP('Employee List'!L432,Gender_Table,2,FALSE),"")</f>
        <v/>
      </c>
      <c r="K424" s="2" t="str">
        <f>IF('Employee List'!M432="","",TEXT('Employee List'!M432,"00000000000"))</f>
        <v/>
      </c>
      <c r="L424" s="2" t="str">
        <f>IF('Employee List'!N432="","",TRIM('Employee List'!N432))</f>
        <v/>
      </c>
      <c r="M424" s="2" t="str">
        <f>IF('Employee List'!O432="","",TRIM('Employee List'!O432))</f>
        <v/>
      </c>
      <c r="N424" s="2" t="str">
        <f>IF('Employee List'!P432="","",LEFT(TRIM('Employee List'!P432),60))</f>
        <v/>
      </c>
      <c r="O424" t="str">
        <f>IFERROR(IF(VLOOKUP('Employee List'!Q432,Country_Table,2,FALSE)="PH",VLOOKUP(UPPER(TRIM('Employee List'!R432)&amp;TRIM('Employee List'!S432)&amp;TRIM('Employee List'!T432)),City!$K:$M,3,FALSE),IF('Employee List'!T432="","",'Employee List'!T432)),"")</f>
        <v/>
      </c>
      <c r="P424" t="str">
        <f>IFERROR(IF(VLOOKUP('Employee List'!Q432,Country_Table,2,FALSE)="PH",VLOOKUP('Employee List'!R432,Region_Table,2,FALSE),IF('Employee List'!R432="","",'Employee List'!R432)),"")</f>
        <v/>
      </c>
      <c r="Q424" t="str">
        <f>IFERROR(IF(VLOOKUP('Employee List'!Q432,Country_Table,2,FALSE)="PH",VLOOKUP('Employee List'!S432,Province_Table,2,FALSE),IF('Employee List'!S432="","",'Employee List'!S432)),"")</f>
        <v/>
      </c>
      <c r="R424" t="str">
        <f>IFERROR(VLOOKUP('Employee List'!Q432,Country_Table,2,FALSE),"")</f>
        <v/>
      </c>
      <c r="S424" s="2" t="str">
        <f>IF('Employee List'!U432="","",TRIM('Employee List'!U432))</f>
        <v/>
      </c>
      <c r="T424" s="2" t="str">
        <f>IF('Employee List'!V432="","",TRIM('Employee List'!V432))</f>
        <v/>
      </c>
      <c r="U424" s="2" t="str">
        <f>IF('Employee List'!W432="","",LEFT(TRIM('Employee List'!W432),60))</f>
        <v/>
      </c>
      <c r="V424" t="str">
        <f>IFERROR(IF(VLOOKUP('Employee List'!X432,Country_Table,2,FALSE)="PH",VLOOKUP(UPPER(TRIM('Employee List'!Y432)&amp;TRIM('Employee List'!Z432)&amp;TRIM('Employee List'!AA432)),City!$K:$M,3,FALSE),IF('Employee List'!AA432="","",'Employee List'!AA432)),"")</f>
        <v/>
      </c>
      <c r="W424" t="str">
        <f>IFERROR(IF(VLOOKUP('Employee List'!X432,Country_Table,2,FALSE)="PH",VLOOKUP('Employee List'!Y432,Region_Table,2,FALSE),IF('Employee List'!Y432="","",'Employee List'!Y432)),"")</f>
        <v/>
      </c>
      <c r="X424" t="str">
        <f>IFERROR(IF(VLOOKUP('Employee List'!X432,Country_Table,2,FALSE)="PH",VLOOKUP('Employee List'!Z432,Province_Table,2,FALSE),IF('Employee List'!Z432="","",'Employee List'!Z432)),"")</f>
        <v/>
      </c>
      <c r="Y424" t="str">
        <f>IFERROR(VLOOKUP('Employee List'!X432,Country_Table,2,FALSE),"")</f>
        <v/>
      </c>
      <c r="Z424" s="2" t="str">
        <f>IF('Employee List'!AB432="","",TRIM('Employee List'!AB432))</f>
        <v/>
      </c>
      <c r="AA424" s="2" t="str">
        <f>IF('Employee List'!AC432="","",TRIM('Employee List'!AC432))</f>
        <v/>
      </c>
      <c r="AB424" s="2" t="str">
        <f>IF('Employee List'!AD432="","",TRIM('Employee List'!AD432))</f>
        <v/>
      </c>
      <c r="AC424" s="2" t="str">
        <f>IF('Employee List'!G432="","",TRIM('Employee List'!G432))</f>
        <v/>
      </c>
      <c r="AD424" t="str">
        <f>IFERROR(VLOOKUP('Employee List'!AE432,Civil_Status_Table,2,FALSE),"")</f>
        <v/>
      </c>
      <c r="AE424" s="2" t="str">
        <f>IF('Employee List'!AF432="","",TRIM('Employee List'!AF432))</f>
        <v/>
      </c>
      <c r="AF424" s="2" t="str">
        <f>IF('Employee List'!AG432="","",TRIM('Employee List'!AG432))</f>
        <v/>
      </c>
      <c r="AG424" s="2" t="str">
        <f>IF('Employee List'!AH432="","",TRIM('Employee List'!AH432))</f>
        <v/>
      </c>
      <c r="AH424" t="str">
        <f>IF(ISBLANK('Employee List'!AI432), "",VLOOKUP('Employee List'!AI432,'other LOVs'!A:B,2,FALSE))</f>
        <v/>
      </c>
      <c r="AI424" t="str">
        <f>IF('Employee List'!AJ432="","",TRIM('Employee List'!AJ432))</f>
        <v/>
      </c>
      <c r="AJ424" t="str">
        <f>IF(ISBLANK('Employee List'!AK432)," ",TRIM('Employee List'!AK432))</f>
        <v xml:space="preserve"> </v>
      </c>
    </row>
    <row r="425" spans="1:36">
      <c r="A425" t="str">
        <f>IF('Employee List'!B433="","",TRIM('Employee List'!B433))</f>
        <v/>
      </c>
      <c r="B425" t="str">
        <f>IF('Employee List'!C433="","",TRIM('Employee List'!C433))</f>
        <v/>
      </c>
      <c r="C425" t="str">
        <f>IF('Employee List'!D433="","",TRIM('Employee List'!D433))</f>
        <v/>
      </c>
      <c r="D425" t="str">
        <f>IF(ISBLANK('Employee List'!E433), "",VLOOKUP('Employee List'!E433,'other LOVs'!A:B,2,FALSE))</f>
        <v/>
      </c>
      <c r="E425" t="str">
        <f>IF('Employee List'!F433="","",TRIM('Employee List'!F433))</f>
        <v>,</v>
      </c>
      <c r="F425" s="2" t="str">
        <f>IF('Employee List'!H433="","",'Employee List'!H433)</f>
        <v/>
      </c>
      <c r="G425" s="2" t="str">
        <f>IF('Employee List'!I433="","",TRIM('Employee List'!I433))</f>
        <v/>
      </c>
      <c r="H425" t="str">
        <f>IFERROR(VLOOKUP('Employee List'!J433,Nationality_Table,2,FALSE),"")</f>
        <v/>
      </c>
      <c r="I425" t="str">
        <f>IFERROR(VLOOKUP('Employee List'!K433,Country_Table,2,FALSE),"")</f>
        <v/>
      </c>
      <c r="J425" t="str">
        <f>IFERROR(VLOOKUP('Employee List'!L433,Gender_Table,2,FALSE),"")</f>
        <v/>
      </c>
      <c r="K425" s="2" t="str">
        <f>IF('Employee List'!M433="","",TEXT('Employee List'!M433,"00000000000"))</f>
        <v/>
      </c>
      <c r="L425" s="2" t="str">
        <f>IF('Employee List'!N433="","",TRIM('Employee List'!N433))</f>
        <v/>
      </c>
      <c r="M425" s="2" t="str">
        <f>IF('Employee List'!O433="","",TRIM('Employee List'!O433))</f>
        <v/>
      </c>
      <c r="N425" s="2" t="str">
        <f>IF('Employee List'!P433="","",LEFT(TRIM('Employee List'!P433),60))</f>
        <v/>
      </c>
      <c r="O425" t="str">
        <f>IFERROR(IF(VLOOKUP('Employee List'!Q433,Country_Table,2,FALSE)="PH",VLOOKUP(UPPER(TRIM('Employee List'!R433)&amp;TRIM('Employee List'!S433)&amp;TRIM('Employee List'!T433)),City!$K:$M,3,FALSE),IF('Employee List'!T433="","",'Employee List'!T433)),"")</f>
        <v/>
      </c>
      <c r="P425" t="str">
        <f>IFERROR(IF(VLOOKUP('Employee List'!Q433,Country_Table,2,FALSE)="PH",VLOOKUP('Employee List'!R433,Region_Table,2,FALSE),IF('Employee List'!R433="","",'Employee List'!R433)),"")</f>
        <v/>
      </c>
      <c r="Q425" t="str">
        <f>IFERROR(IF(VLOOKUP('Employee List'!Q433,Country_Table,2,FALSE)="PH",VLOOKUP('Employee List'!S433,Province_Table,2,FALSE),IF('Employee List'!S433="","",'Employee List'!S433)),"")</f>
        <v/>
      </c>
      <c r="R425" t="str">
        <f>IFERROR(VLOOKUP('Employee List'!Q433,Country_Table,2,FALSE),"")</f>
        <v/>
      </c>
      <c r="S425" s="2" t="str">
        <f>IF('Employee List'!U433="","",TRIM('Employee List'!U433))</f>
        <v/>
      </c>
      <c r="T425" s="2" t="str">
        <f>IF('Employee List'!V433="","",TRIM('Employee List'!V433))</f>
        <v/>
      </c>
      <c r="U425" s="2" t="str">
        <f>IF('Employee List'!W433="","",LEFT(TRIM('Employee List'!W433),60))</f>
        <v/>
      </c>
      <c r="V425" t="str">
        <f>IFERROR(IF(VLOOKUP('Employee List'!X433,Country_Table,2,FALSE)="PH",VLOOKUP(UPPER(TRIM('Employee List'!Y433)&amp;TRIM('Employee List'!Z433)&amp;TRIM('Employee List'!AA433)),City!$K:$M,3,FALSE),IF('Employee List'!AA433="","",'Employee List'!AA433)),"")</f>
        <v/>
      </c>
      <c r="W425" t="str">
        <f>IFERROR(IF(VLOOKUP('Employee List'!X433,Country_Table,2,FALSE)="PH",VLOOKUP('Employee List'!Y433,Region_Table,2,FALSE),IF('Employee List'!Y433="","",'Employee List'!Y433)),"")</f>
        <v/>
      </c>
      <c r="X425" t="str">
        <f>IFERROR(IF(VLOOKUP('Employee List'!X433,Country_Table,2,FALSE)="PH",VLOOKUP('Employee List'!Z433,Province_Table,2,FALSE),IF('Employee List'!Z433="","",'Employee List'!Z433)),"")</f>
        <v/>
      </c>
      <c r="Y425" t="str">
        <f>IFERROR(VLOOKUP('Employee List'!X433,Country_Table,2,FALSE),"")</f>
        <v/>
      </c>
      <c r="Z425" s="2" t="str">
        <f>IF('Employee List'!AB433="","",TRIM('Employee List'!AB433))</f>
        <v/>
      </c>
      <c r="AA425" s="2" t="str">
        <f>IF('Employee List'!AC433="","",TRIM('Employee List'!AC433))</f>
        <v/>
      </c>
      <c r="AB425" s="2" t="str">
        <f>IF('Employee List'!AD433="","",TRIM('Employee List'!AD433))</f>
        <v/>
      </c>
      <c r="AC425" s="2" t="str">
        <f>IF('Employee List'!G433="","",TRIM('Employee List'!G433))</f>
        <v/>
      </c>
      <c r="AD425" t="str">
        <f>IFERROR(VLOOKUP('Employee List'!AE433,Civil_Status_Table,2,FALSE),"")</f>
        <v/>
      </c>
      <c r="AE425" s="2" t="str">
        <f>IF('Employee List'!AF433="","",TRIM('Employee List'!AF433))</f>
        <v/>
      </c>
      <c r="AF425" s="2" t="str">
        <f>IF('Employee List'!AG433="","",TRIM('Employee List'!AG433))</f>
        <v/>
      </c>
      <c r="AG425" s="2" t="str">
        <f>IF('Employee List'!AH433="","",TRIM('Employee List'!AH433))</f>
        <v/>
      </c>
      <c r="AH425" t="str">
        <f>IF(ISBLANK('Employee List'!AI433), "",VLOOKUP('Employee List'!AI433,'other LOVs'!A:B,2,FALSE))</f>
        <v/>
      </c>
      <c r="AI425" t="str">
        <f>IF('Employee List'!AJ433="","",TRIM('Employee List'!AJ433))</f>
        <v/>
      </c>
      <c r="AJ425" t="str">
        <f>IF(ISBLANK('Employee List'!AK433)," ",TRIM('Employee List'!AK433))</f>
        <v xml:space="preserve"> </v>
      </c>
    </row>
    <row r="426" spans="1:36">
      <c r="A426" t="str">
        <f>IF('Employee List'!B434="","",TRIM('Employee List'!B434))</f>
        <v/>
      </c>
      <c r="B426" t="str">
        <f>IF('Employee List'!C434="","",TRIM('Employee List'!C434))</f>
        <v/>
      </c>
      <c r="C426" t="str">
        <f>IF('Employee List'!D434="","",TRIM('Employee List'!D434))</f>
        <v/>
      </c>
      <c r="D426" t="str">
        <f>IF(ISBLANK('Employee List'!E434), "",VLOOKUP('Employee List'!E434,'other LOVs'!A:B,2,FALSE))</f>
        <v/>
      </c>
      <c r="E426" t="str">
        <f>IF('Employee List'!F434="","",TRIM('Employee List'!F434))</f>
        <v>,</v>
      </c>
      <c r="F426" s="2" t="str">
        <f>IF('Employee List'!H434="","",'Employee List'!H434)</f>
        <v/>
      </c>
      <c r="G426" s="2" t="str">
        <f>IF('Employee List'!I434="","",TRIM('Employee List'!I434))</f>
        <v/>
      </c>
      <c r="H426" t="str">
        <f>IFERROR(VLOOKUP('Employee List'!J434,Nationality_Table,2,FALSE),"")</f>
        <v/>
      </c>
      <c r="I426" t="str">
        <f>IFERROR(VLOOKUP('Employee List'!K434,Country_Table,2,FALSE),"")</f>
        <v/>
      </c>
      <c r="J426" t="str">
        <f>IFERROR(VLOOKUP('Employee List'!L434,Gender_Table,2,FALSE),"")</f>
        <v/>
      </c>
      <c r="K426" s="2" t="str">
        <f>IF('Employee List'!M434="","",TEXT('Employee List'!M434,"00000000000"))</f>
        <v/>
      </c>
      <c r="L426" s="2" t="str">
        <f>IF('Employee List'!N434="","",TRIM('Employee List'!N434))</f>
        <v/>
      </c>
      <c r="M426" s="2" t="str">
        <f>IF('Employee List'!O434="","",TRIM('Employee List'!O434))</f>
        <v/>
      </c>
      <c r="N426" s="2" t="str">
        <f>IF('Employee List'!P434="","",LEFT(TRIM('Employee List'!P434),60))</f>
        <v/>
      </c>
      <c r="O426" t="str">
        <f>IFERROR(IF(VLOOKUP('Employee List'!Q434,Country_Table,2,FALSE)="PH",VLOOKUP(UPPER(TRIM('Employee List'!R434)&amp;TRIM('Employee List'!S434)&amp;TRIM('Employee List'!T434)),City!$K:$M,3,FALSE),IF('Employee List'!T434="","",'Employee List'!T434)),"")</f>
        <v/>
      </c>
      <c r="P426" t="str">
        <f>IFERROR(IF(VLOOKUP('Employee List'!Q434,Country_Table,2,FALSE)="PH",VLOOKUP('Employee List'!R434,Region_Table,2,FALSE),IF('Employee List'!R434="","",'Employee List'!R434)),"")</f>
        <v/>
      </c>
      <c r="Q426" t="str">
        <f>IFERROR(IF(VLOOKUP('Employee List'!Q434,Country_Table,2,FALSE)="PH",VLOOKUP('Employee List'!S434,Province_Table,2,FALSE),IF('Employee List'!S434="","",'Employee List'!S434)),"")</f>
        <v/>
      </c>
      <c r="R426" t="str">
        <f>IFERROR(VLOOKUP('Employee List'!Q434,Country_Table,2,FALSE),"")</f>
        <v/>
      </c>
      <c r="S426" s="2" t="str">
        <f>IF('Employee List'!U434="","",TRIM('Employee List'!U434))</f>
        <v/>
      </c>
      <c r="T426" s="2" t="str">
        <f>IF('Employee List'!V434="","",TRIM('Employee List'!V434))</f>
        <v/>
      </c>
      <c r="U426" s="2" t="str">
        <f>IF('Employee List'!W434="","",LEFT(TRIM('Employee List'!W434),60))</f>
        <v/>
      </c>
      <c r="V426" t="str">
        <f>IFERROR(IF(VLOOKUP('Employee List'!X434,Country_Table,2,FALSE)="PH",VLOOKUP(UPPER(TRIM('Employee List'!Y434)&amp;TRIM('Employee List'!Z434)&amp;TRIM('Employee List'!AA434)),City!$K:$M,3,FALSE),IF('Employee List'!AA434="","",'Employee List'!AA434)),"")</f>
        <v/>
      </c>
      <c r="W426" t="str">
        <f>IFERROR(IF(VLOOKUP('Employee List'!X434,Country_Table,2,FALSE)="PH",VLOOKUP('Employee List'!Y434,Region_Table,2,FALSE),IF('Employee List'!Y434="","",'Employee List'!Y434)),"")</f>
        <v/>
      </c>
      <c r="X426" t="str">
        <f>IFERROR(IF(VLOOKUP('Employee List'!X434,Country_Table,2,FALSE)="PH",VLOOKUP('Employee List'!Z434,Province_Table,2,FALSE),IF('Employee List'!Z434="","",'Employee List'!Z434)),"")</f>
        <v/>
      </c>
      <c r="Y426" t="str">
        <f>IFERROR(VLOOKUP('Employee List'!X434,Country_Table,2,FALSE),"")</f>
        <v/>
      </c>
      <c r="Z426" s="2" t="str">
        <f>IF('Employee List'!AB434="","",TRIM('Employee List'!AB434))</f>
        <v/>
      </c>
      <c r="AA426" s="2" t="str">
        <f>IF('Employee List'!AC434="","",TRIM('Employee List'!AC434))</f>
        <v/>
      </c>
      <c r="AB426" s="2" t="str">
        <f>IF('Employee List'!AD434="","",TRIM('Employee List'!AD434))</f>
        <v/>
      </c>
      <c r="AC426" s="2" t="str">
        <f>IF('Employee List'!G434="","",TRIM('Employee List'!G434))</f>
        <v/>
      </c>
      <c r="AD426" t="str">
        <f>IFERROR(VLOOKUP('Employee List'!AE434,Civil_Status_Table,2,FALSE),"")</f>
        <v/>
      </c>
      <c r="AE426" s="2" t="str">
        <f>IF('Employee List'!AF434="","",TRIM('Employee List'!AF434))</f>
        <v/>
      </c>
      <c r="AF426" s="2" t="str">
        <f>IF('Employee List'!AG434="","",TRIM('Employee List'!AG434))</f>
        <v/>
      </c>
      <c r="AG426" s="2" t="str">
        <f>IF('Employee List'!AH434="","",TRIM('Employee List'!AH434))</f>
        <v/>
      </c>
      <c r="AH426" t="str">
        <f>IF(ISBLANK('Employee List'!AI434), "",VLOOKUP('Employee List'!AI434,'other LOVs'!A:B,2,FALSE))</f>
        <v/>
      </c>
      <c r="AI426" t="str">
        <f>IF('Employee List'!AJ434="","",TRIM('Employee List'!AJ434))</f>
        <v/>
      </c>
      <c r="AJ426" t="str">
        <f>IF(ISBLANK('Employee List'!AK434)," ",TRIM('Employee List'!AK434))</f>
        <v xml:space="preserve"> </v>
      </c>
    </row>
    <row r="427" spans="1:36">
      <c r="A427" t="str">
        <f>IF('Employee List'!B435="","",TRIM('Employee List'!B435))</f>
        <v/>
      </c>
      <c r="B427" t="str">
        <f>IF('Employee List'!C435="","",TRIM('Employee List'!C435))</f>
        <v/>
      </c>
      <c r="C427" t="str">
        <f>IF('Employee List'!D435="","",TRIM('Employee List'!D435))</f>
        <v/>
      </c>
      <c r="D427" t="str">
        <f>IF(ISBLANK('Employee List'!E435), "",VLOOKUP('Employee List'!E435,'other LOVs'!A:B,2,FALSE))</f>
        <v/>
      </c>
      <c r="E427" t="str">
        <f>IF('Employee List'!F435="","",TRIM('Employee List'!F435))</f>
        <v>,</v>
      </c>
      <c r="F427" s="2" t="str">
        <f>IF('Employee List'!H435="","",'Employee List'!H435)</f>
        <v/>
      </c>
      <c r="G427" s="2" t="str">
        <f>IF('Employee List'!I435="","",TRIM('Employee List'!I435))</f>
        <v/>
      </c>
      <c r="H427" t="str">
        <f>IFERROR(VLOOKUP('Employee List'!J435,Nationality_Table,2,FALSE),"")</f>
        <v/>
      </c>
      <c r="I427" t="str">
        <f>IFERROR(VLOOKUP('Employee List'!K435,Country_Table,2,FALSE),"")</f>
        <v/>
      </c>
      <c r="J427" t="str">
        <f>IFERROR(VLOOKUP('Employee List'!L435,Gender_Table,2,FALSE),"")</f>
        <v/>
      </c>
      <c r="K427" s="2" t="str">
        <f>IF('Employee List'!M435="","",TEXT('Employee List'!M435,"00000000000"))</f>
        <v/>
      </c>
      <c r="L427" s="2" t="str">
        <f>IF('Employee List'!N435="","",TRIM('Employee List'!N435))</f>
        <v/>
      </c>
      <c r="M427" s="2" t="str">
        <f>IF('Employee List'!O435="","",TRIM('Employee List'!O435))</f>
        <v/>
      </c>
      <c r="N427" s="2" t="str">
        <f>IF('Employee List'!P435="","",LEFT(TRIM('Employee List'!P435),60))</f>
        <v/>
      </c>
      <c r="O427" t="str">
        <f>IFERROR(IF(VLOOKUP('Employee List'!Q435,Country_Table,2,FALSE)="PH",VLOOKUP(UPPER(TRIM('Employee List'!R435)&amp;TRIM('Employee List'!S435)&amp;TRIM('Employee List'!T435)),City!$K:$M,3,FALSE),IF('Employee List'!T435="","",'Employee List'!T435)),"")</f>
        <v/>
      </c>
      <c r="P427" t="str">
        <f>IFERROR(IF(VLOOKUP('Employee List'!Q435,Country_Table,2,FALSE)="PH",VLOOKUP('Employee List'!R435,Region_Table,2,FALSE),IF('Employee List'!R435="","",'Employee List'!R435)),"")</f>
        <v/>
      </c>
      <c r="Q427" t="str">
        <f>IFERROR(IF(VLOOKUP('Employee List'!Q435,Country_Table,2,FALSE)="PH",VLOOKUP('Employee List'!S435,Province_Table,2,FALSE),IF('Employee List'!S435="","",'Employee List'!S435)),"")</f>
        <v/>
      </c>
      <c r="R427" t="str">
        <f>IFERROR(VLOOKUP('Employee List'!Q435,Country_Table,2,FALSE),"")</f>
        <v/>
      </c>
      <c r="S427" s="2" t="str">
        <f>IF('Employee List'!U435="","",TRIM('Employee List'!U435))</f>
        <v/>
      </c>
      <c r="T427" s="2" t="str">
        <f>IF('Employee List'!V435="","",TRIM('Employee List'!V435))</f>
        <v/>
      </c>
      <c r="U427" s="2" t="str">
        <f>IF('Employee List'!W435="","",LEFT(TRIM('Employee List'!W435),60))</f>
        <v/>
      </c>
      <c r="V427" t="str">
        <f>IFERROR(IF(VLOOKUP('Employee List'!X435,Country_Table,2,FALSE)="PH",VLOOKUP(UPPER(TRIM('Employee List'!Y435)&amp;TRIM('Employee List'!Z435)&amp;TRIM('Employee List'!AA435)),City!$K:$M,3,FALSE),IF('Employee List'!AA435="","",'Employee List'!AA435)),"")</f>
        <v/>
      </c>
      <c r="W427" t="str">
        <f>IFERROR(IF(VLOOKUP('Employee List'!X435,Country_Table,2,FALSE)="PH",VLOOKUP('Employee List'!Y435,Region_Table,2,FALSE),IF('Employee List'!Y435="","",'Employee List'!Y435)),"")</f>
        <v/>
      </c>
      <c r="X427" t="str">
        <f>IFERROR(IF(VLOOKUP('Employee List'!X435,Country_Table,2,FALSE)="PH",VLOOKUP('Employee List'!Z435,Province_Table,2,FALSE),IF('Employee List'!Z435="","",'Employee List'!Z435)),"")</f>
        <v/>
      </c>
      <c r="Y427" t="str">
        <f>IFERROR(VLOOKUP('Employee List'!X435,Country_Table,2,FALSE),"")</f>
        <v/>
      </c>
      <c r="Z427" s="2" t="str">
        <f>IF('Employee List'!AB435="","",TRIM('Employee List'!AB435))</f>
        <v/>
      </c>
      <c r="AA427" s="2" t="str">
        <f>IF('Employee List'!AC435="","",TRIM('Employee List'!AC435))</f>
        <v/>
      </c>
      <c r="AB427" s="2" t="str">
        <f>IF('Employee List'!AD435="","",TRIM('Employee List'!AD435))</f>
        <v/>
      </c>
      <c r="AC427" s="2" t="str">
        <f>IF('Employee List'!G435="","",TRIM('Employee List'!G435))</f>
        <v/>
      </c>
      <c r="AD427" t="str">
        <f>IFERROR(VLOOKUP('Employee List'!AE435,Civil_Status_Table,2,FALSE),"")</f>
        <v/>
      </c>
      <c r="AE427" s="2" t="str">
        <f>IF('Employee List'!AF435="","",TRIM('Employee List'!AF435))</f>
        <v/>
      </c>
      <c r="AF427" s="2" t="str">
        <f>IF('Employee List'!AG435="","",TRIM('Employee List'!AG435))</f>
        <v/>
      </c>
      <c r="AG427" s="2" t="str">
        <f>IF('Employee List'!AH435="","",TRIM('Employee List'!AH435))</f>
        <v/>
      </c>
      <c r="AH427" t="str">
        <f>IF(ISBLANK('Employee List'!AI435), "",VLOOKUP('Employee List'!AI435,'other LOVs'!A:B,2,FALSE))</f>
        <v/>
      </c>
      <c r="AI427" t="str">
        <f>IF('Employee List'!AJ435="","",TRIM('Employee List'!AJ435))</f>
        <v/>
      </c>
      <c r="AJ427" t="str">
        <f>IF(ISBLANK('Employee List'!AK435)," ",TRIM('Employee List'!AK435))</f>
        <v xml:space="preserve"> </v>
      </c>
    </row>
    <row r="428" spans="1:36">
      <c r="A428" t="str">
        <f>IF('Employee List'!B436="","",TRIM('Employee List'!B436))</f>
        <v/>
      </c>
      <c r="B428" t="str">
        <f>IF('Employee List'!C436="","",TRIM('Employee List'!C436))</f>
        <v/>
      </c>
      <c r="C428" t="str">
        <f>IF('Employee List'!D436="","",TRIM('Employee List'!D436))</f>
        <v/>
      </c>
      <c r="D428" t="str">
        <f>IF(ISBLANK('Employee List'!E436), "",VLOOKUP('Employee List'!E436,'other LOVs'!A:B,2,FALSE))</f>
        <v/>
      </c>
      <c r="E428" t="str">
        <f>IF('Employee List'!F436="","",TRIM('Employee List'!F436))</f>
        <v>,</v>
      </c>
      <c r="F428" s="2" t="str">
        <f>IF('Employee List'!H436="","",'Employee List'!H436)</f>
        <v/>
      </c>
      <c r="G428" s="2" t="str">
        <f>IF('Employee List'!I436="","",TRIM('Employee List'!I436))</f>
        <v/>
      </c>
      <c r="H428" t="str">
        <f>IFERROR(VLOOKUP('Employee List'!J436,Nationality_Table,2,FALSE),"")</f>
        <v/>
      </c>
      <c r="I428" t="str">
        <f>IFERROR(VLOOKUP('Employee List'!K436,Country_Table,2,FALSE),"")</f>
        <v/>
      </c>
      <c r="J428" t="str">
        <f>IFERROR(VLOOKUP('Employee List'!L436,Gender_Table,2,FALSE),"")</f>
        <v/>
      </c>
      <c r="K428" s="2" t="str">
        <f>IF('Employee List'!M436="","",TEXT('Employee List'!M436,"00000000000"))</f>
        <v/>
      </c>
      <c r="L428" s="2" t="str">
        <f>IF('Employee List'!N436="","",TRIM('Employee List'!N436))</f>
        <v/>
      </c>
      <c r="M428" s="2" t="str">
        <f>IF('Employee List'!O436="","",TRIM('Employee List'!O436))</f>
        <v/>
      </c>
      <c r="N428" s="2" t="str">
        <f>IF('Employee List'!P436="","",LEFT(TRIM('Employee List'!P436),60))</f>
        <v/>
      </c>
      <c r="O428" t="str">
        <f>IFERROR(IF(VLOOKUP('Employee List'!Q436,Country_Table,2,FALSE)="PH",VLOOKUP(UPPER(TRIM('Employee List'!R436)&amp;TRIM('Employee List'!S436)&amp;TRIM('Employee List'!T436)),City!$K:$M,3,FALSE),IF('Employee List'!T436="","",'Employee List'!T436)),"")</f>
        <v/>
      </c>
      <c r="P428" t="str">
        <f>IFERROR(IF(VLOOKUP('Employee List'!Q436,Country_Table,2,FALSE)="PH",VLOOKUP('Employee List'!R436,Region_Table,2,FALSE),IF('Employee List'!R436="","",'Employee List'!R436)),"")</f>
        <v/>
      </c>
      <c r="Q428" t="str">
        <f>IFERROR(IF(VLOOKUP('Employee List'!Q436,Country_Table,2,FALSE)="PH",VLOOKUP('Employee List'!S436,Province_Table,2,FALSE),IF('Employee List'!S436="","",'Employee List'!S436)),"")</f>
        <v/>
      </c>
      <c r="R428" t="str">
        <f>IFERROR(VLOOKUP('Employee List'!Q436,Country_Table,2,FALSE),"")</f>
        <v/>
      </c>
      <c r="S428" s="2" t="str">
        <f>IF('Employee List'!U436="","",TRIM('Employee List'!U436))</f>
        <v/>
      </c>
      <c r="T428" s="2" t="str">
        <f>IF('Employee List'!V436="","",TRIM('Employee List'!V436))</f>
        <v/>
      </c>
      <c r="U428" s="2" t="str">
        <f>IF('Employee List'!W436="","",LEFT(TRIM('Employee List'!W436),60))</f>
        <v/>
      </c>
      <c r="V428" t="str">
        <f>IFERROR(IF(VLOOKUP('Employee List'!X436,Country_Table,2,FALSE)="PH",VLOOKUP(UPPER(TRIM('Employee List'!Y436)&amp;TRIM('Employee List'!Z436)&amp;TRIM('Employee List'!AA436)),City!$K:$M,3,FALSE),IF('Employee List'!AA436="","",'Employee List'!AA436)),"")</f>
        <v/>
      </c>
      <c r="W428" t="str">
        <f>IFERROR(IF(VLOOKUP('Employee List'!X436,Country_Table,2,FALSE)="PH",VLOOKUP('Employee List'!Y436,Region_Table,2,FALSE),IF('Employee List'!Y436="","",'Employee List'!Y436)),"")</f>
        <v/>
      </c>
      <c r="X428" t="str">
        <f>IFERROR(IF(VLOOKUP('Employee List'!X436,Country_Table,2,FALSE)="PH",VLOOKUP('Employee List'!Z436,Province_Table,2,FALSE),IF('Employee List'!Z436="","",'Employee List'!Z436)),"")</f>
        <v/>
      </c>
      <c r="Y428" t="str">
        <f>IFERROR(VLOOKUP('Employee List'!X436,Country_Table,2,FALSE),"")</f>
        <v/>
      </c>
      <c r="Z428" s="2" t="str">
        <f>IF('Employee List'!AB436="","",TRIM('Employee List'!AB436))</f>
        <v/>
      </c>
      <c r="AA428" s="2" t="str">
        <f>IF('Employee List'!AC436="","",TRIM('Employee List'!AC436))</f>
        <v/>
      </c>
      <c r="AB428" s="2" t="str">
        <f>IF('Employee List'!AD436="","",TRIM('Employee List'!AD436))</f>
        <v/>
      </c>
      <c r="AC428" s="2" t="str">
        <f>IF('Employee List'!G436="","",TRIM('Employee List'!G436))</f>
        <v/>
      </c>
      <c r="AD428" t="str">
        <f>IFERROR(VLOOKUP('Employee List'!AE436,Civil_Status_Table,2,FALSE),"")</f>
        <v/>
      </c>
      <c r="AE428" s="2" t="str">
        <f>IF('Employee List'!AF436="","",TRIM('Employee List'!AF436))</f>
        <v/>
      </c>
      <c r="AF428" s="2" t="str">
        <f>IF('Employee List'!AG436="","",TRIM('Employee List'!AG436))</f>
        <v/>
      </c>
      <c r="AG428" s="2" t="str">
        <f>IF('Employee List'!AH436="","",TRIM('Employee List'!AH436))</f>
        <v/>
      </c>
      <c r="AH428" t="str">
        <f>IF(ISBLANK('Employee List'!AI436), "",VLOOKUP('Employee List'!AI436,'other LOVs'!A:B,2,FALSE))</f>
        <v/>
      </c>
      <c r="AI428" t="str">
        <f>IF('Employee List'!AJ436="","",TRIM('Employee List'!AJ436))</f>
        <v/>
      </c>
      <c r="AJ428" t="str">
        <f>IF(ISBLANK('Employee List'!AK436)," ",TRIM('Employee List'!AK436))</f>
        <v xml:space="preserve"> </v>
      </c>
    </row>
    <row r="429" spans="1:36">
      <c r="A429" t="str">
        <f>IF('Employee List'!B437="","",TRIM('Employee List'!B437))</f>
        <v/>
      </c>
      <c r="B429" t="str">
        <f>IF('Employee List'!C437="","",TRIM('Employee List'!C437))</f>
        <v/>
      </c>
      <c r="C429" t="str">
        <f>IF('Employee List'!D437="","",TRIM('Employee List'!D437))</f>
        <v/>
      </c>
      <c r="D429" t="str">
        <f>IF(ISBLANK('Employee List'!E437), "",VLOOKUP('Employee List'!E437,'other LOVs'!A:B,2,FALSE))</f>
        <v/>
      </c>
      <c r="E429" t="str">
        <f>IF('Employee List'!F437="","",TRIM('Employee List'!F437))</f>
        <v>,</v>
      </c>
      <c r="F429" s="2" t="str">
        <f>IF('Employee List'!H437="","",'Employee List'!H437)</f>
        <v/>
      </c>
      <c r="G429" s="2" t="str">
        <f>IF('Employee List'!I437="","",TRIM('Employee List'!I437))</f>
        <v/>
      </c>
      <c r="H429" t="str">
        <f>IFERROR(VLOOKUP('Employee List'!J437,Nationality_Table,2,FALSE),"")</f>
        <v/>
      </c>
      <c r="I429" t="str">
        <f>IFERROR(VLOOKUP('Employee List'!K437,Country_Table,2,FALSE),"")</f>
        <v/>
      </c>
      <c r="J429" t="str">
        <f>IFERROR(VLOOKUP('Employee List'!L437,Gender_Table,2,FALSE),"")</f>
        <v/>
      </c>
      <c r="K429" s="2" t="str">
        <f>IF('Employee List'!M437="","",TEXT('Employee List'!M437,"00000000000"))</f>
        <v/>
      </c>
      <c r="L429" s="2" t="str">
        <f>IF('Employee List'!N437="","",TRIM('Employee List'!N437))</f>
        <v/>
      </c>
      <c r="M429" s="2" t="str">
        <f>IF('Employee List'!O437="","",TRIM('Employee List'!O437))</f>
        <v/>
      </c>
      <c r="N429" s="2" t="str">
        <f>IF('Employee List'!P437="","",LEFT(TRIM('Employee List'!P437),60))</f>
        <v/>
      </c>
      <c r="O429" t="str">
        <f>IFERROR(IF(VLOOKUP('Employee List'!Q437,Country_Table,2,FALSE)="PH",VLOOKUP(UPPER(TRIM('Employee List'!R437)&amp;TRIM('Employee List'!S437)&amp;TRIM('Employee List'!T437)),City!$K:$M,3,FALSE),IF('Employee List'!T437="","",'Employee List'!T437)),"")</f>
        <v/>
      </c>
      <c r="P429" t="str">
        <f>IFERROR(IF(VLOOKUP('Employee List'!Q437,Country_Table,2,FALSE)="PH",VLOOKUP('Employee List'!R437,Region_Table,2,FALSE),IF('Employee List'!R437="","",'Employee List'!R437)),"")</f>
        <v/>
      </c>
      <c r="Q429" t="str">
        <f>IFERROR(IF(VLOOKUP('Employee List'!Q437,Country_Table,2,FALSE)="PH",VLOOKUP('Employee List'!S437,Province_Table,2,FALSE),IF('Employee List'!S437="","",'Employee List'!S437)),"")</f>
        <v/>
      </c>
      <c r="R429" t="str">
        <f>IFERROR(VLOOKUP('Employee List'!Q437,Country_Table,2,FALSE),"")</f>
        <v/>
      </c>
      <c r="S429" s="2" t="str">
        <f>IF('Employee List'!U437="","",TRIM('Employee List'!U437))</f>
        <v/>
      </c>
      <c r="T429" s="2" t="str">
        <f>IF('Employee List'!V437="","",TRIM('Employee List'!V437))</f>
        <v/>
      </c>
      <c r="U429" s="2" t="str">
        <f>IF('Employee List'!W437="","",LEFT(TRIM('Employee List'!W437),60))</f>
        <v/>
      </c>
      <c r="V429" t="str">
        <f>IFERROR(IF(VLOOKUP('Employee List'!X437,Country_Table,2,FALSE)="PH",VLOOKUP(UPPER(TRIM('Employee List'!Y437)&amp;TRIM('Employee List'!Z437)&amp;TRIM('Employee List'!AA437)),City!$K:$M,3,FALSE),IF('Employee List'!AA437="","",'Employee List'!AA437)),"")</f>
        <v/>
      </c>
      <c r="W429" t="str">
        <f>IFERROR(IF(VLOOKUP('Employee List'!X437,Country_Table,2,FALSE)="PH",VLOOKUP('Employee List'!Y437,Region_Table,2,FALSE),IF('Employee List'!Y437="","",'Employee List'!Y437)),"")</f>
        <v/>
      </c>
      <c r="X429" t="str">
        <f>IFERROR(IF(VLOOKUP('Employee List'!X437,Country_Table,2,FALSE)="PH",VLOOKUP('Employee List'!Z437,Province_Table,2,FALSE),IF('Employee List'!Z437="","",'Employee List'!Z437)),"")</f>
        <v/>
      </c>
      <c r="Y429" t="str">
        <f>IFERROR(VLOOKUP('Employee List'!X437,Country_Table,2,FALSE),"")</f>
        <v/>
      </c>
      <c r="Z429" s="2" t="str">
        <f>IF('Employee List'!AB437="","",TRIM('Employee List'!AB437))</f>
        <v/>
      </c>
      <c r="AA429" s="2" t="str">
        <f>IF('Employee List'!AC437="","",TRIM('Employee List'!AC437))</f>
        <v/>
      </c>
      <c r="AB429" s="2" t="str">
        <f>IF('Employee List'!AD437="","",TRIM('Employee List'!AD437))</f>
        <v/>
      </c>
      <c r="AC429" s="2" t="str">
        <f>IF('Employee List'!G437="","",TRIM('Employee List'!G437))</f>
        <v/>
      </c>
      <c r="AD429" t="str">
        <f>IFERROR(VLOOKUP('Employee List'!AE437,Civil_Status_Table,2,FALSE),"")</f>
        <v/>
      </c>
      <c r="AE429" s="2" t="str">
        <f>IF('Employee List'!AF437="","",TRIM('Employee List'!AF437))</f>
        <v/>
      </c>
      <c r="AF429" s="2" t="str">
        <f>IF('Employee List'!AG437="","",TRIM('Employee List'!AG437))</f>
        <v/>
      </c>
      <c r="AG429" s="2" t="str">
        <f>IF('Employee List'!AH437="","",TRIM('Employee List'!AH437))</f>
        <v/>
      </c>
      <c r="AH429" t="str">
        <f>IF(ISBLANK('Employee List'!AI437), "",VLOOKUP('Employee List'!AI437,'other LOVs'!A:B,2,FALSE))</f>
        <v/>
      </c>
      <c r="AI429" t="str">
        <f>IF('Employee List'!AJ437="","",TRIM('Employee List'!AJ437))</f>
        <v/>
      </c>
      <c r="AJ429" t="str">
        <f>IF(ISBLANK('Employee List'!AK437)," ",TRIM('Employee List'!AK437))</f>
        <v xml:space="preserve"> </v>
      </c>
    </row>
    <row r="430" spans="1:36">
      <c r="A430" t="str">
        <f>IF('Employee List'!B438="","",TRIM('Employee List'!B438))</f>
        <v/>
      </c>
      <c r="B430" t="str">
        <f>IF('Employee List'!C438="","",TRIM('Employee List'!C438))</f>
        <v/>
      </c>
      <c r="C430" t="str">
        <f>IF('Employee List'!D438="","",TRIM('Employee List'!D438))</f>
        <v/>
      </c>
      <c r="D430" t="str">
        <f>IF(ISBLANK('Employee List'!E438), "",VLOOKUP('Employee List'!E438,'other LOVs'!A:B,2,FALSE))</f>
        <v/>
      </c>
      <c r="E430" t="str">
        <f>IF('Employee List'!F438="","",TRIM('Employee List'!F438))</f>
        <v>,</v>
      </c>
      <c r="F430" s="2" t="str">
        <f>IF('Employee List'!H438="","",'Employee List'!H438)</f>
        <v/>
      </c>
      <c r="G430" s="2" t="str">
        <f>IF('Employee List'!I438="","",TRIM('Employee List'!I438))</f>
        <v/>
      </c>
      <c r="H430" t="str">
        <f>IFERROR(VLOOKUP('Employee List'!J438,Nationality_Table,2,FALSE),"")</f>
        <v/>
      </c>
      <c r="I430" t="str">
        <f>IFERROR(VLOOKUP('Employee List'!K438,Country_Table,2,FALSE),"")</f>
        <v/>
      </c>
      <c r="J430" t="str">
        <f>IFERROR(VLOOKUP('Employee List'!L438,Gender_Table,2,FALSE),"")</f>
        <v/>
      </c>
      <c r="K430" s="2" t="str">
        <f>IF('Employee List'!M438="","",TEXT('Employee List'!M438,"00000000000"))</f>
        <v/>
      </c>
      <c r="L430" s="2" t="str">
        <f>IF('Employee List'!N438="","",TRIM('Employee List'!N438))</f>
        <v/>
      </c>
      <c r="M430" s="2" t="str">
        <f>IF('Employee List'!O438="","",TRIM('Employee List'!O438))</f>
        <v/>
      </c>
      <c r="N430" s="2" t="str">
        <f>IF('Employee List'!P438="","",LEFT(TRIM('Employee List'!P438),60))</f>
        <v/>
      </c>
      <c r="O430" t="str">
        <f>IFERROR(IF(VLOOKUP('Employee List'!Q438,Country_Table,2,FALSE)="PH",VLOOKUP(UPPER(TRIM('Employee List'!R438)&amp;TRIM('Employee List'!S438)&amp;TRIM('Employee List'!T438)),City!$K:$M,3,FALSE),IF('Employee List'!T438="","",'Employee List'!T438)),"")</f>
        <v/>
      </c>
      <c r="P430" t="str">
        <f>IFERROR(IF(VLOOKUP('Employee List'!Q438,Country_Table,2,FALSE)="PH",VLOOKUP('Employee List'!R438,Region_Table,2,FALSE),IF('Employee List'!R438="","",'Employee List'!R438)),"")</f>
        <v/>
      </c>
      <c r="Q430" t="str">
        <f>IFERROR(IF(VLOOKUP('Employee List'!Q438,Country_Table,2,FALSE)="PH",VLOOKUP('Employee List'!S438,Province_Table,2,FALSE),IF('Employee List'!S438="","",'Employee List'!S438)),"")</f>
        <v/>
      </c>
      <c r="R430" t="str">
        <f>IFERROR(VLOOKUP('Employee List'!Q438,Country_Table,2,FALSE),"")</f>
        <v/>
      </c>
      <c r="S430" s="2" t="str">
        <f>IF('Employee List'!U438="","",TRIM('Employee List'!U438))</f>
        <v/>
      </c>
      <c r="T430" s="2" t="str">
        <f>IF('Employee List'!V438="","",TRIM('Employee List'!V438))</f>
        <v/>
      </c>
      <c r="U430" s="2" t="str">
        <f>IF('Employee List'!W438="","",LEFT(TRIM('Employee List'!W438),60))</f>
        <v/>
      </c>
      <c r="V430" t="str">
        <f>IFERROR(IF(VLOOKUP('Employee List'!X438,Country_Table,2,FALSE)="PH",VLOOKUP(UPPER(TRIM('Employee List'!Y438)&amp;TRIM('Employee List'!Z438)&amp;TRIM('Employee List'!AA438)),City!$K:$M,3,FALSE),IF('Employee List'!AA438="","",'Employee List'!AA438)),"")</f>
        <v/>
      </c>
      <c r="W430" t="str">
        <f>IFERROR(IF(VLOOKUP('Employee List'!X438,Country_Table,2,FALSE)="PH",VLOOKUP('Employee List'!Y438,Region_Table,2,FALSE),IF('Employee List'!Y438="","",'Employee List'!Y438)),"")</f>
        <v/>
      </c>
      <c r="X430" t="str">
        <f>IFERROR(IF(VLOOKUP('Employee List'!X438,Country_Table,2,FALSE)="PH",VLOOKUP('Employee List'!Z438,Province_Table,2,FALSE),IF('Employee List'!Z438="","",'Employee List'!Z438)),"")</f>
        <v/>
      </c>
      <c r="Y430" t="str">
        <f>IFERROR(VLOOKUP('Employee List'!X438,Country_Table,2,FALSE),"")</f>
        <v/>
      </c>
      <c r="Z430" s="2" t="str">
        <f>IF('Employee List'!AB438="","",TRIM('Employee List'!AB438))</f>
        <v/>
      </c>
      <c r="AA430" s="2" t="str">
        <f>IF('Employee List'!AC438="","",TRIM('Employee List'!AC438))</f>
        <v/>
      </c>
      <c r="AB430" s="2" t="str">
        <f>IF('Employee List'!AD438="","",TRIM('Employee List'!AD438))</f>
        <v/>
      </c>
      <c r="AC430" s="2" t="str">
        <f>IF('Employee List'!G438="","",TRIM('Employee List'!G438))</f>
        <v/>
      </c>
      <c r="AD430" t="str">
        <f>IFERROR(VLOOKUP('Employee List'!AE438,Civil_Status_Table,2,FALSE),"")</f>
        <v/>
      </c>
      <c r="AE430" s="2" t="str">
        <f>IF('Employee List'!AF438="","",TRIM('Employee List'!AF438))</f>
        <v/>
      </c>
      <c r="AF430" s="2" t="str">
        <f>IF('Employee List'!AG438="","",TRIM('Employee List'!AG438))</f>
        <v/>
      </c>
      <c r="AG430" s="2" t="str">
        <f>IF('Employee List'!AH438="","",TRIM('Employee List'!AH438))</f>
        <v/>
      </c>
      <c r="AH430" t="str">
        <f>IF(ISBLANK('Employee List'!AI438), "",VLOOKUP('Employee List'!AI438,'other LOVs'!A:B,2,FALSE))</f>
        <v/>
      </c>
      <c r="AI430" t="str">
        <f>IF('Employee List'!AJ438="","",TRIM('Employee List'!AJ438))</f>
        <v/>
      </c>
      <c r="AJ430" t="str">
        <f>IF(ISBLANK('Employee List'!AK438)," ",TRIM('Employee List'!AK438))</f>
        <v xml:space="preserve"> </v>
      </c>
    </row>
    <row r="431" spans="1:36">
      <c r="A431" t="str">
        <f>IF('Employee List'!B439="","",TRIM('Employee List'!B439))</f>
        <v/>
      </c>
      <c r="B431" t="str">
        <f>IF('Employee List'!C439="","",TRIM('Employee List'!C439))</f>
        <v/>
      </c>
      <c r="C431" t="str">
        <f>IF('Employee List'!D439="","",TRIM('Employee List'!D439))</f>
        <v/>
      </c>
      <c r="D431" t="str">
        <f>IF(ISBLANK('Employee List'!E439), "",VLOOKUP('Employee List'!E439,'other LOVs'!A:B,2,FALSE))</f>
        <v/>
      </c>
      <c r="E431" t="str">
        <f>IF('Employee List'!F439="","",TRIM('Employee List'!F439))</f>
        <v>,</v>
      </c>
      <c r="F431" s="2" t="str">
        <f>IF('Employee List'!H439="","",'Employee List'!H439)</f>
        <v/>
      </c>
      <c r="G431" s="2" t="str">
        <f>IF('Employee List'!I439="","",TRIM('Employee List'!I439))</f>
        <v/>
      </c>
      <c r="H431" t="str">
        <f>IFERROR(VLOOKUP('Employee List'!J439,Nationality_Table,2,FALSE),"")</f>
        <v/>
      </c>
      <c r="I431" t="str">
        <f>IFERROR(VLOOKUP('Employee List'!K439,Country_Table,2,FALSE),"")</f>
        <v/>
      </c>
      <c r="J431" t="str">
        <f>IFERROR(VLOOKUP('Employee List'!L439,Gender_Table,2,FALSE),"")</f>
        <v/>
      </c>
      <c r="K431" s="2" t="str">
        <f>IF('Employee List'!M439="","",TEXT('Employee List'!M439,"00000000000"))</f>
        <v/>
      </c>
      <c r="L431" s="2" t="str">
        <f>IF('Employee List'!N439="","",TRIM('Employee List'!N439))</f>
        <v/>
      </c>
      <c r="M431" s="2" t="str">
        <f>IF('Employee List'!O439="","",TRIM('Employee List'!O439))</f>
        <v/>
      </c>
      <c r="N431" s="2" t="str">
        <f>IF('Employee List'!P439="","",LEFT(TRIM('Employee List'!P439),60))</f>
        <v/>
      </c>
      <c r="O431" t="str">
        <f>IFERROR(IF(VLOOKUP('Employee List'!Q439,Country_Table,2,FALSE)="PH",VLOOKUP(UPPER(TRIM('Employee List'!R439)&amp;TRIM('Employee List'!S439)&amp;TRIM('Employee List'!T439)),City!$K:$M,3,FALSE),IF('Employee List'!T439="","",'Employee List'!T439)),"")</f>
        <v/>
      </c>
      <c r="P431" t="str">
        <f>IFERROR(IF(VLOOKUP('Employee List'!Q439,Country_Table,2,FALSE)="PH",VLOOKUP('Employee List'!R439,Region_Table,2,FALSE),IF('Employee List'!R439="","",'Employee List'!R439)),"")</f>
        <v/>
      </c>
      <c r="Q431" t="str">
        <f>IFERROR(IF(VLOOKUP('Employee List'!Q439,Country_Table,2,FALSE)="PH",VLOOKUP('Employee List'!S439,Province_Table,2,FALSE),IF('Employee List'!S439="","",'Employee List'!S439)),"")</f>
        <v/>
      </c>
      <c r="R431" t="str">
        <f>IFERROR(VLOOKUP('Employee List'!Q439,Country_Table,2,FALSE),"")</f>
        <v/>
      </c>
      <c r="S431" s="2" t="str">
        <f>IF('Employee List'!U439="","",TRIM('Employee List'!U439))</f>
        <v/>
      </c>
      <c r="T431" s="2" t="str">
        <f>IF('Employee List'!V439="","",TRIM('Employee List'!V439))</f>
        <v/>
      </c>
      <c r="U431" s="2" t="str">
        <f>IF('Employee List'!W439="","",LEFT(TRIM('Employee List'!W439),60))</f>
        <v/>
      </c>
      <c r="V431" t="str">
        <f>IFERROR(IF(VLOOKUP('Employee List'!X439,Country_Table,2,FALSE)="PH",VLOOKUP(UPPER(TRIM('Employee List'!Y439)&amp;TRIM('Employee List'!Z439)&amp;TRIM('Employee List'!AA439)),City!$K:$M,3,FALSE),IF('Employee List'!AA439="","",'Employee List'!AA439)),"")</f>
        <v/>
      </c>
      <c r="W431" t="str">
        <f>IFERROR(IF(VLOOKUP('Employee List'!X439,Country_Table,2,FALSE)="PH",VLOOKUP('Employee List'!Y439,Region_Table,2,FALSE),IF('Employee List'!Y439="","",'Employee List'!Y439)),"")</f>
        <v/>
      </c>
      <c r="X431" t="str">
        <f>IFERROR(IF(VLOOKUP('Employee List'!X439,Country_Table,2,FALSE)="PH",VLOOKUP('Employee List'!Z439,Province_Table,2,FALSE),IF('Employee List'!Z439="","",'Employee List'!Z439)),"")</f>
        <v/>
      </c>
      <c r="Y431" t="str">
        <f>IFERROR(VLOOKUP('Employee List'!X439,Country_Table,2,FALSE),"")</f>
        <v/>
      </c>
      <c r="Z431" s="2" t="str">
        <f>IF('Employee List'!AB439="","",TRIM('Employee List'!AB439))</f>
        <v/>
      </c>
      <c r="AA431" s="2" t="str">
        <f>IF('Employee List'!AC439="","",TRIM('Employee List'!AC439))</f>
        <v/>
      </c>
      <c r="AB431" s="2" t="str">
        <f>IF('Employee List'!AD439="","",TRIM('Employee List'!AD439))</f>
        <v/>
      </c>
      <c r="AC431" s="2" t="str">
        <f>IF('Employee List'!G439="","",TRIM('Employee List'!G439))</f>
        <v/>
      </c>
      <c r="AD431" t="str">
        <f>IFERROR(VLOOKUP('Employee List'!AE439,Civil_Status_Table,2,FALSE),"")</f>
        <v/>
      </c>
      <c r="AE431" s="2" t="str">
        <f>IF('Employee List'!AF439="","",TRIM('Employee List'!AF439))</f>
        <v/>
      </c>
      <c r="AF431" s="2" t="str">
        <f>IF('Employee List'!AG439="","",TRIM('Employee List'!AG439))</f>
        <v/>
      </c>
      <c r="AG431" s="2" t="str">
        <f>IF('Employee List'!AH439="","",TRIM('Employee List'!AH439))</f>
        <v/>
      </c>
      <c r="AH431" t="str">
        <f>IF(ISBLANK('Employee List'!AI439), "",VLOOKUP('Employee List'!AI439,'other LOVs'!A:B,2,FALSE))</f>
        <v/>
      </c>
      <c r="AI431" t="str">
        <f>IF('Employee List'!AJ439="","",TRIM('Employee List'!AJ439))</f>
        <v/>
      </c>
      <c r="AJ431" t="str">
        <f>IF(ISBLANK('Employee List'!AK439)," ",TRIM('Employee List'!AK439))</f>
        <v xml:space="preserve"> </v>
      </c>
    </row>
    <row r="432" spans="1:36">
      <c r="A432" t="str">
        <f>IF('Employee List'!B440="","",TRIM('Employee List'!B440))</f>
        <v/>
      </c>
      <c r="B432" t="str">
        <f>IF('Employee List'!C440="","",TRIM('Employee List'!C440))</f>
        <v/>
      </c>
      <c r="C432" t="str">
        <f>IF('Employee List'!D440="","",TRIM('Employee List'!D440))</f>
        <v/>
      </c>
      <c r="D432" t="str">
        <f>IF(ISBLANK('Employee List'!E440), "",VLOOKUP('Employee List'!E440,'other LOVs'!A:B,2,FALSE))</f>
        <v/>
      </c>
      <c r="E432" t="str">
        <f>IF('Employee List'!F440="","",TRIM('Employee List'!F440))</f>
        <v>,</v>
      </c>
      <c r="F432" s="2" t="str">
        <f>IF('Employee List'!H440="","",'Employee List'!H440)</f>
        <v/>
      </c>
      <c r="G432" s="2" t="str">
        <f>IF('Employee List'!I440="","",TRIM('Employee List'!I440))</f>
        <v/>
      </c>
      <c r="H432" t="str">
        <f>IFERROR(VLOOKUP('Employee List'!J440,Nationality_Table,2,FALSE),"")</f>
        <v/>
      </c>
      <c r="I432" t="str">
        <f>IFERROR(VLOOKUP('Employee List'!K440,Country_Table,2,FALSE),"")</f>
        <v/>
      </c>
      <c r="J432" t="str">
        <f>IFERROR(VLOOKUP('Employee List'!L440,Gender_Table,2,FALSE),"")</f>
        <v/>
      </c>
      <c r="K432" s="2" t="str">
        <f>IF('Employee List'!M440="","",TEXT('Employee List'!M440,"00000000000"))</f>
        <v/>
      </c>
      <c r="L432" s="2" t="str">
        <f>IF('Employee List'!N440="","",TRIM('Employee List'!N440))</f>
        <v/>
      </c>
      <c r="M432" s="2" t="str">
        <f>IF('Employee List'!O440="","",TRIM('Employee List'!O440))</f>
        <v/>
      </c>
      <c r="N432" s="2" t="str">
        <f>IF('Employee List'!P440="","",LEFT(TRIM('Employee List'!P440),60))</f>
        <v/>
      </c>
      <c r="O432" t="str">
        <f>IFERROR(IF(VLOOKUP('Employee List'!Q440,Country_Table,2,FALSE)="PH",VLOOKUP(UPPER(TRIM('Employee List'!R440)&amp;TRIM('Employee List'!S440)&amp;TRIM('Employee List'!T440)),City!$K:$M,3,FALSE),IF('Employee List'!T440="","",'Employee List'!T440)),"")</f>
        <v/>
      </c>
      <c r="P432" t="str">
        <f>IFERROR(IF(VLOOKUP('Employee List'!Q440,Country_Table,2,FALSE)="PH",VLOOKUP('Employee List'!R440,Region_Table,2,FALSE),IF('Employee List'!R440="","",'Employee List'!R440)),"")</f>
        <v/>
      </c>
      <c r="Q432" t="str">
        <f>IFERROR(IF(VLOOKUP('Employee List'!Q440,Country_Table,2,FALSE)="PH",VLOOKUP('Employee List'!S440,Province_Table,2,FALSE),IF('Employee List'!S440="","",'Employee List'!S440)),"")</f>
        <v/>
      </c>
      <c r="R432" t="str">
        <f>IFERROR(VLOOKUP('Employee List'!Q440,Country_Table,2,FALSE),"")</f>
        <v/>
      </c>
      <c r="S432" s="2" t="str">
        <f>IF('Employee List'!U440="","",TRIM('Employee List'!U440))</f>
        <v/>
      </c>
      <c r="T432" s="2" t="str">
        <f>IF('Employee List'!V440="","",TRIM('Employee List'!V440))</f>
        <v/>
      </c>
      <c r="U432" s="2" t="str">
        <f>IF('Employee List'!W440="","",LEFT(TRIM('Employee List'!W440),60))</f>
        <v/>
      </c>
      <c r="V432" t="str">
        <f>IFERROR(IF(VLOOKUP('Employee List'!X440,Country_Table,2,FALSE)="PH",VLOOKUP(UPPER(TRIM('Employee List'!Y440)&amp;TRIM('Employee List'!Z440)&amp;TRIM('Employee List'!AA440)),City!$K:$M,3,FALSE),IF('Employee List'!AA440="","",'Employee List'!AA440)),"")</f>
        <v/>
      </c>
      <c r="W432" t="str">
        <f>IFERROR(IF(VLOOKUP('Employee List'!X440,Country_Table,2,FALSE)="PH",VLOOKUP('Employee List'!Y440,Region_Table,2,FALSE),IF('Employee List'!Y440="","",'Employee List'!Y440)),"")</f>
        <v/>
      </c>
      <c r="X432" t="str">
        <f>IFERROR(IF(VLOOKUP('Employee List'!X440,Country_Table,2,FALSE)="PH",VLOOKUP('Employee List'!Z440,Province_Table,2,FALSE),IF('Employee List'!Z440="","",'Employee List'!Z440)),"")</f>
        <v/>
      </c>
      <c r="Y432" t="str">
        <f>IFERROR(VLOOKUP('Employee List'!X440,Country_Table,2,FALSE),"")</f>
        <v/>
      </c>
      <c r="Z432" s="2" t="str">
        <f>IF('Employee List'!AB440="","",TRIM('Employee List'!AB440))</f>
        <v/>
      </c>
      <c r="AA432" s="2" t="str">
        <f>IF('Employee List'!AC440="","",TRIM('Employee List'!AC440))</f>
        <v/>
      </c>
      <c r="AB432" s="2" t="str">
        <f>IF('Employee List'!AD440="","",TRIM('Employee List'!AD440))</f>
        <v/>
      </c>
      <c r="AC432" s="2" t="str">
        <f>IF('Employee List'!G440="","",TRIM('Employee List'!G440))</f>
        <v/>
      </c>
      <c r="AD432" t="str">
        <f>IFERROR(VLOOKUP('Employee List'!AE440,Civil_Status_Table,2,FALSE),"")</f>
        <v/>
      </c>
      <c r="AE432" s="2" t="str">
        <f>IF('Employee List'!AF440="","",TRIM('Employee List'!AF440))</f>
        <v/>
      </c>
      <c r="AF432" s="2" t="str">
        <f>IF('Employee List'!AG440="","",TRIM('Employee List'!AG440))</f>
        <v/>
      </c>
      <c r="AG432" s="2" t="str">
        <f>IF('Employee List'!AH440="","",TRIM('Employee List'!AH440))</f>
        <v/>
      </c>
      <c r="AH432" t="str">
        <f>IF(ISBLANK('Employee List'!AI440), "",VLOOKUP('Employee List'!AI440,'other LOVs'!A:B,2,FALSE))</f>
        <v/>
      </c>
      <c r="AI432" t="str">
        <f>IF('Employee List'!AJ440="","",TRIM('Employee List'!AJ440))</f>
        <v/>
      </c>
      <c r="AJ432" t="str">
        <f>IF(ISBLANK('Employee List'!AK440)," ",TRIM('Employee List'!AK440))</f>
        <v xml:space="preserve"> </v>
      </c>
    </row>
    <row r="433" spans="1:36">
      <c r="A433" t="str">
        <f>IF('Employee List'!B441="","",TRIM('Employee List'!B441))</f>
        <v/>
      </c>
      <c r="B433" t="str">
        <f>IF('Employee List'!C441="","",TRIM('Employee List'!C441))</f>
        <v/>
      </c>
      <c r="C433" t="str">
        <f>IF('Employee List'!D441="","",TRIM('Employee List'!D441))</f>
        <v/>
      </c>
      <c r="D433" t="str">
        <f>IF(ISBLANK('Employee List'!E441), "",VLOOKUP('Employee List'!E441,'other LOVs'!A:B,2,FALSE))</f>
        <v/>
      </c>
      <c r="E433" t="str">
        <f>IF('Employee List'!F441="","",TRIM('Employee List'!F441))</f>
        <v>,</v>
      </c>
      <c r="F433" s="2" t="str">
        <f>IF('Employee List'!H441="","",'Employee List'!H441)</f>
        <v/>
      </c>
      <c r="G433" s="2" t="str">
        <f>IF('Employee List'!I441="","",TRIM('Employee List'!I441))</f>
        <v/>
      </c>
      <c r="H433" t="str">
        <f>IFERROR(VLOOKUP('Employee List'!J441,Nationality_Table,2,FALSE),"")</f>
        <v/>
      </c>
      <c r="I433" t="str">
        <f>IFERROR(VLOOKUP('Employee List'!K441,Country_Table,2,FALSE),"")</f>
        <v/>
      </c>
      <c r="J433" t="str">
        <f>IFERROR(VLOOKUP('Employee List'!L441,Gender_Table,2,FALSE),"")</f>
        <v/>
      </c>
      <c r="K433" s="2" t="str">
        <f>IF('Employee List'!M441="","",TEXT('Employee List'!M441,"00000000000"))</f>
        <v/>
      </c>
      <c r="L433" s="2" t="str">
        <f>IF('Employee List'!N441="","",TRIM('Employee List'!N441))</f>
        <v/>
      </c>
      <c r="M433" s="2" t="str">
        <f>IF('Employee List'!O441="","",TRIM('Employee List'!O441))</f>
        <v/>
      </c>
      <c r="N433" s="2" t="str">
        <f>IF('Employee List'!P441="","",LEFT(TRIM('Employee List'!P441),60))</f>
        <v/>
      </c>
      <c r="O433" t="str">
        <f>IFERROR(IF(VLOOKUP('Employee List'!Q441,Country_Table,2,FALSE)="PH",VLOOKUP(UPPER(TRIM('Employee List'!R441)&amp;TRIM('Employee List'!S441)&amp;TRIM('Employee List'!T441)),City!$K:$M,3,FALSE),IF('Employee List'!T441="","",'Employee List'!T441)),"")</f>
        <v/>
      </c>
      <c r="P433" t="str">
        <f>IFERROR(IF(VLOOKUP('Employee List'!Q441,Country_Table,2,FALSE)="PH",VLOOKUP('Employee List'!R441,Region_Table,2,FALSE),IF('Employee List'!R441="","",'Employee List'!R441)),"")</f>
        <v/>
      </c>
      <c r="Q433" t="str">
        <f>IFERROR(IF(VLOOKUP('Employee List'!Q441,Country_Table,2,FALSE)="PH",VLOOKUP('Employee List'!S441,Province_Table,2,FALSE),IF('Employee List'!S441="","",'Employee List'!S441)),"")</f>
        <v/>
      </c>
      <c r="R433" t="str">
        <f>IFERROR(VLOOKUP('Employee List'!Q441,Country_Table,2,FALSE),"")</f>
        <v/>
      </c>
      <c r="S433" s="2" t="str">
        <f>IF('Employee List'!U441="","",TRIM('Employee List'!U441))</f>
        <v/>
      </c>
      <c r="T433" s="2" t="str">
        <f>IF('Employee List'!V441="","",TRIM('Employee List'!V441))</f>
        <v/>
      </c>
      <c r="U433" s="2" t="str">
        <f>IF('Employee List'!W441="","",LEFT(TRIM('Employee List'!W441),60))</f>
        <v/>
      </c>
      <c r="V433" t="str">
        <f>IFERROR(IF(VLOOKUP('Employee List'!X441,Country_Table,2,FALSE)="PH",VLOOKUP(UPPER(TRIM('Employee List'!Y441)&amp;TRIM('Employee List'!Z441)&amp;TRIM('Employee List'!AA441)),City!$K:$M,3,FALSE),IF('Employee List'!AA441="","",'Employee List'!AA441)),"")</f>
        <v/>
      </c>
      <c r="W433" t="str">
        <f>IFERROR(IF(VLOOKUP('Employee List'!X441,Country_Table,2,FALSE)="PH",VLOOKUP('Employee List'!Y441,Region_Table,2,FALSE),IF('Employee List'!Y441="","",'Employee List'!Y441)),"")</f>
        <v/>
      </c>
      <c r="X433" t="str">
        <f>IFERROR(IF(VLOOKUP('Employee List'!X441,Country_Table,2,FALSE)="PH",VLOOKUP('Employee List'!Z441,Province_Table,2,FALSE),IF('Employee List'!Z441="","",'Employee List'!Z441)),"")</f>
        <v/>
      </c>
      <c r="Y433" t="str">
        <f>IFERROR(VLOOKUP('Employee List'!X441,Country_Table,2,FALSE),"")</f>
        <v/>
      </c>
      <c r="Z433" s="2" t="str">
        <f>IF('Employee List'!AB441="","",TRIM('Employee List'!AB441))</f>
        <v/>
      </c>
      <c r="AA433" s="2" t="str">
        <f>IF('Employee List'!AC441="","",TRIM('Employee List'!AC441))</f>
        <v/>
      </c>
      <c r="AB433" s="2" t="str">
        <f>IF('Employee List'!AD441="","",TRIM('Employee List'!AD441))</f>
        <v/>
      </c>
      <c r="AC433" s="2" t="str">
        <f>IF('Employee List'!G441="","",TRIM('Employee List'!G441))</f>
        <v/>
      </c>
      <c r="AD433" t="str">
        <f>IFERROR(VLOOKUP('Employee List'!AE441,Civil_Status_Table,2,FALSE),"")</f>
        <v/>
      </c>
      <c r="AE433" s="2" t="str">
        <f>IF('Employee List'!AF441="","",TRIM('Employee List'!AF441))</f>
        <v/>
      </c>
      <c r="AF433" s="2" t="str">
        <f>IF('Employee List'!AG441="","",TRIM('Employee List'!AG441))</f>
        <v/>
      </c>
      <c r="AG433" s="2" t="str">
        <f>IF('Employee List'!AH441="","",TRIM('Employee List'!AH441))</f>
        <v/>
      </c>
      <c r="AH433" t="str">
        <f>IF(ISBLANK('Employee List'!AI441), "",VLOOKUP('Employee List'!AI441,'other LOVs'!A:B,2,FALSE))</f>
        <v/>
      </c>
      <c r="AI433" t="str">
        <f>IF('Employee List'!AJ441="","",TRIM('Employee List'!AJ441))</f>
        <v/>
      </c>
      <c r="AJ433" t="str">
        <f>IF(ISBLANK('Employee List'!AK441)," ",TRIM('Employee List'!AK441))</f>
        <v xml:space="preserve"> </v>
      </c>
    </row>
    <row r="434" spans="1:36">
      <c r="A434" t="str">
        <f>IF('Employee List'!B442="","",TRIM('Employee List'!B442))</f>
        <v/>
      </c>
      <c r="B434" t="str">
        <f>IF('Employee List'!C442="","",TRIM('Employee List'!C442))</f>
        <v/>
      </c>
      <c r="C434" t="str">
        <f>IF('Employee List'!D442="","",TRIM('Employee List'!D442))</f>
        <v/>
      </c>
      <c r="D434" t="str">
        <f>IF(ISBLANK('Employee List'!E442), "",VLOOKUP('Employee List'!E442,'other LOVs'!A:B,2,FALSE))</f>
        <v/>
      </c>
      <c r="E434" t="str">
        <f>IF('Employee List'!F442="","",TRIM('Employee List'!F442))</f>
        <v>,</v>
      </c>
      <c r="F434" s="2" t="str">
        <f>IF('Employee List'!H442="","",'Employee List'!H442)</f>
        <v/>
      </c>
      <c r="G434" s="2" t="str">
        <f>IF('Employee List'!I442="","",TRIM('Employee List'!I442))</f>
        <v/>
      </c>
      <c r="H434" t="str">
        <f>IFERROR(VLOOKUP('Employee List'!J442,Nationality_Table,2,FALSE),"")</f>
        <v/>
      </c>
      <c r="I434" t="str">
        <f>IFERROR(VLOOKUP('Employee List'!K442,Country_Table,2,FALSE),"")</f>
        <v/>
      </c>
      <c r="J434" t="str">
        <f>IFERROR(VLOOKUP('Employee List'!L442,Gender_Table,2,FALSE),"")</f>
        <v/>
      </c>
      <c r="K434" s="2" t="str">
        <f>IF('Employee List'!M442="","",TEXT('Employee List'!M442,"00000000000"))</f>
        <v/>
      </c>
      <c r="L434" s="2" t="str">
        <f>IF('Employee List'!N442="","",TRIM('Employee List'!N442))</f>
        <v/>
      </c>
      <c r="M434" s="2" t="str">
        <f>IF('Employee List'!O442="","",TRIM('Employee List'!O442))</f>
        <v/>
      </c>
      <c r="N434" s="2" t="str">
        <f>IF('Employee List'!P442="","",LEFT(TRIM('Employee List'!P442),60))</f>
        <v/>
      </c>
      <c r="O434" t="str">
        <f>IFERROR(IF(VLOOKUP('Employee List'!Q442,Country_Table,2,FALSE)="PH",VLOOKUP(UPPER(TRIM('Employee List'!R442)&amp;TRIM('Employee List'!S442)&amp;TRIM('Employee List'!T442)),City!$K:$M,3,FALSE),IF('Employee List'!T442="","",'Employee List'!T442)),"")</f>
        <v/>
      </c>
      <c r="P434" t="str">
        <f>IFERROR(IF(VLOOKUP('Employee List'!Q442,Country_Table,2,FALSE)="PH",VLOOKUP('Employee List'!R442,Region_Table,2,FALSE),IF('Employee List'!R442="","",'Employee List'!R442)),"")</f>
        <v/>
      </c>
      <c r="Q434" t="str">
        <f>IFERROR(IF(VLOOKUP('Employee List'!Q442,Country_Table,2,FALSE)="PH",VLOOKUP('Employee List'!S442,Province_Table,2,FALSE),IF('Employee List'!S442="","",'Employee List'!S442)),"")</f>
        <v/>
      </c>
      <c r="R434" t="str">
        <f>IFERROR(VLOOKUP('Employee List'!Q442,Country_Table,2,FALSE),"")</f>
        <v/>
      </c>
      <c r="S434" s="2" t="str">
        <f>IF('Employee List'!U442="","",TRIM('Employee List'!U442))</f>
        <v/>
      </c>
      <c r="T434" s="2" t="str">
        <f>IF('Employee List'!V442="","",TRIM('Employee List'!V442))</f>
        <v/>
      </c>
      <c r="U434" s="2" t="str">
        <f>IF('Employee List'!W442="","",LEFT(TRIM('Employee List'!W442),60))</f>
        <v/>
      </c>
      <c r="V434" t="str">
        <f>IFERROR(IF(VLOOKUP('Employee List'!X442,Country_Table,2,FALSE)="PH",VLOOKUP(UPPER(TRIM('Employee List'!Y442)&amp;TRIM('Employee List'!Z442)&amp;TRIM('Employee List'!AA442)),City!$K:$M,3,FALSE),IF('Employee List'!AA442="","",'Employee List'!AA442)),"")</f>
        <v/>
      </c>
      <c r="W434" t="str">
        <f>IFERROR(IF(VLOOKUP('Employee List'!X442,Country_Table,2,FALSE)="PH",VLOOKUP('Employee List'!Y442,Region_Table,2,FALSE),IF('Employee List'!Y442="","",'Employee List'!Y442)),"")</f>
        <v/>
      </c>
      <c r="X434" t="str">
        <f>IFERROR(IF(VLOOKUP('Employee List'!X442,Country_Table,2,FALSE)="PH",VLOOKUP('Employee List'!Z442,Province_Table,2,FALSE),IF('Employee List'!Z442="","",'Employee List'!Z442)),"")</f>
        <v/>
      </c>
      <c r="Y434" t="str">
        <f>IFERROR(VLOOKUP('Employee List'!X442,Country_Table,2,FALSE),"")</f>
        <v/>
      </c>
      <c r="Z434" s="2" t="str">
        <f>IF('Employee List'!AB442="","",TRIM('Employee List'!AB442))</f>
        <v/>
      </c>
      <c r="AA434" s="2" t="str">
        <f>IF('Employee List'!AC442="","",TRIM('Employee List'!AC442))</f>
        <v/>
      </c>
      <c r="AB434" s="2" t="str">
        <f>IF('Employee List'!AD442="","",TRIM('Employee List'!AD442))</f>
        <v/>
      </c>
      <c r="AC434" s="2" t="str">
        <f>IF('Employee List'!G442="","",TRIM('Employee List'!G442))</f>
        <v/>
      </c>
      <c r="AD434" t="str">
        <f>IFERROR(VLOOKUP('Employee List'!AE442,Civil_Status_Table,2,FALSE),"")</f>
        <v/>
      </c>
      <c r="AE434" s="2" t="str">
        <f>IF('Employee List'!AF442="","",TRIM('Employee List'!AF442))</f>
        <v/>
      </c>
      <c r="AF434" s="2" t="str">
        <f>IF('Employee List'!AG442="","",TRIM('Employee List'!AG442))</f>
        <v/>
      </c>
      <c r="AG434" s="2" t="str">
        <f>IF('Employee List'!AH442="","",TRIM('Employee List'!AH442))</f>
        <v/>
      </c>
      <c r="AH434" t="str">
        <f>IF(ISBLANK('Employee List'!AI442), "",VLOOKUP('Employee List'!AI442,'other LOVs'!A:B,2,FALSE))</f>
        <v/>
      </c>
      <c r="AI434" t="str">
        <f>IF('Employee List'!AJ442="","",TRIM('Employee List'!AJ442))</f>
        <v/>
      </c>
      <c r="AJ434" t="str">
        <f>IF(ISBLANK('Employee List'!AK442)," ",TRIM('Employee List'!AK442))</f>
        <v xml:space="preserve"> </v>
      </c>
    </row>
    <row r="435" spans="1:36">
      <c r="A435" t="str">
        <f>IF('Employee List'!B443="","",TRIM('Employee List'!B443))</f>
        <v/>
      </c>
      <c r="B435" t="str">
        <f>IF('Employee List'!C443="","",TRIM('Employee List'!C443))</f>
        <v/>
      </c>
      <c r="C435" t="str">
        <f>IF('Employee List'!D443="","",TRIM('Employee List'!D443))</f>
        <v/>
      </c>
      <c r="D435" t="str">
        <f>IF(ISBLANK('Employee List'!E443), "",VLOOKUP('Employee List'!E443,'other LOVs'!A:B,2,FALSE))</f>
        <v/>
      </c>
      <c r="E435" t="str">
        <f>IF('Employee List'!F443="","",TRIM('Employee List'!F443))</f>
        <v>,</v>
      </c>
      <c r="F435" s="2" t="str">
        <f>IF('Employee List'!H443="","",'Employee List'!H443)</f>
        <v/>
      </c>
      <c r="G435" s="2" t="str">
        <f>IF('Employee List'!I443="","",TRIM('Employee List'!I443))</f>
        <v/>
      </c>
      <c r="H435" t="str">
        <f>IFERROR(VLOOKUP('Employee List'!J443,Nationality_Table,2,FALSE),"")</f>
        <v/>
      </c>
      <c r="I435" t="str">
        <f>IFERROR(VLOOKUP('Employee List'!K443,Country_Table,2,FALSE),"")</f>
        <v/>
      </c>
      <c r="J435" t="str">
        <f>IFERROR(VLOOKUP('Employee List'!L443,Gender_Table,2,FALSE),"")</f>
        <v/>
      </c>
      <c r="K435" s="2" t="str">
        <f>IF('Employee List'!M443="","",TEXT('Employee List'!M443,"00000000000"))</f>
        <v/>
      </c>
      <c r="L435" s="2" t="str">
        <f>IF('Employee List'!N443="","",TRIM('Employee List'!N443))</f>
        <v/>
      </c>
      <c r="M435" s="2" t="str">
        <f>IF('Employee List'!O443="","",TRIM('Employee List'!O443))</f>
        <v/>
      </c>
      <c r="N435" s="2" t="str">
        <f>IF('Employee List'!P443="","",LEFT(TRIM('Employee List'!P443),60))</f>
        <v/>
      </c>
      <c r="O435" t="str">
        <f>IFERROR(IF(VLOOKUP('Employee List'!Q443,Country_Table,2,FALSE)="PH",VLOOKUP(UPPER(TRIM('Employee List'!R443)&amp;TRIM('Employee List'!S443)&amp;TRIM('Employee List'!T443)),City!$K:$M,3,FALSE),IF('Employee List'!T443="","",'Employee List'!T443)),"")</f>
        <v/>
      </c>
      <c r="P435" t="str">
        <f>IFERROR(IF(VLOOKUP('Employee List'!Q443,Country_Table,2,FALSE)="PH",VLOOKUP('Employee List'!R443,Region_Table,2,FALSE),IF('Employee List'!R443="","",'Employee List'!R443)),"")</f>
        <v/>
      </c>
      <c r="Q435" t="str">
        <f>IFERROR(IF(VLOOKUP('Employee List'!Q443,Country_Table,2,FALSE)="PH",VLOOKUP('Employee List'!S443,Province_Table,2,FALSE),IF('Employee List'!S443="","",'Employee List'!S443)),"")</f>
        <v/>
      </c>
      <c r="R435" t="str">
        <f>IFERROR(VLOOKUP('Employee List'!Q443,Country_Table,2,FALSE),"")</f>
        <v/>
      </c>
      <c r="S435" s="2" t="str">
        <f>IF('Employee List'!U443="","",TRIM('Employee List'!U443))</f>
        <v/>
      </c>
      <c r="T435" s="2" t="str">
        <f>IF('Employee List'!V443="","",TRIM('Employee List'!V443))</f>
        <v/>
      </c>
      <c r="U435" s="2" t="str">
        <f>IF('Employee List'!W443="","",LEFT(TRIM('Employee List'!W443),60))</f>
        <v/>
      </c>
      <c r="V435" t="str">
        <f>IFERROR(IF(VLOOKUP('Employee List'!X443,Country_Table,2,FALSE)="PH",VLOOKUP(UPPER(TRIM('Employee List'!Y443)&amp;TRIM('Employee List'!Z443)&amp;TRIM('Employee List'!AA443)),City!$K:$M,3,FALSE),IF('Employee List'!AA443="","",'Employee List'!AA443)),"")</f>
        <v/>
      </c>
      <c r="W435" t="str">
        <f>IFERROR(IF(VLOOKUP('Employee List'!X443,Country_Table,2,FALSE)="PH",VLOOKUP('Employee List'!Y443,Region_Table,2,FALSE),IF('Employee List'!Y443="","",'Employee List'!Y443)),"")</f>
        <v/>
      </c>
      <c r="X435" t="str">
        <f>IFERROR(IF(VLOOKUP('Employee List'!X443,Country_Table,2,FALSE)="PH",VLOOKUP('Employee List'!Z443,Province_Table,2,FALSE),IF('Employee List'!Z443="","",'Employee List'!Z443)),"")</f>
        <v/>
      </c>
      <c r="Y435" t="str">
        <f>IFERROR(VLOOKUP('Employee List'!X443,Country_Table,2,FALSE),"")</f>
        <v/>
      </c>
      <c r="Z435" s="2" t="str">
        <f>IF('Employee List'!AB443="","",TRIM('Employee List'!AB443))</f>
        <v/>
      </c>
      <c r="AA435" s="2" t="str">
        <f>IF('Employee List'!AC443="","",TRIM('Employee List'!AC443))</f>
        <v/>
      </c>
      <c r="AB435" s="2" t="str">
        <f>IF('Employee List'!AD443="","",TRIM('Employee List'!AD443))</f>
        <v/>
      </c>
      <c r="AC435" s="2" t="str">
        <f>IF('Employee List'!G443="","",TRIM('Employee List'!G443))</f>
        <v/>
      </c>
      <c r="AD435" t="str">
        <f>IFERROR(VLOOKUP('Employee List'!AE443,Civil_Status_Table,2,FALSE),"")</f>
        <v/>
      </c>
      <c r="AE435" s="2" t="str">
        <f>IF('Employee List'!AF443="","",TRIM('Employee List'!AF443))</f>
        <v/>
      </c>
      <c r="AF435" s="2" t="str">
        <f>IF('Employee List'!AG443="","",TRIM('Employee List'!AG443))</f>
        <v/>
      </c>
      <c r="AG435" s="2" t="str">
        <f>IF('Employee List'!AH443="","",TRIM('Employee List'!AH443))</f>
        <v/>
      </c>
      <c r="AH435" t="str">
        <f>IF(ISBLANK('Employee List'!AI443), "",VLOOKUP('Employee List'!AI443,'other LOVs'!A:B,2,FALSE))</f>
        <v/>
      </c>
      <c r="AI435" t="str">
        <f>IF('Employee List'!AJ443="","",TRIM('Employee List'!AJ443))</f>
        <v/>
      </c>
      <c r="AJ435" t="str">
        <f>IF(ISBLANK('Employee List'!AK443)," ",TRIM('Employee List'!AK443))</f>
        <v xml:space="preserve"> </v>
      </c>
    </row>
    <row r="436" spans="1:36">
      <c r="A436" t="str">
        <f>IF('Employee List'!B444="","",TRIM('Employee List'!B444))</f>
        <v/>
      </c>
      <c r="B436" t="str">
        <f>IF('Employee List'!C444="","",TRIM('Employee List'!C444))</f>
        <v/>
      </c>
      <c r="C436" t="str">
        <f>IF('Employee List'!D444="","",TRIM('Employee List'!D444))</f>
        <v/>
      </c>
      <c r="D436" t="str">
        <f>IF(ISBLANK('Employee List'!E444), "",VLOOKUP('Employee List'!E444,'other LOVs'!A:B,2,FALSE))</f>
        <v/>
      </c>
      <c r="E436" t="str">
        <f>IF('Employee List'!F444="","",TRIM('Employee List'!F444))</f>
        <v>,</v>
      </c>
      <c r="F436" s="2" t="str">
        <f>IF('Employee List'!H444="","",'Employee List'!H444)</f>
        <v/>
      </c>
      <c r="G436" s="2" t="str">
        <f>IF('Employee List'!I444="","",TRIM('Employee List'!I444))</f>
        <v/>
      </c>
      <c r="H436" t="str">
        <f>IFERROR(VLOOKUP('Employee List'!J444,Nationality_Table,2,FALSE),"")</f>
        <v/>
      </c>
      <c r="I436" t="str">
        <f>IFERROR(VLOOKUP('Employee List'!K444,Country_Table,2,FALSE),"")</f>
        <v/>
      </c>
      <c r="J436" t="str">
        <f>IFERROR(VLOOKUP('Employee List'!L444,Gender_Table,2,FALSE),"")</f>
        <v/>
      </c>
      <c r="K436" s="2" t="str">
        <f>IF('Employee List'!M444="","",TEXT('Employee List'!M444,"00000000000"))</f>
        <v/>
      </c>
      <c r="L436" s="2" t="str">
        <f>IF('Employee List'!N444="","",TRIM('Employee List'!N444))</f>
        <v/>
      </c>
      <c r="M436" s="2" t="str">
        <f>IF('Employee List'!O444="","",TRIM('Employee List'!O444))</f>
        <v/>
      </c>
      <c r="N436" s="2" t="str">
        <f>IF('Employee List'!P444="","",LEFT(TRIM('Employee List'!P444),60))</f>
        <v/>
      </c>
      <c r="O436" t="str">
        <f>IFERROR(IF(VLOOKUP('Employee List'!Q444,Country_Table,2,FALSE)="PH",VLOOKUP(UPPER(TRIM('Employee List'!R444)&amp;TRIM('Employee List'!S444)&amp;TRIM('Employee List'!T444)),City!$K:$M,3,FALSE),IF('Employee List'!T444="","",'Employee List'!T444)),"")</f>
        <v/>
      </c>
      <c r="P436" t="str">
        <f>IFERROR(IF(VLOOKUP('Employee List'!Q444,Country_Table,2,FALSE)="PH",VLOOKUP('Employee List'!R444,Region_Table,2,FALSE),IF('Employee List'!R444="","",'Employee List'!R444)),"")</f>
        <v/>
      </c>
      <c r="Q436" t="str">
        <f>IFERROR(IF(VLOOKUP('Employee List'!Q444,Country_Table,2,FALSE)="PH",VLOOKUP('Employee List'!S444,Province_Table,2,FALSE),IF('Employee List'!S444="","",'Employee List'!S444)),"")</f>
        <v/>
      </c>
      <c r="R436" t="str">
        <f>IFERROR(VLOOKUP('Employee List'!Q444,Country_Table,2,FALSE),"")</f>
        <v/>
      </c>
      <c r="S436" s="2" t="str">
        <f>IF('Employee List'!U444="","",TRIM('Employee List'!U444))</f>
        <v/>
      </c>
      <c r="T436" s="2" t="str">
        <f>IF('Employee List'!V444="","",TRIM('Employee List'!V444))</f>
        <v/>
      </c>
      <c r="U436" s="2" t="str">
        <f>IF('Employee List'!W444="","",LEFT(TRIM('Employee List'!W444),60))</f>
        <v/>
      </c>
      <c r="V436" t="str">
        <f>IFERROR(IF(VLOOKUP('Employee List'!X444,Country_Table,2,FALSE)="PH",VLOOKUP(UPPER(TRIM('Employee List'!Y444)&amp;TRIM('Employee List'!Z444)&amp;TRIM('Employee List'!AA444)),City!$K:$M,3,FALSE),IF('Employee List'!AA444="","",'Employee List'!AA444)),"")</f>
        <v/>
      </c>
      <c r="W436" t="str">
        <f>IFERROR(IF(VLOOKUP('Employee List'!X444,Country_Table,2,FALSE)="PH",VLOOKUP('Employee List'!Y444,Region_Table,2,FALSE),IF('Employee List'!Y444="","",'Employee List'!Y444)),"")</f>
        <v/>
      </c>
      <c r="X436" t="str">
        <f>IFERROR(IF(VLOOKUP('Employee List'!X444,Country_Table,2,FALSE)="PH",VLOOKUP('Employee List'!Z444,Province_Table,2,FALSE),IF('Employee List'!Z444="","",'Employee List'!Z444)),"")</f>
        <v/>
      </c>
      <c r="Y436" t="str">
        <f>IFERROR(VLOOKUP('Employee List'!X444,Country_Table,2,FALSE),"")</f>
        <v/>
      </c>
      <c r="Z436" s="2" t="str">
        <f>IF('Employee List'!AB444="","",TRIM('Employee List'!AB444))</f>
        <v/>
      </c>
      <c r="AA436" s="2" t="str">
        <f>IF('Employee List'!AC444="","",TRIM('Employee List'!AC444))</f>
        <v/>
      </c>
      <c r="AB436" s="2" t="str">
        <f>IF('Employee List'!AD444="","",TRIM('Employee List'!AD444))</f>
        <v/>
      </c>
      <c r="AC436" s="2" t="str">
        <f>IF('Employee List'!G444="","",TRIM('Employee List'!G444))</f>
        <v/>
      </c>
      <c r="AD436" t="str">
        <f>IFERROR(VLOOKUP('Employee List'!AE444,Civil_Status_Table,2,FALSE),"")</f>
        <v/>
      </c>
      <c r="AE436" s="2" t="str">
        <f>IF('Employee List'!AF444="","",TRIM('Employee List'!AF444))</f>
        <v/>
      </c>
      <c r="AF436" s="2" t="str">
        <f>IF('Employee List'!AG444="","",TRIM('Employee List'!AG444))</f>
        <v/>
      </c>
      <c r="AG436" s="2" t="str">
        <f>IF('Employee List'!AH444="","",TRIM('Employee List'!AH444))</f>
        <v/>
      </c>
      <c r="AH436" t="str">
        <f>IF(ISBLANK('Employee List'!AI444), "",VLOOKUP('Employee List'!AI444,'other LOVs'!A:B,2,FALSE))</f>
        <v/>
      </c>
      <c r="AI436" t="str">
        <f>IF('Employee List'!AJ444="","",TRIM('Employee List'!AJ444))</f>
        <v/>
      </c>
      <c r="AJ436" t="str">
        <f>IF(ISBLANK('Employee List'!AK444)," ",TRIM('Employee List'!AK444))</f>
        <v xml:space="preserve"> </v>
      </c>
    </row>
    <row r="437" spans="1:36">
      <c r="A437" t="str">
        <f>IF('Employee List'!B445="","",TRIM('Employee List'!B445))</f>
        <v/>
      </c>
      <c r="B437" t="str">
        <f>IF('Employee List'!C445="","",TRIM('Employee List'!C445))</f>
        <v/>
      </c>
      <c r="C437" t="str">
        <f>IF('Employee List'!D445="","",TRIM('Employee List'!D445))</f>
        <v/>
      </c>
      <c r="D437" t="str">
        <f>IF(ISBLANK('Employee List'!E445), "",VLOOKUP('Employee List'!E445,'other LOVs'!A:B,2,FALSE))</f>
        <v/>
      </c>
      <c r="E437" t="str">
        <f>IF('Employee List'!F445="","",TRIM('Employee List'!F445))</f>
        <v>,</v>
      </c>
      <c r="F437" s="2" t="str">
        <f>IF('Employee List'!H445="","",'Employee List'!H445)</f>
        <v/>
      </c>
      <c r="G437" s="2" t="str">
        <f>IF('Employee List'!I445="","",TRIM('Employee List'!I445))</f>
        <v/>
      </c>
      <c r="H437" t="str">
        <f>IFERROR(VLOOKUP('Employee List'!J445,Nationality_Table,2,FALSE),"")</f>
        <v/>
      </c>
      <c r="I437" t="str">
        <f>IFERROR(VLOOKUP('Employee List'!K445,Country_Table,2,FALSE),"")</f>
        <v/>
      </c>
      <c r="J437" t="str">
        <f>IFERROR(VLOOKUP('Employee List'!L445,Gender_Table,2,FALSE),"")</f>
        <v/>
      </c>
      <c r="K437" s="2" t="str">
        <f>IF('Employee List'!M445="","",TEXT('Employee List'!M445,"00000000000"))</f>
        <v/>
      </c>
      <c r="L437" s="2" t="str">
        <f>IF('Employee List'!N445="","",TRIM('Employee List'!N445))</f>
        <v/>
      </c>
      <c r="M437" s="2" t="str">
        <f>IF('Employee List'!O445="","",TRIM('Employee List'!O445))</f>
        <v/>
      </c>
      <c r="N437" s="2" t="str">
        <f>IF('Employee List'!P445="","",LEFT(TRIM('Employee List'!P445),60))</f>
        <v/>
      </c>
      <c r="O437" t="str">
        <f>IFERROR(IF(VLOOKUP('Employee List'!Q445,Country_Table,2,FALSE)="PH",VLOOKUP(UPPER(TRIM('Employee List'!R445)&amp;TRIM('Employee List'!S445)&amp;TRIM('Employee List'!T445)),City!$K:$M,3,FALSE),IF('Employee List'!T445="","",'Employee List'!T445)),"")</f>
        <v/>
      </c>
      <c r="P437" t="str">
        <f>IFERROR(IF(VLOOKUP('Employee List'!Q445,Country_Table,2,FALSE)="PH",VLOOKUP('Employee List'!R445,Region_Table,2,FALSE),IF('Employee List'!R445="","",'Employee List'!R445)),"")</f>
        <v/>
      </c>
      <c r="Q437" t="str">
        <f>IFERROR(IF(VLOOKUP('Employee List'!Q445,Country_Table,2,FALSE)="PH",VLOOKUP('Employee List'!S445,Province_Table,2,FALSE),IF('Employee List'!S445="","",'Employee List'!S445)),"")</f>
        <v/>
      </c>
      <c r="R437" t="str">
        <f>IFERROR(VLOOKUP('Employee List'!Q445,Country_Table,2,FALSE),"")</f>
        <v/>
      </c>
      <c r="S437" s="2" t="str">
        <f>IF('Employee List'!U445="","",TRIM('Employee List'!U445))</f>
        <v/>
      </c>
      <c r="T437" s="2" t="str">
        <f>IF('Employee List'!V445="","",TRIM('Employee List'!V445))</f>
        <v/>
      </c>
      <c r="U437" s="2" t="str">
        <f>IF('Employee List'!W445="","",LEFT(TRIM('Employee List'!W445),60))</f>
        <v/>
      </c>
      <c r="V437" t="str">
        <f>IFERROR(IF(VLOOKUP('Employee List'!X445,Country_Table,2,FALSE)="PH",VLOOKUP(UPPER(TRIM('Employee List'!Y445)&amp;TRIM('Employee List'!Z445)&amp;TRIM('Employee List'!AA445)),City!$K:$M,3,FALSE),IF('Employee List'!AA445="","",'Employee List'!AA445)),"")</f>
        <v/>
      </c>
      <c r="W437" t="str">
        <f>IFERROR(IF(VLOOKUP('Employee List'!X445,Country_Table,2,FALSE)="PH",VLOOKUP('Employee List'!Y445,Region_Table,2,FALSE),IF('Employee List'!Y445="","",'Employee List'!Y445)),"")</f>
        <v/>
      </c>
      <c r="X437" t="str">
        <f>IFERROR(IF(VLOOKUP('Employee List'!X445,Country_Table,2,FALSE)="PH",VLOOKUP('Employee List'!Z445,Province_Table,2,FALSE),IF('Employee List'!Z445="","",'Employee List'!Z445)),"")</f>
        <v/>
      </c>
      <c r="Y437" t="str">
        <f>IFERROR(VLOOKUP('Employee List'!X445,Country_Table,2,FALSE),"")</f>
        <v/>
      </c>
      <c r="Z437" s="2" t="str">
        <f>IF('Employee List'!AB445="","",TRIM('Employee List'!AB445))</f>
        <v/>
      </c>
      <c r="AA437" s="2" t="str">
        <f>IF('Employee List'!AC445="","",TRIM('Employee List'!AC445))</f>
        <v/>
      </c>
      <c r="AB437" s="2" t="str">
        <f>IF('Employee List'!AD445="","",TRIM('Employee List'!AD445))</f>
        <v/>
      </c>
      <c r="AC437" s="2" t="str">
        <f>IF('Employee List'!G445="","",TRIM('Employee List'!G445))</f>
        <v/>
      </c>
      <c r="AD437" t="str">
        <f>IFERROR(VLOOKUP('Employee List'!AE445,Civil_Status_Table,2,FALSE),"")</f>
        <v/>
      </c>
      <c r="AE437" s="2" t="str">
        <f>IF('Employee List'!AF445="","",TRIM('Employee List'!AF445))</f>
        <v/>
      </c>
      <c r="AF437" s="2" t="str">
        <f>IF('Employee List'!AG445="","",TRIM('Employee List'!AG445))</f>
        <v/>
      </c>
      <c r="AG437" s="2" t="str">
        <f>IF('Employee List'!AH445="","",TRIM('Employee List'!AH445))</f>
        <v/>
      </c>
      <c r="AH437" t="str">
        <f>IF(ISBLANK('Employee List'!AI445), "",VLOOKUP('Employee List'!AI445,'other LOVs'!A:B,2,FALSE))</f>
        <v/>
      </c>
      <c r="AI437" t="str">
        <f>IF('Employee List'!AJ445="","",TRIM('Employee List'!AJ445))</f>
        <v/>
      </c>
      <c r="AJ437" t="str">
        <f>IF(ISBLANK('Employee List'!AK445)," ",TRIM('Employee List'!AK445))</f>
        <v xml:space="preserve"> </v>
      </c>
    </row>
    <row r="438" spans="1:36">
      <c r="A438" t="str">
        <f>IF('Employee List'!B446="","",TRIM('Employee List'!B446))</f>
        <v/>
      </c>
      <c r="B438" t="str">
        <f>IF('Employee List'!C446="","",TRIM('Employee List'!C446))</f>
        <v/>
      </c>
      <c r="C438" t="str">
        <f>IF('Employee List'!D446="","",TRIM('Employee List'!D446))</f>
        <v/>
      </c>
      <c r="D438" t="str">
        <f>IF(ISBLANK('Employee List'!E446), "",VLOOKUP('Employee List'!E446,'other LOVs'!A:B,2,FALSE))</f>
        <v/>
      </c>
      <c r="E438" t="str">
        <f>IF('Employee List'!F446="","",TRIM('Employee List'!F446))</f>
        <v>,</v>
      </c>
      <c r="F438" s="2" t="str">
        <f>IF('Employee List'!H446="","",'Employee List'!H446)</f>
        <v/>
      </c>
      <c r="G438" s="2" t="str">
        <f>IF('Employee List'!I446="","",TRIM('Employee List'!I446))</f>
        <v/>
      </c>
      <c r="H438" t="str">
        <f>IFERROR(VLOOKUP('Employee List'!J446,Nationality_Table,2,FALSE),"")</f>
        <v/>
      </c>
      <c r="I438" t="str">
        <f>IFERROR(VLOOKUP('Employee List'!K446,Country_Table,2,FALSE),"")</f>
        <v/>
      </c>
      <c r="J438" t="str">
        <f>IFERROR(VLOOKUP('Employee List'!L446,Gender_Table,2,FALSE),"")</f>
        <v/>
      </c>
      <c r="K438" s="2" t="str">
        <f>IF('Employee List'!M446="","",TEXT('Employee List'!M446,"00000000000"))</f>
        <v/>
      </c>
      <c r="L438" s="2" t="str">
        <f>IF('Employee List'!N446="","",TRIM('Employee List'!N446))</f>
        <v/>
      </c>
      <c r="M438" s="2" t="str">
        <f>IF('Employee List'!O446="","",TRIM('Employee List'!O446))</f>
        <v/>
      </c>
      <c r="N438" s="2" t="str">
        <f>IF('Employee List'!P446="","",LEFT(TRIM('Employee List'!P446),60))</f>
        <v/>
      </c>
      <c r="O438" t="str">
        <f>IFERROR(IF(VLOOKUP('Employee List'!Q446,Country_Table,2,FALSE)="PH",VLOOKUP(UPPER(TRIM('Employee List'!R446)&amp;TRIM('Employee List'!S446)&amp;TRIM('Employee List'!T446)),City!$K:$M,3,FALSE),IF('Employee List'!T446="","",'Employee List'!T446)),"")</f>
        <v/>
      </c>
      <c r="P438" t="str">
        <f>IFERROR(IF(VLOOKUP('Employee List'!Q446,Country_Table,2,FALSE)="PH",VLOOKUP('Employee List'!R446,Region_Table,2,FALSE),IF('Employee List'!R446="","",'Employee List'!R446)),"")</f>
        <v/>
      </c>
      <c r="Q438" t="str">
        <f>IFERROR(IF(VLOOKUP('Employee List'!Q446,Country_Table,2,FALSE)="PH",VLOOKUP('Employee List'!S446,Province_Table,2,FALSE),IF('Employee List'!S446="","",'Employee List'!S446)),"")</f>
        <v/>
      </c>
      <c r="R438" t="str">
        <f>IFERROR(VLOOKUP('Employee List'!Q446,Country_Table,2,FALSE),"")</f>
        <v/>
      </c>
      <c r="S438" s="2" t="str">
        <f>IF('Employee List'!U446="","",TRIM('Employee List'!U446))</f>
        <v/>
      </c>
      <c r="T438" s="2" t="str">
        <f>IF('Employee List'!V446="","",TRIM('Employee List'!V446))</f>
        <v/>
      </c>
      <c r="U438" s="2" t="str">
        <f>IF('Employee List'!W446="","",LEFT(TRIM('Employee List'!W446),60))</f>
        <v/>
      </c>
      <c r="V438" t="str">
        <f>IFERROR(IF(VLOOKUP('Employee List'!X446,Country_Table,2,FALSE)="PH",VLOOKUP(UPPER(TRIM('Employee List'!Y446)&amp;TRIM('Employee List'!Z446)&amp;TRIM('Employee List'!AA446)),City!$K:$M,3,FALSE),IF('Employee List'!AA446="","",'Employee List'!AA446)),"")</f>
        <v/>
      </c>
      <c r="W438" t="str">
        <f>IFERROR(IF(VLOOKUP('Employee List'!X446,Country_Table,2,FALSE)="PH",VLOOKUP('Employee List'!Y446,Region_Table,2,FALSE),IF('Employee List'!Y446="","",'Employee List'!Y446)),"")</f>
        <v/>
      </c>
      <c r="X438" t="str">
        <f>IFERROR(IF(VLOOKUP('Employee List'!X446,Country_Table,2,FALSE)="PH",VLOOKUP('Employee List'!Z446,Province_Table,2,FALSE),IF('Employee List'!Z446="","",'Employee List'!Z446)),"")</f>
        <v/>
      </c>
      <c r="Y438" t="str">
        <f>IFERROR(VLOOKUP('Employee List'!X446,Country_Table,2,FALSE),"")</f>
        <v/>
      </c>
      <c r="Z438" s="2" t="str">
        <f>IF('Employee List'!AB446="","",TRIM('Employee List'!AB446))</f>
        <v/>
      </c>
      <c r="AA438" s="2" t="str">
        <f>IF('Employee List'!AC446="","",TRIM('Employee List'!AC446))</f>
        <v/>
      </c>
      <c r="AB438" s="2" t="str">
        <f>IF('Employee List'!AD446="","",TRIM('Employee List'!AD446))</f>
        <v/>
      </c>
      <c r="AC438" s="2" t="str">
        <f>IF('Employee List'!G446="","",TRIM('Employee List'!G446))</f>
        <v/>
      </c>
      <c r="AD438" t="str">
        <f>IFERROR(VLOOKUP('Employee List'!AE446,Civil_Status_Table,2,FALSE),"")</f>
        <v/>
      </c>
      <c r="AE438" s="2" t="str">
        <f>IF('Employee List'!AF446="","",TRIM('Employee List'!AF446))</f>
        <v/>
      </c>
      <c r="AF438" s="2" t="str">
        <f>IF('Employee List'!AG446="","",TRIM('Employee List'!AG446))</f>
        <v/>
      </c>
      <c r="AG438" s="2" t="str">
        <f>IF('Employee List'!AH446="","",TRIM('Employee List'!AH446))</f>
        <v/>
      </c>
      <c r="AH438" t="str">
        <f>IF(ISBLANK('Employee List'!AI446), "",VLOOKUP('Employee List'!AI446,'other LOVs'!A:B,2,FALSE))</f>
        <v/>
      </c>
      <c r="AI438" t="str">
        <f>IF('Employee List'!AJ446="","",TRIM('Employee List'!AJ446))</f>
        <v/>
      </c>
      <c r="AJ438" t="str">
        <f>IF(ISBLANK('Employee List'!AK446)," ",TRIM('Employee List'!AK446))</f>
        <v xml:space="preserve"> </v>
      </c>
    </row>
    <row r="439" spans="1:36">
      <c r="A439" t="str">
        <f>IF('Employee List'!B447="","",TRIM('Employee List'!B447))</f>
        <v/>
      </c>
      <c r="B439" t="str">
        <f>IF('Employee List'!C447="","",TRIM('Employee List'!C447))</f>
        <v/>
      </c>
      <c r="C439" t="str">
        <f>IF('Employee List'!D447="","",TRIM('Employee List'!D447))</f>
        <v/>
      </c>
      <c r="D439" t="str">
        <f>IF(ISBLANK('Employee List'!E447), "",VLOOKUP('Employee List'!E447,'other LOVs'!A:B,2,FALSE))</f>
        <v/>
      </c>
      <c r="E439" t="str">
        <f>IF('Employee List'!F447="","",TRIM('Employee List'!F447))</f>
        <v>,</v>
      </c>
      <c r="F439" s="2" t="str">
        <f>IF('Employee List'!H447="","",'Employee List'!H447)</f>
        <v/>
      </c>
      <c r="G439" s="2" t="str">
        <f>IF('Employee List'!I447="","",TRIM('Employee List'!I447))</f>
        <v/>
      </c>
      <c r="H439" t="str">
        <f>IFERROR(VLOOKUP('Employee List'!J447,Nationality_Table,2,FALSE),"")</f>
        <v/>
      </c>
      <c r="I439" t="str">
        <f>IFERROR(VLOOKUP('Employee List'!K447,Country_Table,2,FALSE),"")</f>
        <v/>
      </c>
      <c r="J439" t="str">
        <f>IFERROR(VLOOKUP('Employee List'!L447,Gender_Table,2,FALSE),"")</f>
        <v/>
      </c>
      <c r="K439" s="2" t="str">
        <f>IF('Employee List'!M447="","",TEXT('Employee List'!M447,"00000000000"))</f>
        <v/>
      </c>
      <c r="L439" s="2" t="str">
        <f>IF('Employee List'!N447="","",TRIM('Employee List'!N447))</f>
        <v/>
      </c>
      <c r="M439" s="2" t="str">
        <f>IF('Employee List'!O447="","",TRIM('Employee List'!O447))</f>
        <v/>
      </c>
      <c r="N439" s="2" t="str">
        <f>IF('Employee List'!P447="","",LEFT(TRIM('Employee List'!P447),60))</f>
        <v/>
      </c>
      <c r="O439" t="str">
        <f>IFERROR(IF(VLOOKUP('Employee List'!Q447,Country_Table,2,FALSE)="PH",VLOOKUP(UPPER(TRIM('Employee List'!R447)&amp;TRIM('Employee List'!S447)&amp;TRIM('Employee List'!T447)),City!$K:$M,3,FALSE),IF('Employee List'!T447="","",'Employee List'!T447)),"")</f>
        <v/>
      </c>
      <c r="P439" t="str">
        <f>IFERROR(IF(VLOOKUP('Employee List'!Q447,Country_Table,2,FALSE)="PH",VLOOKUP('Employee List'!R447,Region_Table,2,FALSE),IF('Employee List'!R447="","",'Employee List'!R447)),"")</f>
        <v/>
      </c>
      <c r="Q439" t="str">
        <f>IFERROR(IF(VLOOKUP('Employee List'!Q447,Country_Table,2,FALSE)="PH",VLOOKUP('Employee List'!S447,Province_Table,2,FALSE),IF('Employee List'!S447="","",'Employee List'!S447)),"")</f>
        <v/>
      </c>
      <c r="R439" t="str">
        <f>IFERROR(VLOOKUP('Employee List'!Q447,Country_Table,2,FALSE),"")</f>
        <v/>
      </c>
      <c r="S439" s="2" t="str">
        <f>IF('Employee List'!U447="","",TRIM('Employee List'!U447))</f>
        <v/>
      </c>
      <c r="T439" s="2" t="str">
        <f>IF('Employee List'!V447="","",TRIM('Employee List'!V447))</f>
        <v/>
      </c>
      <c r="U439" s="2" t="str">
        <f>IF('Employee List'!W447="","",LEFT(TRIM('Employee List'!W447),60))</f>
        <v/>
      </c>
      <c r="V439" t="str">
        <f>IFERROR(IF(VLOOKUP('Employee List'!X447,Country_Table,2,FALSE)="PH",VLOOKUP(UPPER(TRIM('Employee List'!Y447)&amp;TRIM('Employee List'!Z447)&amp;TRIM('Employee List'!AA447)),City!$K:$M,3,FALSE),IF('Employee List'!AA447="","",'Employee List'!AA447)),"")</f>
        <v/>
      </c>
      <c r="W439" t="str">
        <f>IFERROR(IF(VLOOKUP('Employee List'!X447,Country_Table,2,FALSE)="PH",VLOOKUP('Employee List'!Y447,Region_Table,2,FALSE),IF('Employee List'!Y447="","",'Employee List'!Y447)),"")</f>
        <v/>
      </c>
      <c r="X439" t="str">
        <f>IFERROR(IF(VLOOKUP('Employee List'!X447,Country_Table,2,FALSE)="PH",VLOOKUP('Employee List'!Z447,Province_Table,2,FALSE),IF('Employee List'!Z447="","",'Employee List'!Z447)),"")</f>
        <v/>
      </c>
      <c r="Y439" t="str">
        <f>IFERROR(VLOOKUP('Employee List'!X447,Country_Table,2,FALSE),"")</f>
        <v/>
      </c>
      <c r="Z439" s="2" t="str">
        <f>IF('Employee List'!AB447="","",TRIM('Employee List'!AB447))</f>
        <v/>
      </c>
      <c r="AA439" s="2" t="str">
        <f>IF('Employee List'!AC447="","",TRIM('Employee List'!AC447))</f>
        <v/>
      </c>
      <c r="AB439" s="2" t="str">
        <f>IF('Employee List'!AD447="","",TRIM('Employee List'!AD447))</f>
        <v/>
      </c>
      <c r="AC439" s="2" t="str">
        <f>IF('Employee List'!G447="","",TRIM('Employee List'!G447))</f>
        <v/>
      </c>
      <c r="AD439" t="str">
        <f>IFERROR(VLOOKUP('Employee List'!AE447,Civil_Status_Table,2,FALSE),"")</f>
        <v/>
      </c>
      <c r="AE439" s="2" t="str">
        <f>IF('Employee List'!AF447="","",TRIM('Employee List'!AF447))</f>
        <v/>
      </c>
      <c r="AF439" s="2" t="str">
        <f>IF('Employee List'!AG447="","",TRIM('Employee List'!AG447))</f>
        <v/>
      </c>
      <c r="AG439" s="2" t="str">
        <f>IF('Employee List'!AH447="","",TRIM('Employee List'!AH447))</f>
        <v/>
      </c>
      <c r="AH439" t="str">
        <f>IF(ISBLANK('Employee List'!AI447), "",VLOOKUP('Employee List'!AI447,'other LOVs'!A:B,2,FALSE))</f>
        <v/>
      </c>
      <c r="AI439" t="str">
        <f>IF('Employee List'!AJ447="","",TRIM('Employee List'!AJ447))</f>
        <v/>
      </c>
      <c r="AJ439" t="str">
        <f>IF(ISBLANK('Employee List'!AK447)," ",TRIM('Employee List'!AK447))</f>
        <v xml:space="preserve"> </v>
      </c>
    </row>
    <row r="440" spans="1:36">
      <c r="A440" t="str">
        <f>IF('Employee List'!B448="","",TRIM('Employee List'!B448))</f>
        <v/>
      </c>
      <c r="B440" t="str">
        <f>IF('Employee List'!C448="","",TRIM('Employee List'!C448))</f>
        <v/>
      </c>
      <c r="C440" t="str">
        <f>IF('Employee List'!D448="","",TRIM('Employee List'!D448))</f>
        <v/>
      </c>
      <c r="D440" t="str">
        <f>IF(ISBLANK('Employee List'!E448), "",VLOOKUP('Employee List'!E448,'other LOVs'!A:B,2,FALSE))</f>
        <v/>
      </c>
      <c r="E440" t="str">
        <f>IF('Employee List'!F448="","",TRIM('Employee List'!F448))</f>
        <v>,</v>
      </c>
      <c r="F440" s="2" t="str">
        <f>IF('Employee List'!H448="","",'Employee List'!H448)</f>
        <v/>
      </c>
      <c r="G440" s="2" t="str">
        <f>IF('Employee List'!I448="","",TRIM('Employee List'!I448))</f>
        <v/>
      </c>
      <c r="H440" t="str">
        <f>IFERROR(VLOOKUP('Employee List'!J448,Nationality_Table,2,FALSE),"")</f>
        <v/>
      </c>
      <c r="I440" t="str">
        <f>IFERROR(VLOOKUP('Employee List'!K448,Country_Table,2,FALSE),"")</f>
        <v/>
      </c>
      <c r="J440" t="str">
        <f>IFERROR(VLOOKUP('Employee List'!L448,Gender_Table,2,FALSE),"")</f>
        <v/>
      </c>
      <c r="K440" s="2" t="str">
        <f>IF('Employee List'!M448="","",TEXT('Employee List'!M448,"00000000000"))</f>
        <v/>
      </c>
      <c r="L440" s="2" t="str">
        <f>IF('Employee List'!N448="","",TRIM('Employee List'!N448))</f>
        <v/>
      </c>
      <c r="M440" s="2" t="str">
        <f>IF('Employee List'!O448="","",TRIM('Employee List'!O448))</f>
        <v/>
      </c>
      <c r="N440" s="2" t="str">
        <f>IF('Employee List'!P448="","",LEFT(TRIM('Employee List'!P448),60))</f>
        <v/>
      </c>
      <c r="O440" t="str">
        <f>IFERROR(IF(VLOOKUP('Employee List'!Q448,Country_Table,2,FALSE)="PH",VLOOKUP(UPPER(TRIM('Employee List'!R448)&amp;TRIM('Employee List'!S448)&amp;TRIM('Employee List'!T448)),City!$K:$M,3,FALSE),IF('Employee List'!T448="","",'Employee List'!T448)),"")</f>
        <v/>
      </c>
      <c r="P440" t="str">
        <f>IFERROR(IF(VLOOKUP('Employee List'!Q448,Country_Table,2,FALSE)="PH",VLOOKUP('Employee List'!R448,Region_Table,2,FALSE),IF('Employee List'!R448="","",'Employee List'!R448)),"")</f>
        <v/>
      </c>
      <c r="Q440" t="str">
        <f>IFERROR(IF(VLOOKUP('Employee List'!Q448,Country_Table,2,FALSE)="PH",VLOOKUP('Employee List'!S448,Province_Table,2,FALSE),IF('Employee List'!S448="","",'Employee List'!S448)),"")</f>
        <v/>
      </c>
      <c r="R440" t="str">
        <f>IFERROR(VLOOKUP('Employee List'!Q448,Country_Table,2,FALSE),"")</f>
        <v/>
      </c>
      <c r="S440" s="2" t="str">
        <f>IF('Employee List'!U448="","",TRIM('Employee List'!U448))</f>
        <v/>
      </c>
      <c r="T440" s="2" t="str">
        <f>IF('Employee List'!V448="","",TRIM('Employee List'!V448))</f>
        <v/>
      </c>
      <c r="U440" s="2" t="str">
        <f>IF('Employee List'!W448="","",LEFT(TRIM('Employee List'!W448),60))</f>
        <v/>
      </c>
      <c r="V440" t="str">
        <f>IFERROR(IF(VLOOKUP('Employee List'!X448,Country_Table,2,FALSE)="PH",VLOOKUP(UPPER(TRIM('Employee List'!Y448)&amp;TRIM('Employee List'!Z448)&amp;TRIM('Employee List'!AA448)),City!$K:$M,3,FALSE),IF('Employee List'!AA448="","",'Employee List'!AA448)),"")</f>
        <v/>
      </c>
      <c r="W440" t="str">
        <f>IFERROR(IF(VLOOKUP('Employee List'!X448,Country_Table,2,FALSE)="PH",VLOOKUP('Employee List'!Y448,Region_Table,2,FALSE),IF('Employee List'!Y448="","",'Employee List'!Y448)),"")</f>
        <v/>
      </c>
      <c r="X440" t="str">
        <f>IFERROR(IF(VLOOKUP('Employee List'!X448,Country_Table,2,FALSE)="PH",VLOOKUP('Employee List'!Z448,Province_Table,2,FALSE),IF('Employee List'!Z448="","",'Employee List'!Z448)),"")</f>
        <v/>
      </c>
      <c r="Y440" t="str">
        <f>IFERROR(VLOOKUP('Employee List'!X448,Country_Table,2,FALSE),"")</f>
        <v/>
      </c>
      <c r="Z440" s="2" t="str">
        <f>IF('Employee List'!AB448="","",TRIM('Employee List'!AB448))</f>
        <v/>
      </c>
      <c r="AA440" s="2" t="str">
        <f>IF('Employee List'!AC448="","",TRIM('Employee List'!AC448))</f>
        <v/>
      </c>
      <c r="AB440" s="2" t="str">
        <f>IF('Employee List'!AD448="","",TRIM('Employee List'!AD448))</f>
        <v/>
      </c>
      <c r="AC440" s="2" t="str">
        <f>IF('Employee List'!G448="","",TRIM('Employee List'!G448))</f>
        <v/>
      </c>
      <c r="AD440" t="str">
        <f>IFERROR(VLOOKUP('Employee List'!AE448,Civil_Status_Table,2,FALSE),"")</f>
        <v/>
      </c>
      <c r="AE440" s="2" t="str">
        <f>IF('Employee List'!AF448="","",TRIM('Employee List'!AF448))</f>
        <v/>
      </c>
      <c r="AF440" s="2" t="str">
        <f>IF('Employee List'!AG448="","",TRIM('Employee List'!AG448))</f>
        <v/>
      </c>
      <c r="AG440" s="2" t="str">
        <f>IF('Employee List'!AH448="","",TRIM('Employee List'!AH448))</f>
        <v/>
      </c>
      <c r="AH440" t="str">
        <f>IF(ISBLANK('Employee List'!AI448), "",VLOOKUP('Employee List'!AI448,'other LOVs'!A:B,2,FALSE))</f>
        <v/>
      </c>
      <c r="AI440" t="str">
        <f>IF('Employee List'!AJ448="","",TRIM('Employee List'!AJ448))</f>
        <v/>
      </c>
      <c r="AJ440" t="str">
        <f>IF(ISBLANK('Employee List'!AK448)," ",TRIM('Employee List'!AK448))</f>
        <v xml:space="preserve"> </v>
      </c>
    </row>
    <row r="441" spans="1:36">
      <c r="A441" t="str">
        <f>IF('Employee List'!B449="","",TRIM('Employee List'!B449))</f>
        <v/>
      </c>
      <c r="B441" t="str">
        <f>IF('Employee List'!C449="","",TRIM('Employee List'!C449))</f>
        <v/>
      </c>
      <c r="C441" t="str">
        <f>IF('Employee List'!D449="","",TRIM('Employee List'!D449))</f>
        <v/>
      </c>
      <c r="D441" t="str">
        <f>IF(ISBLANK('Employee List'!E449), "",VLOOKUP('Employee List'!E449,'other LOVs'!A:B,2,FALSE))</f>
        <v/>
      </c>
      <c r="E441" t="str">
        <f>IF('Employee List'!F449="","",TRIM('Employee List'!F449))</f>
        <v>,</v>
      </c>
      <c r="F441" s="2" t="str">
        <f>IF('Employee List'!H449="","",'Employee List'!H449)</f>
        <v/>
      </c>
      <c r="G441" s="2" t="str">
        <f>IF('Employee List'!I449="","",TRIM('Employee List'!I449))</f>
        <v/>
      </c>
      <c r="H441" t="str">
        <f>IFERROR(VLOOKUP('Employee List'!J449,Nationality_Table,2,FALSE),"")</f>
        <v/>
      </c>
      <c r="I441" t="str">
        <f>IFERROR(VLOOKUP('Employee List'!K449,Country_Table,2,FALSE),"")</f>
        <v/>
      </c>
      <c r="J441" t="str">
        <f>IFERROR(VLOOKUP('Employee List'!L449,Gender_Table,2,FALSE),"")</f>
        <v/>
      </c>
      <c r="K441" s="2" t="str">
        <f>IF('Employee List'!M449="","",TEXT('Employee List'!M449,"00000000000"))</f>
        <v/>
      </c>
      <c r="L441" s="2" t="str">
        <f>IF('Employee List'!N449="","",TRIM('Employee List'!N449))</f>
        <v/>
      </c>
      <c r="M441" s="2" t="str">
        <f>IF('Employee List'!O449="","",TRIM('Employee List'!O449))</f>
        <v/>
      </c>
      <c r="N441" s="2" t="str">
        <f>IF('Employee List'!P449="","",LEFT(TRIM('Employee List'!P449),60))</f>
        <v/>
      </c>
      <c r="O441" t="str">
        <f>IFERROR(IF(VLOOKUP('Employee List'!Q449,Country_Table,2,FALSE)="PH",VLOOKUP(UPPER(TRIM('Employee List'!R449)&amp;TRIM('Employee List'!S449)&amp;TRIM('Employee List'!T449)),City!$K:$M,3,FALSE),IF('Employee List'!T449="","",'Employee List'!T449)),"")</f>
        <v/>
      </c>
      <c r="P441" t="str">
        <f>IFERROR(IF(VLOOKUP('Employee List'!Q449,Country_Table,2,FALSE)="PH",VLOOKUP('Employee List'!R449,Region_Table,2,FALSE),IF('Employee List'!R449="","",'Employee List'!R449)),"")</f>
        <v/>
      </c>
      <c r="Q441" t="str">
        <f>IFERROR(IF(VLOOKUP('Employee List'!Q449,Country_Table,2,FALSE)="PH",VLOOKUP('Employee List'!S449,Province_Table,2,FALSE),IF('Employee List'!S449="","",'Employee List'!S449)),"")</f>
        <v/>
      </c>
      <c r="R441" t="str">
        <f>IFERROR(VLOOKUP('Employee List'!Q449,Country_Table,2,FALSE),"")</f>
        <v/>
      </c>
      <c r="S441" s="2" t="str">
        <f>IF('Employee List'!U449="","",TRIM('Employee List'!U449))</f>
        <v/>
      </c>
      <c r="T441" s="2" t="str">
        <f>IF('Employee List'!V449="","",TRIM('Employee List'!V449))</f>
        <v/>
      </c>
      <c r="U441" s="2" t="str">
        <f>IF('Employee List'!W449="","",LEFT(TRIM('Employee List'!W449),60))</f>
        <v/>
      </c>
      <c r="V441" t="str">
        <f>IFERROR(IF(VLOOKUP('Employee List'!X449,Country_Table,2,FALSE)="PH",VLOOKUP(UPPER(TRIM('Employee List'!Y449)&amp;TRIM('Employee List'!Z449)&amp;TRIM('Employee List'!AA449)),City!$K:$M,3,FALSE),IF('Employee List'!AA449="","",'Employee List'!AA449)),"")</f>
        <v/>
      </c>
      <c r="W441" t="str">
        <f>IFERROR(IF(VLOOKUP('Employee List'!X449,Country_Table,2,FALSE)="PH",VLOOKUP('Employee List'!Y449,Region_Table,2,FALSE),IF('Employee List'!Y449="","",'Employee List'!Y449)),"")</f>
        <v/>
      </c>
      <c r="X441" t="str">
        <f>IFERROR(IF(VLOOKUP('Employee List'!X449,Country_Table,2,FALSE)="PH",VLOOKUP('Employee List'!Z449,Province_Table,2,FALSE),IF('Employee List'!Z449="","",'Employee List'!Z449)),"")</f>
        <v/>
      </c>
      <c r="Y441" t="str">
        <f>IFERROR(VLOOKUP('Employee List'!X449,Country_Table,2,FALSE),"")</f>
        <v/>
      </c>
      <c r="Z441" s="2" t="str">
        <f>IF('Employee List'!AB449="","",TRIM('Employee List'!AB449))</f>
        <v/>
      </c>
      <c r="AA441" s="2" t="str">
        <f>IF('Employee List'!AC449="","",TRIM('Employee List'!AC449))</f>
        <v/>
      </c>
      <c r="AB441" s="2" t="str">
        <f>IF('Employee List'!AD449="","",TRIM('Employee List'!AD449))</f>
        <v/>
      </c>
      <c r="AC441" s="2" t="str">
        <f>IF('Employee List'!G449="","",TRIM('Employee List'!G449))</f>
        <v/>
      </c>
      <c r="AD441" t="str">
        <f>IFERROR(VLOOKUP('Employee List'!AE449,Civil_Status_Table,2,FALSE),"")</f>
        <v/>
      </c>
      <c r="AE441" s="2" t="str">
        <f>IF('Employee List'!AF449="","",TRIM('Employee List'!AF449))</f>
        <v/>
      </c>
      <c r="AF441" s="2" t="str">
        <f>IF('Employee List'!AG449="","",TRIM('Employee List'!AG449))</f>
        <v/>
      </c>
      <c r="AG441" s="2" t="str">
        <f>IF('Employee List'!AH449="","",TRIM('Employee List'!AH449))</f>
        <v/>
      </c>
      <c r="AH441" t="str">
        <f>IF(ISBLANK('Employee List'!AI449), "",VLOOKUP('Employee List'!AI449,'other LOVs'!A:B,2,FALSE))</f>
        <v/>
      </c>
      <c r="AI441" t="str">
        <f>IF('Employee List'!AJ449="","",TRIM('Employee List'!AJ449))</f>
        <v/>
      </c>
      <c r="AJ441" t="str">
        <f>IF(ISBLANK('Employee List'!AK449)," ",TRIM('Employee List'!AK449))</f>
        <v xml:space="preserve"> </v>
      </c>
    </row>
    <row r="442" spans="1:36">
      <c r="A442" t="str">
        <f>IF('Employee List'!B450="","",TRIM('Employee List'!B450))</f>
        <v/>
      </c>
      <c r="B442" t="str">
        <f>IF('Employee List'!C450="","",TRIM('Employee List'!C450))</f>
        <v/>
      </c>
      <c r="C442" t="str">
        <f>IF('Employee List'!D450="","",TRIM('Employee List'!D450))</f>
        <v/>
      </c>
      <c r="D442" t="str">
        <f>IF(ISBLANK('Employee List'!E450), "",VLOOKUP('Employee List'!E450,'other LOVs'!A:B,2,FALSE))</f>
        <v/>
      </c>
      <c r="E442" t="str">
        <f>IF('Employee List'!F450="","",TRIM('Employee List'!F450))</f>
        <v>,</v>
      </c>
      <c r="F442" s="2" t="str">
        <f>IF('Employee List'!H450="","",'Employee List'!H450)</f>
        <v/>
      </c>
      <c r="G442" s="2" t="str">
        <f>IF('Employee List'!I450="","",TRIM('Employee List'!I450))</f>
        <v/>
      </c>
      <c r="H442" t="str">
        <f>IFERROR(VLOOKUP('Employee List'!J450,Nationality_Table,2,FALSE),"")</f>
        <v/>
      </c>
      <c r="I442" t="str">
        <f>IFERROR(VLOOKUP('Employee List'!K450,Country_Table,2,FALSE),"")</f>
        <v/>
      </c>
      <c r="J442" t="str">
        <f>IFERROR(VLOOKUP('Employee List'!L450,Gender_Table,2,FALSE),"")</f>
        <v/>
      </c>
      <c r="K442" s="2" t="str">
        <f>IF('Employee List'!M450="","",TEXT('Employee List'!M450,"00000000000"))</f>
        <v/>
      </c>
      <c r="L442" s="2" t="str">
        <f>IF('Employee List'!N450="","",TRIM('Employee List'!N450))</f>
        <v/>
      </c>
      <c r="M442" s="2" t="str">
        <f>IF('Employee List'!O450="","",TRIM('Employee List'!O450))</f>
        <v/>
      </c>
      <c r="N442" s="2" t="str">
        <f>IF('Employee List'!P450="","",LEFT(TRIM('Employee List'!P450),60))</f>
        <v/>
      </c>
      <c r="O442" t="str">
        <f>IFERROR(IF(VLOOKUP('Employee List'!Q450,Country_Table,2,FALSE)="PH",VLOOKUP(UPPER(TRIM('Employee List'!R450)&amp;TRIM('Employee List'!S450)&amp;TRIM('Employee List'!T450)),City!$K:$M,3,FALSE),IF('Employee List'!T450="","",'Employee List'!T450)),"")</f>
        <v/>
      </c>
      <c r="P442" t="str">
        <f>IFERROR(IF(VLOOKUP('Employee List'!Q450,Country_Table,2,FALSE)="PH",VLOOKUP('Employee List'!R450,Region_Table,2,FALSE),IF('Employee List'!R450="","",'Employee List'!R450)),"")</f>
        <v/>
      </c>
      <c r="Q442" t="str">
        <f>IFERROR(IF(VLOOKUP('Employee List'!Q450,Country_Table,2,FALSE)="PH",VLOOKUP('Employee List'!S450,Province_Table,2,FALSE),IF('Employee List'!S450="","",'Employee List'!S450)),"")</f>
        <v/>
      </c>
      <c r="R442" t="str">
        <f>IFERROR(VLOOKUP('Employee List'!Q450,Country_Table,2,FALSE),"")</f>
        <v/>
      </c>
      <c r="S442" s="2" t="str">
        <f>IF('Employee List'!U450="","",TRIM('Employee List'!U450))</f>
        <v/>
      </c>
      <c r="T442" s="2" t="str">
        <f>IF('Employee List'!V450="","",TRIM('Employee List'!V450))</f>
        <v/>
      </c>
      <c r="U442" s="2" t="str">
        <f>IF('Employee List'!W450="","",LEFT(TRIM('Employee List'!W450),60))</f>
        <v/>
      </c>
      <c r="V442" t="str">
        <f>IFERROR(IF(VLOOKUP('Employee List'!X450,Country_Table,2,FALSE)="PH",VLOOKUP(UPPER(TRIM('Employee List'!Y450)&amp;TRIM('Employee List'!Z450)&amp;TRIM('Employee List'!AA450)),City!$K:$M,3,FALSE),IF('Employee List'!AA450="","",'Employee List'!AA450)),"")</f>
        <v/>
      </c>
      <c r="W442" t="str">
        <f>IFERROR(IF(VLOOKUP('Employee List'!X450,Country_Table,2,FALSE)="PH",VLOOKUP('Employee List'!Y450,Region_Table,2,FALSE),IF('Employee List'!Y450="","",'Employee List'!Y450)),"")</f>
        <v/>
      </c>
      <c r="X442" t="str">
        <f>IFERROR(IF(VLOOKUP('Employee List'!X450,Country_Table,2,FALSE)="PH",VLOOKUP('Employee List'!Z450,Province_Table,2,FALSE),IF('Employee List'!Z450="","",'Employee List'!Z450)),"")</f>
        <v/>
      </c>
      <c r="Y442" t="str">
        <f>IFERROR(VLOOKUP('Employee List'!X450,Country_Table,2,FALSE),"")</f>
        <v/>
      </c>
      <c r="Z442" s="2" t="str">
        <f>IF('Employee List'!AB450="","",TRIM('Employee List'!AB450))</f>
        <v/>
      </c>
      <c r="AA442" s="2" t="str">
        <f>IF('Employee List'!AC450="","",TRIM('Employee List'!AC450))</f>
        <v/>
      </c>
      <c r="AB442" s="2" t="str">
        <f>IF('Employee List'!AD450="","",TRIM('Employee List'!AD450))</f>
        <v/>
      </c>
      <c r="AC442" s="2" t="str">
        <f>IF('Employee List'!G450="","",TRIM('Employee List'!G450))</f>
        <v/>
      </c>
      <c r="AD442" t="str">
        <f>IFERROR(VLOOKUP('Employee List'!AE450,Civil_Status_Table,2,FALSE),"")</f>
        <v/>
      </c>
      <c r="AE442" s="2" t="str">
        <f>IF('Employee List'!AF450="","",TRIM('Employee List'!AF450))</f>
        <v/>
      </c>
      <c r="AF442" s="2" t="str">
        <f>IF('Employee List'!AG450="","",TRIM('Employee List'!AG450))</f>
        <v/>
      </c>
      <c r="AG442" s="2" t="str">
        <f>IF('Employee List'!AH450="","",TRIM('Employee List'!AH450))</f>
        <v/>
      </c>
      <c r="AH442" t="str">
        <f>IF(ISBLANK('Employee List'!AI450), "",VLOOKUP('Employee List'!AI450,'other LOVs'!A:B,2,FALSE))</f>
        <v/>
      </c>
      <c r="AI442" t="str">
        <f>IF('Employee List'!AJ450="","",TRIM('Employee List'!AJ450))</f>
        <v/>
      </c>
      <c r="AJ442" t="str">
        <f>IF(ISBLANK('Employee List'!AK450)," ",TRIM('Employee List'!AK450))</f>
        <v xml:space="preserve"> </v>
      </c>
    </row>
    <row r="443" spans="1:36">
      <c r="A443" t="str">
        <f>IF('Employee List'!B451="","",TRIM('Employee List'!B451))</f>
        <v/>
      </c>
      <c r="B443" t="str">
        <f>IF('Employee List'!C451="","",TRIM('Employee List'!C451))</f>
        <v/>
      </c>
      <c r="C443" t="str">
        <f>IF('Employee List'!D451="","",TRIM('Employee List'!D451))</f>
        <v/>
      </c>
      <c r="D443" t="str">
        <f>IF(ISBLANK('Employee List'!E451), "",VLOOKUP('Employee List'!E451,'other LOVs'!A:B,2,FALSE))</f>
        <v/>
      </c>
      <c r="E443" t="str">
        <f>IF('Employee List'!F451="","",TRIM('Employee List'!F451))</f>
        <v>,</v>
      </c>
      <c r="F443" s="2" t="str">
        <f>IF('Employee List'!H451="","",'Employee List'!H451)</f>
        <v/>
      </c>
      <c r="G443" s="2" t="str">
        <f>IF('Employee List'!I451="","",TRIM('Employee List'!I451))</f>
        <v/>
      </c>
      <c r="H443" t="str">
        <f>IFERROR(VLOOKUP('Employee List'!J451,Nationality_Table,2,FALSE),"")</f>
        <v/>
      </c>
      <c r="I443" t="str">
        <f>IFERROR(VLOOKUP('Employee List'!K451,Country_Table,2,FALSE),"")</f>
        <v/>
      </c>
      <c r="J443" t="str">
        <f>IFERROR(VLOOKUP('Employee List'!L451,Gender_Table,2,FALSE),"")</f>
        <v/>
      </c>
      <c r="K443" s="2" t="str">
        <f>IF('Employee List'!M451="","",TEXT('Employee List'!M451,"00000000000"))</f>
        <v/>
      </c>
      <c r="L443" s="2" t="str">
        <f>IF('Employee List'!N451="","",TRIM('Employee List'!N451))</f>
        <v/>
      </c>
      <c r="M443" s="2" t="str">
        <f>IF('Employee List'!O451="","",TRIM('Employee List'!O451))</f>
        <v/>
      </c>
      <c r="N443" s="2" t="str">
        <f>IF('Employee List'!P451="","",LEFT(TRIM('Employee List'!P451),60))</f>
        <v/>
      </c>
      <c r="O443" t="str">
        <f>IFERROR(IF(VLOOKUP('Employee List'!Q451,Country_Table,2,FALSE)="PH",VLOOKUP(UPPER(TRIM('Employee List'!R451)&amp;TRIM('Employee List'!S451)&amp;TRIM('Employee List'!T451)),City!$K:$M,3,FALSE),IF('Employee List'!T451="","",'Employee List'!T451)),"")</f>
        <v/>
      </c>
      <c r="P443" t="str">
        <f>IFERROR(IF(VLOOKUP('Employee List'!Q451,Country_Table,2,FALSE)="PH",VLOOKUP('Employee List'!R451,Region_Table,2,FALSE),IF('Employee List'!R451="","",'Employee List'!R451)),"")</f>
        <v/>
      </c>
      <c r="Q443" t="str">
        <f>IFERROR(IF(VLOOKUP('Employee List'!Q451,Country_Table,2,FALSE)="PH",VLOOKUP('Employee List'!S451,Province_Table,2,FALSE),IF('Employee List'!S451="","",'Employee List'!S451)),"")</f>
        <v/>
      </c>
      <c r="R443" t="str">
        <f>IFERROR(VLOOKUP('Employee List'!Q451,Country_Table,2,FALSE),"")</f>
        <v/>
      </c>
      <c r="S443" s="2" t="str">
        <f>IF('Employee List'!U451="","",TRIM('Employee List'!U451))</f>
        <v/>
      </c>
      <c r="T443" s="2" t="str">
        <f>IF('Employee List'!V451="","",TRIM('Employee List'!V451))</f>
        <v/>
      </c>
      <c r="U443" s="2" t="str">
        <f>IF('Employee List'!W451="","",LEFT(TRIM('Employee List'!W451),60))</f>
        <v/>
      </c>
      <c r="V443" t="str">
        <f>IFERROR(IF(VLOOKUP('Employee List'!X451,Country_Table,2,FALSE)="PH",VLOOKUP(UPPER(TRIM('Employee List'!Y451)&amp;TRIM('Employee List'!Z451)&amp;TRIM('Employee List'!AA451)),City!$K:$M,3,FALSE),IF('Employee List'!AA451="","",'Employee List'!AA451)),"")</f>
        <v/>
      </c>
      <c r="W443" t="str">
        <f>IFERROR(IF(VLOOKUP('Employee List'!X451,Country_Table,2,FALSE)="PH",VLOOKUP('Employee List'!Y451,Region_Table,2,FALSE),IF('Employee List'!Y451="","",'Employee List'!Y451)),"")</f>
        <v/>
      </c>
      <c r="X443" t="str">
        <f>IFERROR(IF(VLOOKUP('Employee List'!X451,Country_Table,2,FALSE)="PH",VLOOKUP('Employee List'!Z451,Province_Table,2,FALSE),IF('Employee List'!Z451="","",'Employee List'!Z451)),"")</f>
        <v/>
      </c>
      <c r="Y443" t="str">
        <f>IFERROR(VLOOKUP('Employee List'!X451,Country_Table,2,FALSE),"")</f>
        <v/>
      </c>
      <c r="Z443" s="2" t="str">
        <f>IF('Employee List'!AB451="","",TRIM('Employee List'!AB451))</f>
        <v/>
      </c>
      <c r="AA443" s="2" t="str">
        <f>IF('Employee List'!AC451="","",TRIM('Employee List'!AC451))</f>
        <v/>
      </c>
      <c r="AB443" s="2" t="str">
        <f>IF('Employee List'!AD451="","",TRIM('Employee List'!AD451))</f>
        <v/>
      </c>
      <c r="AC443" s="2" t="str">
        <f>IF('Employee List'!G451="","",TRIM('Employee List'!G451))</f>
        <v/>
      </c>
      <c r="AD443" t="str">
        <f>IFERROR(VLOOKUP('Employee List'!AE451,Civil_Status_Table,2,FALSE),"")</f>
        <v/>
      </c>
      <c r="AE443" s="2" t="str">
        <f>IF('Employee List'!AF451="","",TRIM('Employee List'!AF451))</f>
        <v/>
      </c>
      <c r="AF443" s="2" t="str">
        <f>IF('Employee List'!AG451="","",TRIM('Employee List'!AG451))</f>
        <v/>
      </c>
      <c r="AG443" s="2" t="str">
        <f>IF('Employee List'!AH451="","",TRIM('Employee List'!AH451))</f>
        <v/>
      </c>
      <c r="AH443" t="str">
        <f>IF(ISBLANK('Employee List'!AI451), "",VLOOKUP('Employee List'!AI451,'other LOVs'!A:B,2,FALSE))</f>
        <v/>
      </c>
      <c r="AI443" t="str">
        <f>IF('Employee List'!AJ451="","",TRIM('Employee List'!AJ451))</f>
        <v/>
      </c>
      <c r="AJ443" t="str">
        <f>IF(ISBLANK('Employee List'!AK451)," ",TRIM('Employee List'!AK451))</f>
        <v xml:space="preserve"> </v>
      </c>
    </row>
    <row r="444" spans="1:36">
      <c r="A444" t="str">
        <f>IF('Employee List'!B452="","",TRIM('Employee List'!B452))</f>
        <v/>
      </c>
      <c r="B444" t="str">
        <f>IF('Employee List'!C452="","",TRIM('Employee List'!C452))</f>
        <v/>
      </c>
      <c r="C444" t="str">
        <f>IF('Employee List'!D452="","",TRIM('Employee List'!D452))</f>
        <v/>
      </c>
      <c r="D444" t="str">
        <f>IF(ISBLANK('Employee List'!E452), "",VLOOKUP('Employee List'!E452,'other LOVs'!A:B,2,FALSE))</f>
        <v/>
      </c>
      <c r="E444" t="str">
        <f>IF('Employee List'!F452="","",TRIM('Employee List'!F452))</f>
        <v>,</v>
      </c>
      <c r="F444" s="2" t="str">
        <f>IF('Employee List'!H452="","",'Employee List'!H452)</f>
        <v/>
      </c>
      <c r="G444" s="2" t="str">
        <f>IF('Employee List'!I452="","",TRIM('Employee List'!I452))</f>
        <v/>
      </c>
      <c r="H444" t="str">
        <f>IFERROR(VLOOKUP('Employee List'!J452,Nationality_Table,2,FALSE),"")</f>
        <v/>
      </c>
      <c r="I444" t="str">
        <f>IFERROR(VLOOKUP('Employee List'!K452,Country_Table,2,FALSE),"")</f>
        <v/>
      </c>
      <c r="J444" t="str">
        <f>IFERROR(VLOOKUP('Employee List'!L452,Gender_Table,2,FALSE),"")</f>
        <v/>
      </c>
      <c r="K444" s="2" t="str">
        <f>IF('Employee List'!M452="","",TEXT('Employee List'!M452,"00000000000"))</f>
        <v/>
      </c>
      <c r="L444" s="2" t="str">
        <f>IF('Employee List'!N452="","",TRIM('Employee List'!N452))</f>
        <v/>
      </c>
      <c r="M444" s="2" t="str">
        <f>IF('Employee List'!O452="","",TRIM('Employee List'!O452))</f>
        <v/>
      </c>
      <c r="N444" s="2" t="str">
        <f>IF('Employee List'!P452="","",LEFT(TRIM('Employee List'!P452),60))</f>
        <v/>
      </c>
      <c r="O444" t="str">
        <f>IFERROR(IF(VLOOKUP('Employee List'!Q452,Country_Table,2,FALSE)="PH",VLOOKUP(UPPER(TRIM('Employee List'!R452)&amp;TRIM('Employee List'!S452)&amp;TRIM('Employee List'!T452)),City!$K:$M,3,FALSE),IF('Employee List'!T452="","",'Employee List'!T452)),"")</f>
        <v/>
      </c>
      <c r="P444" t="str">
        <f>IFERROR(IF(VLOOKUP('Employee List'!Q452,Country_Table,2,FALSE)="PH",VLOOKUP('Employee List'!R452,Region_Table,2,FALSE),IF('Employee List'!R452="","",'Employee List'!R452)),"")</f>
        <v/>
      </c>
      <c r="Q444" t="str">
        <f>IFERROR(IF(VLOOKUP('Employee List'!Q452,Country_Table,2,FALSE)="PH",VLOOKUP('Employee List'!S452,Province_Table,2,FALSE),IF('Employee List'!S452="","",'Employee List'!S452)),"")</f>
        <v/>
      </c>
      <c r="R444" t="str">
        <f>IFERROR(VLOOKUP('Employee List'!Q452,Country_Table,2,FALSE),"")</f>
        <v/>
      </c>
      <c r="S444" s="2" t="str">
        <f>IF('Employee List'!U452="","",TRIM('Employee List'!U452))</f>
        <v/>
      </c>
      <c r="T444" s="2" t="str">
        <f>IF('Employee List'!V452="","",TRIM('Employee List'!V452))</f>
        <v/>
      </c>
      <c r="U444" s="2" t="str">
        <f>IF('Employee List'!W452="","",LEFT(TRIM('Employee List'!W452),60))</f>
        <v/>
      </c>
      <c r="V444" t="str">
        <f>IFERROR(IF(VLOOKUP('Employee List'!X452,Country_Table,2,FALSE)="PH",VLOOKUP(UPPER(TRIM('Employee List'!Y452)&amp;TRIM('Employee List'!Z452)&amp;TRIM('Employee List'!AA452)),City!$K:$M,3,FALSE),IF('Employee List'!AA452="","",'Employee List'!AA452)),"")</f>
        <v/>
      </c>
      <c r="W444" t="str">
        <f>IFERROR(IF(VLOOKUP('Employee List'!X452,Country_Table,2,FALSE)="PH",VLOOKUP('Employee List'!Y452,Region_Table,2,FALSE),IF('Employee List'!Y452="","",'Employee List'!Y452)),"")</f>
        <v/>
      </c>
      <c r="X444" t="str">
        <f>IFERROR(IF(VLOOKUP('Employee List'!X452,Country_Table,2,FALSE)="PH",VLOOKUP('Employee List'!Z452,Province_Table,2,FALSE),IF('Employee List'!Z452="","",'Employee List'!Z452)),"")</f>
        <v/>
      </c>
      <c r="Y444" t="str">
        <f>IFERROR(VLOOKUP('Employee List'!X452,Country_Table,2,FALSE),"")</f>
        <v/>
      </c>
      <c r="Z444" s="2" t="str">
        <f>IF('Employee List'!AB452="","",TRIM('Employee List'!AB452))</f>
        <v/>
      </c>
      <c r="AA444" s="2" t="str">
        <f>IF('Employee List'!AC452="","",TRIM('Employee List'!AC452))</f>
        <v/>
      </c>
      <c r="AB444" s="2" t="str">
        <f>IF('Employee List'!AD452="","",TRIM('Employee List'!AD452))</f>
        <v/>
      </c>
      <c r="AC444" s="2" t="str">
        <f>IF('Employee List'!G452="","",TRIM('Employee List'!G452))</f>
        <v/>
      </c>
      <c r="AD444" t="str">
        <f>IFERROR(VLOOKUP('Employee List'!AE452,Civil_Status_Table,2,FALSE),"")</f>
        <v/>
      </c>
      <c r="AE444" s="2" t="str">
        <f>IF('Employee List'!AF452="","",TRIM('Employee List'!AF452))</f>
        <v/>
      </c>
      <c r="AF444" s="2" t="str">
        <f>IF('Employee List'!AG452="","",TRIM('Employee List'!AG452))</f>
        <v/>
      </c>
      <c r="AG444" s="2" t="str">
        <f>IF('Employee List'!AH452="","",TRIM('Employee List'!AH452))</f>
        <v/>
      </c>
      <c r="AH444" t="str">
        <f>IF(ISBLANK('Employee List'!AI452), "",VLOOKUP('Employee List'!AI452,'other LOVs'!A:B,2,FALSE))</f>
        <v/>
      </c>
      <c r="AI444" t="str">
        <f>IF('Employee List'!AJ452="","",TRIM('Employee List'!AJ452))</f>
        <v/>
      </c>
      <c r="AJ444" t="str">
        <f>IF(ISBLANK('Employee List'!AK452)," ",TRIM('Employee List'!AK452))</f>
        <v xml:space="preserve"> </v>
      </c>
    </row>
    <row r="445" spans="1:36">
      <c r="A445" t="str">
        <f>IF('Employee List'!B453="","",TRIM('Employee List'!B453))</f>
        <v/>
      </c>
      <c r="B445" t="str">
        <f>IF('Employee List'!C453="","",TRIM('Employee List'!C453))</f>
        <v/>
      </c>
      <c r="C445" t="str">
        <f>IF('Employee List'!D453="","",TRIM('Employee List'!D453))</f>
        <v/>
      </c>
      <c r="D445" t="str">
        <f>IF(ISBLANK('Employee List'!E453), "",VLOOKUP('Employee List'!E453,'other LOVs'!A:B,2,FALSE))</f>
        <v/>
      </c>
      <c r="E445" t="str">
        <f>IF('Employee List'!F453="","",TRIM('Employee List'!F453))</f>
        <v>,</v>
      </c>
      <c r="F445" s="2" t="str">
        <f>IF('Employee List'!H453="","",'Employee List'!H453)</f>
        <v/>
      </c>
      <c r="G445" s="2" t="str">
        <f>IF('Employee List'!I453="","",TRIM('Employee List'!I453))</f>
        <v/>
      </c>
      <c r="H445" t="str">
        <f>IFERROR(VLOOKUP('Employee List'!J453,Nationality_Table,2,FALSE),"")</f>
        <v/>
      </c>
      <c r="I445" t="str">
        <f>IFERROR(VLOOKUP('Employee List'!K453,Country_Table,2,FALSE),"")</f>
        <v/>
      </c>
      <c r="J445" t="str">
        <f>IFERROR(VLOOKUP('Employee List'!L453,Gender_Table,2,FALSE),"")</f>
        <v/>
      </c>
      <c r="K445" s="2" t="str">
        <f>IF('Employee List'!M453="","",TEXT('Employee List'!M453,"00000000000"))</f>
        <v/>
      </c>
      <c r="L445" s="2" t="str">
        <f>IF('Employee List'!N453="","",TRIM('Employee List'!N453))</f>
        <v/>
      </c>
      <c r="M445" s="2" t="str">
        <f>IF('Employee List'!O453="","",TRIM('Employee List'!O453))</f>
        <v/>
      </c>
      <c r="N445" s="2" t="str">
        <f>IF('Employee List'!P453="","",LEFT(TRIM('Employee List'!P453),60))</f>
        <v/>
      </c>
      <c r="O445" t="str">
        <f>IFERROR(IF(VLOOKUP('Employee List'!Q453,Country_Table,2,FALSE)="PH",VLOOKUP(UPPER(TRIM('Employee List'!R453)&amp;TRIM('Employee List'!S453)&amp;TRIM('Employee List'!T453)),City!$K:$M,3,FALSE),IF('Employee List'!T453="","",'Employee List'!T453)),"")</f>
        <v/>
      </c>
      <c r="P445" t="str">
        <f>IFERROR(IF(VLOOKUP('Employee List'!Q453,Country_Table,2,FALSE)="PH",VLOOKUP('Employee List'!R453,Region_Table,2,FALSE),IF('Employee List'!R453="","",'Employee List'!R453)),"")</f>
        <v/>
      </c>
      <c r="Q445" t="str">
        <f>IFERROR(IF(VLOOKUP('Employee List'!Q453,Country_Table,2,FALSE)="PH",VLOOKUP('Employee List'!S453,Province_Table,2,FALSE),IF('Employee List'!S453="","",'Employee List'!S453)),"")</f>
        <v/>
      </c>
      <c r="R445" t="str">
        <f>IFERROR(VLOOKUP('Employee List'!Q453,Country_Table,2,FALSE),"")</f>
        <v/>
      </c>
      <c r="S445" s="2" t="str">
        <f>IF('Employee List'!U453="","",TRIM('Employee List'!U453))</f>
        <v/>
      </c>
      <c r="T445" s="2" t="str">
        <f>IF('Employee List'!V453="","",TRIM('Employee List'!V453))</f>
        <v/>
      </c>
      <c r="U445" s="2" t="str">
        <f>IF('Employee List'!W453="","",LEFT(TRIM('Employee List'!W453),60))</f>
        <v/>
      </c>
      <c r="V445" t="str">
        <f>IFERROR(IF(VLOOKUP('Employee List'!X453,Country_Table,2,FALSE)="PH",VLOOKUP(UPPER(TRIM('Employee List'!Y453)&amp;TRIM('Employee List'!Z453)&amp;TRIM('Employee List'!AA453)),City!$K:$M,3,FALSE),IF('Employee List'!AA453="","",'Employee List'!AA453)),"")</f>
        <v/>
      </c>
      <c r="W445" t="str">
        <f>IFERROR(IF(VLOOKUP('Employee List'!X453,Country_Table,2,FALSE)="PH",VLOOKUP('Employee List'!Y453,Region_Table,2,FALSE),IF('Employee List'!Y453="","",'Employee List'!Y453)),"")</f>
        <v/>
      </c>
      <c r="X445" t="str">
        <f>IFERROR(IF(VLOOKUP('Employee List'!X453,Country_Table,2,FALSE)="PH",VLOOKUP('Employee List'!Z453,Province_Table,2,FALSE),IF('Employee List'!Z453="","",'Employee List'!Z453)),"")</f>
        <v/>
      </c>
      <c r="Y445" t="str">
        <f>IFERROR(VLOOKUP('Employee List'!X453,Country_Table,2,FALSE),"")</f>
        <v/>
      </c>
      <c r="Z445" s="2" t="str">
        <f>IF('Employee List'!AB453="","",TRIM('Employee List'!AB453))</f>
        <v/>
      </c>
      <c r="AA445" s="2" t="str">
        <f>IF('Employee List'!AC453="","",TRIM('Employee List'!AC453))</f>
        <v/>
      </c>
      <c r="AB445" s="2" t="str">
        <f>IF('Employee List'!AD453="","",TRIM('Employee List'!AD453))</f>
        <v/>
      </c>
      <c r="AC445" s="2" t="str">
        <f>IF('Employee List'!G453="","",TRIM('Employee List'!G453))</f>
        <v/>
      </c>
      <c r="AD445" t="str">
        <f>IFERROR(VLOOKUP('Employee List'!AE453,Civil_Status_Table,2,FALSE),"")</f>
        <v/>
      </c>
      <c r="AE445" s="2" t="str">
        <f>IF('Employee List'!AF453="","",TRIM('Employee List'!AF453))</f>
        <v/>
      </c>
      <c r="AF445" s="2" t="str">
        <f>IF('Employee List'!AG453="","",TRIM('Employee List'!AG453))</f>
        <v/>
      </c>
      <c r="AG445" s="2" t="str">
        <f>IF('Employee List'!AH453="","",TRIM('Employee List'!AH453))</f>
        <v/>
      </c>
      <c r="AH445" t="str">
        <f>IF(ISBLANK('Employee List'!AI453), "",VLOOKUP('Employee List'!AI453,'other LOVs'!A:B,2,FALSE))</f>
        <v/>
      </c>
      <c r="AI445" t="str">
        <f>IF('Employee List'!AJ453="","",TRIM('Employee List'!AJ453))</f>
        <v/>
      </c>
      <c r="AJ445" t="str">
        <f>IF(ISBLANK('Employee List'!AK453)," ",TRIM('Employee List'!AK453))</f>
        <v xml:space="preserve"> </v>
      </c>
    </row>
    <row r="446" spans="1:36">
      <c r="A446" t="str">
        <f>IF('Employee List'!B454="","",TRIM('Employee List'!B454))</f>
        <v/>
      </c>
      <c r="B446" t="str">
        <f>IF('Employee List'!C454="","",TRIM('Employee List'!C454))</f>
        <v/>
      </c>
      <c r="C446" t="str">
        <f>IF('Employee List'!D454="","",TRIM('Employee List'!D454))</f>
        <v/>
      </c>
      <c r="D446" t="str">
        <f>IF(ISBLANK('Employee List'!E454), "",VLOOKUP('Employee List'!E454,'other LOVs'!A:B,2,FALSE))</f>
        <v/>
      </c>
      <c r="E446" t="str">
        <f>IF('Employee List'!F454="","",TRIM('Employee List'!F454))</f>
        <v>,</v>
      </c>
      <c r="F446" s="2" t="str">
        <f>IF('Employee List'!H454="","",'Employee List'!H454)</f>
        <v/>
      </c>
      <c r="G446" s="2" t="str">
        <f>IF('Employee List'!I454="","",TRIM('Employee List'!I454))</f>
        <v/>
      </c>
      <c r="H446" t="str">
        <f>IFERROR(VLOOKUP('Employee List'!J454,Nationality_Table,2,FALSE),"")</f>
        <v/>
      </c>
      <c r="I446" t="str">
        <f>IFERROR(VLOOKUP('Employee List'!K454,Country_Table,2,FALSE),"")</f>
        <v/>
      </c>
      <c r="J446" t="str">
        <f>IFERROR(VLOOKUP('Employee List'!L454,Gender_Table,2,FALSE),"")</f>
        <v/>
      </c>
      <c r="K446" s="2" t="str">
        <f>IF('Employee List'!M454="","",TEXT('Employee List'!M454,"00000000000"))</f>
        <v/>
      </c>
      <c r="L446" s="2" t="str">
        <f>IF('Employee List'!N454="","",TRIM('Employee List'!N454))</f>
        <v/>
      </c>
      <c r="M446" s="2" t="str">
        <f>IF('Employee List'!O454="","",TRIM('Employee List'!O454))</f>
        <v/>
      </c>
      <c r="N446" s="2" t="str">
        <f>IF('Employee List'!P454="","",LEFT(TRIM('Employee List'!P454),60))</f>
        <v/>
      </c>
      <c r="O446" t="str">
        <f>IFERROR(IF(VLOOKUP('Employee List'!Q454,Country_Table,2,FALSE)="PH",VLOOKUP(UPPER(TRIM('Employee List'!R454)&amp;TRIM('Employee List'!S454)&amp;TRIM('Employee List'!T454)),City!$K:$M,3,FALSE),IF('Employee List'!T454="","",'Employee List'!T454)),"")</f>
        <v/>
      </c>
      <c r="P446" t="str">
        <f>IFERROR(IF(VLOOKUP('Employee List'!Q454,Country_Table,2,FALSE)="PH",VLOOKUP('Employee List'!R454,Region_Table,2,FALSE),IF('Employee List'!R454="","",'Employee List'!R454)),"")</f>
        <v/>
      </c>
      <c r="Q446" t="str">
        <f>IFERROR(IF(VLOOKUP('Employee List'!Q454,Country_Table,2,FALSE)="PH",VLOOKUP('Employee List'!S454,Province_Table,2,FALSE),IF('Employee List'!S454="","",'Employee List'!S454)),"")</f>
        <v/>
      </c>
      <c r="R446" t="str">
        <f>IFERROR(VLOOKUP('Employee List'!Q454,Country_Table,2,FALSE),"")</f>
        <v/>
      </c>
      <c r="S446" s="2" t="str">
        <f>IF('Employee List'!U454="","",TRIM('Employee List'!U454))</f>
        <v/>
      </c>
      <c r="T446" s="2" t="str">
        <f>IF('Employee List'!V454="","",TRIM('Employee List'!V454))</f>
        <v/>
      </c>
      <c r="U446" s="2" t="str">
        <f>IF('Employee List'!W454="","",LEFT(TRIM('Employee List'!W454),60))</f>
        <v/>
      </c>
      <c r="V446" t="str">
        <f>IFERROR(IF(VLOOKUP('Employee List'!X454,Country_Table,2,FALSE)="PH",VLOOKUP(UPPER(TRIM('Employee List'!Y454)&amp;TRIM('Employee List'!Z454)&amp;TRIM('Employee List'!AA454)),City!$K:$M,3,FALSE),IF('Employee List'!AA454="","",'Employee List'!AA454)),"")</f>
        <v/>
      </c>
      <c r="W446" t="str">
        <f>IFERROR(IF(VLOOKUP('Employee List'!X454,Country_Table,2,FALSE)="PH",VLOOKUP('Employee List'!Y454,Region_Table,2,FALSE),IF('Employee List'!Y454="","",'Employee List'!Y454)),"")</f>
        <v/>
      </c>
      <c r="X446" t="str">
        <f>IFERROR(IF(VLOOKUP('Employee List'!X454,Country_Table,2,FALSE)="PH",VLOOKUP('Employee List'!Z454,Province_Table,2,FALSE),IF('Employee List'!Z454="","",'Employee List'!Z454)),"")</f>
        <v/>
      </c>
      <c r="Y446" t="str">
        <f>IFERROR(VLOOKUP('Employee List'!X454,Country_Table,2,FALSE),"")</f>
        <v/>
      </c>
      <c r="Z446" s="2" t="str">
        <f>IF('Employee List'!AB454="","",TRIM('Employee List'!AB454))</f>
        <v/>
      </c>
      <c r="AA446" s="2" t="str">
        <f>IF('Employee List'!AC454="","",TRIM('Employee List'!AC454))</f>
        <v/>
      </c>
      <c r="AB446" s="2" t="str">
        <f>IF('Employee List'!AD454="","",TRIM('Employee List'!AD454))</f>
        <v/>
      </c>
      <c r="AC446" s="2" t="str">
        <f>IF('Employee List'!G454="","",TRIM('Employee List'!G454))</f>
        <v/>
      </c>
      <c r="AD446" t="str">
        <f>IFERROR(VLOOKUP('Employee List'!AE454,Civil_Status_Table,2,FALSE),"")</f>
        <v/>
      </c>
      <c r="AE446" s="2" t="str">
        <f>IF('Employee List'!AF454="","",TRIM('Employee List'!AF454))</f>
        <v/>
      </c>
      <c r="AF446" s="2" t="str">
        <f>IF('Employee List'!AG454="","",TRIM('Employee List'!AG454))</f>
        <v/>
      </c>
      <c r="AG446" s="2" t="str">
        <f>IF('Employee List'!AH454="","",TRIM('Employee List'!AH454))</f>
        <v/>
      </c>
      <c r="AH446" t="str">
        <f>IF(ISBLANK('Employee List'!AI454), "",VLOOKUP('Employee List'!AI454,'other LOVs'!A:B,2,FALSE))</f>
        <v/>
      </c>
      <c r="AI446" t="str">
        <f>IF('Employee List'!AJ454="","",TRIM('Employee List'!AJ454))</f>
        <v/>
      </c>
      <c r="AJ446" t="str">
        <f>IF(ISBLANK('Employee List'!AK454)," ",TRIM('Employee List'!AK454))</f>
        <v xml:space="preserve"> </v>
      </c>
    </row>
    <row r="447" spans="1:36">
      <c r="A447" t="str">
        <f>IF('Employee List'!B455="","",TRIM('Employee List'!B455))</f>
        <v/>
      </c>
      <c r="B447" t="str">
        <f>IF('Employee List'!C455="","",TRIM('Employee List'!C455))</f>
        <v/>
      </c>
      <c r="C447" t="str">
        <f>IF('Employee List'!D455="","",TRIM('Employee List'!D455))</f>
        <v/>
      </c>
      <c r="D447" t="str">
        <f>IF(ISBLANK('Employee List'!E455), "",VLOOKUP('Employee List'!E455,'other LOVs'!A:B,2,FALSE))</f>
        <v/>
      </c>
      <c r="E447" t="str">
        <f>IF('Employee List'!F455="","",TRIM('Employee List'!F455))</f>
        <v>,</v>
      </c>
      <c r="F447" s="2" t="str">
        <f>IF('Employee List'!H455="","",'Employee List'!H455)</f>
        <v/>
      </c>
      <c r="G447" s="2" t="str">
        <f>IF('Employee List'!I455="","",TRIM('Employee List'!I455))</f>
        <v/>
      </c>
      <c r="H447" t="str">
        <f>IFERROR(VLOOKUP('Employee List'!J455,Nationality_Table,2,FALSE),"")</f>
        <v/>
      </c>
      <c r="I447" t="str">
        <f>IFERROR(VLOOKUP('Employee List'!K455,Country_Table,2,FALSE),"")</f>
        <v/>
      </c>
      <c r="J447" t="str">
        <f>IFERROR(VLOOKUP('Employee List'!L455,Gender_Table,2,FALSE),"")</f>
        <v/>
      </c>
      <c r="K447" s="2" t="str">
        <f>IF('Employee List'!M455="","",TEXT('Employee List'!M455,"00000000000"))</f>
        <v/>
      </c>
      <c r="L447" s="2" t="str">
        <f>IF('Employee List'!N455="","",TRIM('Employee List'!N455))</f>
        <v/>
      </c>
      <c r="M447" s="2" t="str">
        <f>IF('Employee List'!O455="","",TRIM('Employee List'!O455))</f>
        <v/>
      </c>
      <c r="N447" s="2" t="str">
        <f>IF('Employee List'!P455="","",LEFT(TRIM('Employee List'!P455),60))</f>
        <v/>
      </c>
      <c r="O447" t="str">
        <f>IFERROR(IF(VLOOKUP('Employee List'!Q455,Country_Table,2,FALSE)="PH",VLOOKUP(UPPER(TRIM('Employee List'!R455)&amp;TRIM('Employee List'!S455)&amp;TRIM('Employee List'!T455)),City!$K:$M,3,FALSE),IF('Employee List'!T455="","",'Employee List'!T455)),"")</f>
        <v/>
      </c>
      <c r="P447" t="str">
        <f>IFERROR(IF(VLOOKUP('Employee List'!Q455,Country_Table,2,FALSE)="PH",VLOOKUP('Employee List'!R455,Region_Table,2,FALSE),IF('Employee List'!R455="","",'Employee List'!R455)),"")</f>
        <v/>
      </c>
      <c r="Q447" t="str">
        <f>IFERROR(IF(VLOOKUP('Employee List'!Q455,Country_Table,2,FALSE)="PH",VLOOKUP('Employee List'!S455,Province_Table,2,FALSE),IF('Employee List'!S455="","",'Employee List'!S455)),"")</f>
        <v/>
      </c>
      <c r="R447" t="str">
        <f>IFERROR(VLOOKUP('Employee List'!Q455,Country_Table,2,FALSE),"")</f>
        <v/>
      </c>
      <c r="S447" s="2" t="str">
        <f>IF('Employee List'!U455="","",TRIM('Employee List'!U455))</f>
        <v/>
      </c>
      <c r="T447" s="2" t="str">
        <f>IF('Employee List'!V455="","",TRIM('Employee List'!V455))</f>
        <v/>
      </c>
      <c r="U447" s="2" t="str">
        <f>IF('Employee List'!W455="","",LEFT(TRIM('Employee List'!W455),60))</f>
        <v/>
      </c>
      <c r="V447" t="str">
        <f>IFERROR(IF(VLOOKUP('Employee List'!X455,Country_Table,2,FALSE)="PH",VLOOKUP(UPPER(TRIM('Employee List'!Y455)&amp;TRIM('Employee List'!Z455)&amp;TRIM('Employee List'!AA455)),City!$K:$M,3,FALSE),IF('Employee List'!AA455="","",'Employee List'!AA455)),"")</f>
        <v/>
      </c>
      <c r="W447" t="str">
        <f>IFERROR(IF(VLOOKUP('Employee List'!X455,Country_Table,2,FALSE)="PH",VLOOKUP('Employee List'!Y455,Region_Table,2,FALSE),IF('Employee List'!Y455="","",'Employee List'!Y455)),"")</f>
        <v/>
      </c>
      <c r="X447" t="str">
        <f>IFERROR(IF(VLOOKUP('Employee List'!X455,Country_Table,2,FALSE)="PH",VLOOKUP('Employee List'!Z455,Province_Table,2,FALSE),IF('Employee List'!Z455="","",'Employee List'!Z455)),"")</f>
        <v/>
      </c>
      <c r="Y447" t="str">
        <f>IFERROR(VLOOKUP('Employee List'!X455,Country_Table,2,FALSE),"")</f>
        <v/>
      </c>
      <c r="Z447" s="2" t="str">
        <f>IF('Employee List'!AB455="","",TRIM('Employee List'!AB455))</f>
        <v/>
      </c>
      <c r="AA447" s="2" t="str">
        <f>IF('Employee List'!AC455="","",TRIM('Employee List'!AC455))</f>
        <v/>
      </c>
      <c r="AB447" s="2" t="str">
        <f>IF('Employee List'!AD455="","",TRIM('Employee List'!AD455))</f>
        <v/>
      </c>
      <c r="AC447" s="2" t="str">
        <f>IF('Employee List'!G455="","",TRIM('Employee List'!G455))</f>
        <v/>
      </c>
      <c r="AD447" t="str">
        <f>IFERROR(VLOOKUP('Employee List'!AE455,Civil_Status_Table,2,FALSE),"")</f>
        <v/>
      </c>
      <c r="AE447" s="2" t="str">
        <f>IF('Employee List'!AF455="","",TRIM('Employee List'!AF455))</f>
        <v/>
      </c>
      <c r="AF447" s="2" t="str">
        <f>IF('Employee List'!AG455="","",TRIM('Employee List'!AG455))</f>
        <v/>
      </c>
      <c r="AG447" s="2" t="str">
        <f>IF('Employee List'!AH455="","",TRIM('Employee List'!AH455))</f>
        <v/>
      </c>
      <c r="AH447" t="str">
        <f>IF(ISBLANK('Employee List'!AI455), "",VLOOKUP('Employee List'!AI455,'other LOVs'!A:B,2,FALSE))</f>
        <v/>
      </c>
      <c r="AI447" t="str">
        <f>IF('Employee List'!AJ455="","",TRIM('Employee List'!AJ455))</f>
        <v/>
      </c>
      <c r="AJ447" t="str">
        <f>IF(ISBLANK('Employee List'!AK455)," ",TRIM('Employee List'!AK455))</f>
        <v xml:space="preserve"> </v>
      </c>
    </row>
    <row r="448" spans="1:36">
      <c r="A448" t="str">
        <f>IF('Employee List'!B456="","",TRIM('Employee List'!B456))</f>
        <v/>
      </c>
      <c r="B448" t="str">
        <f>IF('Employee List'!C456="","",TRIM('Employee List'!C456))</f>
        <v/>
      </c>
      <c r="C448" t="str">
        <f>IF('Employee List'!D456="","",TRIM('Employee List'!D456))</f>
        <v/>
      </c>
      <c r="D448" t="str">
        <f>IF(ISBLANK('Employee List'!E456), "",VLOOKUP('Employee List'!E456,'other LOVs'!A:B,2,FALSE))</f>
        <v/>
      </c>
      <c r="E448" t="str">
        <f>IF('Employee List'!F456="","",TRIM('Employee List'!F456))</f>
        <v>,</v>
      </c>
      <c r="F448" s="2" t="str">
        <f>IF('Employee List'!H456="","",'Employee List'!H456)</f>
        <v/>
      </c>
      <c r="G448" s="2" t="str">
        <f>IF('Employee List'!I456="","",TRIM('Employee List'!I456))</f>
        <v/>
      </c>
      <c r="H448" t="str">
        <f>IFERROR(VLOOKUP('Employee List'!J456,Nationality_Table,2,FALSE),"")</f>
        <v/>
      </c>
      <c r="I448" t="str">
        <f>IFERROR(VLOOKUP('Employee List'!K456,Country_Table,2,FALSE),"")</f>
        <v/>
      </c>
      <c r="J448" t="str">
        <f>IFERROR(VLOOKUP('Employee List'!L456,Gender_Table,2,FALSE),"")</f>
        <v/>
      </c>
      <c r="K448" s="2" t="str">
        <f>IF('Employee List'!M456="","",TEXT('Employee List'!M456,"00000000000"))</f>
        <v/>
      </c>
      <c r="L448" s="2" t="str">
        <f>IF('Employee List'!N456="","",TRIM('Employee List'!N456))</f>
        <v/>
      </c>
      <c r="M448" s="2" t="str">
        <f>IF('Employee List'!O456="","",TRIM('Employee List'!O456))</f>
        <v/>
      </c>
      <c r="N448" s="2" t="str">
        <f>IF('Employee List'!P456="","",LEFT(TRIM('Employee List'!P456),60))</f>
        <v/>
      </c>
      <c r="O448" t="str">
        <f>IFERROR(IF(VLOOKUP('Employee List'!Q456,Country_Table,2,FALSE)="PH",VLOOKUP(UPPER(TRIM('Employee List'!R456)&amp;TRIM('Employee List'!S456)&amp;TRIM('Employee List'!T456)),City!$K:$M,3,FALSE),IF('Employee List'!T456="","",'Employee List'!T456)),"")</f>
        <v/>
      </c>
      <c r="P448" t="str">
        <f>IFERROR(IF(VLOOKUP('Employee List'!Q456,Country_Table,2,FALSE)="PH",VLOOKUP('Employee List'!R456,Region_Table,2,FALSE),IF('Employee List'!R456="","",'Employee List'!R456)),"")</f>
        <v/>
      </c>
      <c r="Q448" t="str">
        <f>IFERROR(IF(VLOOKUP('Employee List'!Q456,Country_Table,2,FALSE)="PH",VLOOKUP('Employee List'!S456,Province_Table,2,FALSE),IF('Employee List'!S456="","",'Employee List'!S456)),"")</f>
        <v/>
      </c>
      <c r="R448" t="str">
        <f>IFERROR(VLOOKUP('Employee List'!Q456,Country_Table,2,FALSE),"")</f>
        <v/>
      </c>
      <c r="S448" s="2" t="str">
        <f>IF('Employee List'!U456="","",TRIM('Employee List'!U456))</f>
        <v/>
      </c>
      <c r="T448" s="2" t="str">
        <f>IF('Employee List'!V456="","",TRIM('Employee List'!V456))</f>
        <v/>
      </c>
      <c r="U448" s="2" t="str">
        <f>IF('Employee List'!W456="","",LEFT(TRIM('Employee List'!W456),60))</f>
        <v/>
      </c>
      <c r="V448" t="str">
        <f>IFERROR(IF(VLOOKUP('Employee List'!X456,Country_Table,2,FALSE)="PH",VLOOKUP(UPPER(TRIM('Employee List'!Y456)&amp;TRIM('Employee List'!Z456)&amp;TRIM('Employee List'!AA456)),City!$K:$M,3,FALSE),IF('Employee List'!AA456="","",'Employee List'!AA456)),"")</f>
        <v/>
      </c>
      <c r="W448" t="str">
        <f>IFERROR(IF(VLOOKUP('Employee List'!X456,Country_Table,2,FALSE)="PH",VLOOKUP('Employee List'!Y456,Region_Table,2,FALSE),IF('Employee List'!Y456="","",'Employee List'!Y456)),"")</f>
        <v/>
      </c>
      <c r="X448" t="str">
        <f>IFERROR(IF(VLOOKUP('Employee List'!X456,Country_Table,2,FALSE)="PH",VLOOKUP('Employee List'!Z456,Province_Table,2,FALSE),IF('Employee List'!Z456="","",'Employee List'!Z456)),"")</f>
        <v/>
      </c>
      <c r="Y448" t="str">
        <f>IFERROR(VLOOKUP('Employee List'!X456,Country_Table,2,FALSE),"")</f>
        <v/>
      </c>
      <c r="Z448" s="2" t="str">
        <f>IF('Employee List'!AB456="","",TRIM('Employee List'!AB456))</f>
        <v/>
      </c>
      <c r="AA448" s="2" t="str">
        <f>IF('Employee List'!AC456="","",TRIM('Employee List'!AC456))</f>
        <v/>
      </c>
      <c r="AB448" s="2" t="str">
        <f>IF('Employee List'!AD456="","",TRIM('Employee List'!AD456))</f>
        <v/>
      </c>
      <c r="AC448" s="2" t="str">
        <f>IF('Employee List'!G456="","",TRIM('Employee List'!G456))</f>
        <v/>
      </c>
      <c r="AD448" t="str">
        <f>IFERROR(VLOOKUP('Employee List'!AE456,Civil_Status_Table,2,FALSE),"")</f>
        <v/>
      </c>
      <c r="AE448" s="2" t="str">
        <f>IF('Employee List'!AF456="","",TRIM('Employee List'!AF456))</f>
        <v/>
      </c>
      <c r="AF448" s="2" t="str">
        <f>IF('Employee List'!AG456="","",TRIM('Employee List'!AG456))</f>
        <v/>
      </c>
      <c r="AG448" s="2" t="str">
        <f>IF('Employee List'!AH456="","",TRIM('Employee List'!AH456))</f>
        <v/>
      </c>
      <c r="AH448" t="str">
        <f>IF(ISBLANK('Employee List'!AI456), "",VLOOKUP('Employee List'!AI456,'other LOVs'!A:B,2,FALSE))</f>
        <v/>
      </c>
      <c r="AI448" t="str">
        <f>IF('Employee List'!AJ456="","",TRIM('Employee List'!AJ456))</f>
        <v/>
      </c>
      <c r="AJ448" t="str">
        <f>IF(ISBLANK('Employee List'!AK456)," ",TRIM('Employee List'!AK456))</f>
        <v xml:space="preserve"> </v>
      </c>
    </row>
    <row r="449" spans="1:36">
      <c r="A449" t="str">
        <f>IF('Employee List'!B457="","",TRIM('Employee List'!B457))</f>
        <v/>
      </c>
      <c r="B449" t="str">
        <f>IF('Employee List'!C457="","",TRIM('Employee List'!C457))</f>
        <v/>
      </c>
      <c r="C449" t="str">
        <f>IF('Employee List'!D457="","",TRIM('Employee List'!D457))</f>
        <v/>
      </c>
      <c r="D449" t="str">
        <f>IF(ISBLANK('Employee List'!E457), "",VLOOKUP('Employee List'!E457,'other LOVs'!A:B,2,FALSE))</f>
        <v/>
      </c>
      <c r="E449" t="str">
        <f>IF('Employee List'!F457="","",TRIM('Employee List'!F457))</f>
        <v>,</v>
      </c>
      <c r="F449" s="2" t="str">
        <f>IF('Employee List'!H457="","",'Employee List'!H457)</f>
        <v/>
      </c>
      <c r="G449" s="2" t="str">
        <f>IF('Employee List'!I457="","",TRIM('Employee List'!I457))</f>
        <v/>
      </c>
      <c r="H449" t="str">
        <f>IFERROR(VLOOKUP('Employee List'!J457,Nationality_Table,2,FALSE),"")</f>
        <v/>
      </c>
      <c r="I449" t="str">
        <f>IFERROR(VLOOKUP('Employee List'!K457,Country_Table,2,FALSE),"")</f>
        <v/>
      </c>
      <c r="J449" t="str">
        <f>IFERROR(VLOOKUP('Employee List'!L457,Gender_Table,2,FALSE),"")</f>
        <v/>
      </c>
      <c r="K449" s="2" t="str">
        <f>IF('Employee List'!M457="","",TEXT('Employee List'!M457,"00000000000"))</f>
        <v/>
      </c>
      <c r="L449" s="2" t="str">
        <f>IF('Employee List'!N457="","",TRIM('Employee List'!N457))</f>
        <v/>
      </c>
      <c r="M449" s="2" t="str">
        <f>IF('Employee List'!O457="","",TRIM('Employee List'!O457))</f>
        <v/>
      </c>
      <c r="N449" s="2" t="str">
        <f>IF('Employee List'!P457="","",LEFT(TRIM('Employee List'!P457),60))</f>
        <v/>
      </c>
      <c r="O449" t="str">
        <f>IFERROR(IF(VLOOKUP('Employee List'!Q457,Country_Table,2,FALSE)="PH",VLOOKUP(UPPER(TRIM('Employee List'!R457)&amp;TRIM('Employee List'!S457)&amp;TRIM('Employee List'!T457)),City!$K:$M,3,FALSE),IF('Employee List'!T457="","",'Employee List'!T457)),"")</f>
        <v/>
      </c>
      <c r="P449" t="str">
        <f>IFERROR(IF(VLOOKUP('Employee List'!Q457,Country_Table,2,FALSE)="PH",VLOOKUP('Employee List'!R457,Region_Table,2,FALSE),IF('Employee List'!R457="","",'Employee List'!R457)),"")</f>
        <v/>
      </c>
      <c r="Q449" t="str">
        <f>IFERROR(IF(VLOOKUP('Employee List'!Q457,Country_Table,2,FALSE)="PH",VLOOKUP('Employee List'!S457,Province_Table,2,FALSE),IF('Employee List'!S457="","",'Employee List'!S457)),"")</f>
        <v/>
      </c>
      <c r="R449" t="str">
        <f>IFERROR(VLOOKUP('Employee List'!Q457,Country_Table,2,FALSE),"")</f>
        <v/>
      </c>
      <c r="S449" s="2" t="str">
        <f>IF('Employee List'!U457="","",TRIM('Employee List'!U457))</f>
        <v/>
      </c>
      <c r="T449" s="2" t="str">
        <f>IF('Employee List'!V457="","",TRIM('Employee List'!V457))</f>
        <v/>
      </c>
      <c r="U449" s="2" t="str">
        <f>IF('Employee List'!W457="","",LEFT(TRIM('Employee List'!W457),60))</f>
        <v/>
      </c>
      <c r="V449" t="str">
        <f>IFERROR(IF(VLOOKUP('Employee List'!X457,Country_Table,2,FALSE)="PH",VLOOKUP(UPPER(TRIM('Employee List'!Y457)&amp;TRIM('Employee List'!Z457)&amp;TRIM('Employee List'!AA457)),City!$K:$M,3,FALSE),IF('Employee List'!AA457="","",'Employee List'!AA457)),"")</f>
        <v/>
      </c>
      <c r="W449" t="str">
        <f>IFERROR(IF(VLOOKUP('Employee List'!X457,Country_Table,2,FALSE)="PH",VLOOKUP('Employee List'!Y457,Region_Table,2,FALSE),IF('Employee List'!Y457="","",'Employee List'!Y457)),"")</f>
        <v/>
      </c>
      <c r="X449" t="str">
        <f>IFERROR(IF(VLOOKUP('Employee List'!X457,Country_Table,2,FALSE)="PH",VLOOKUP('Employee List'!Z457,Province_Table,2,FALSE),IF('Employee List'!Z457="","",'Employee List'!Z457)),"")</f>
        <v/>
      </c>
      <c r="Y449" t="str">
        <f>IFERROR(VLOOKUP('Employee List'!X457,Country_Table,2,FALSE),"")</f>
        <v/>
      </c>
      <c r="Z449" s="2" t="str">
        <f>IF('Employee List'!AB457="","",TRIM('Employee List'!AB457))</f>
        <v/>
      </c>
      <c r="AA449" s="2" t="str">
        <f>IF('Employee List'!AC457="","",TRIM('Employee List'!AC457))</f>
        <v/>
      </c>
      <c r="AB449" s="2" t="str">
        <f>IF('Employee List'!AD457="","",TRIM('Employee List'!AD457))</f>
        <v/>
      </c>
      <c r="AC449" s="2" t="str">
        <f>IF('Employee List'!G457="","",TRIM('Employee List'!G457))</f>
        <v/>
      </c>
      <c r="AD449" t="str">
        <f>IFERROR(VLOOKUP('Employee List'!AE457,Civil_Status_Table,2,FALSE),"")</f>
        <v/>
      </c>
      <c r="AE449" s="2" t="str">
        <f>IF('Employee List'!AF457="","",TRIM('Employee List'!AF457))</f>
        <v/>
      </c>
      <c r="AF449" s="2" t="str">
        <f>IF('Employee List'!AG457="","",TRIM('Employee List'!AG457))</f>
        <v/>
      </c>
      <c r="AG449" s="2" t="str">
        <f>IF('Employee List'!AH457="","",TRIM('Employee List'!AH457))</f>
        <v/>
      </c>
      <c r="AH449" t="str">
        <f>IF(ISBLANK('Employee List'!AI457), "",VLOOKUP('Employee List'!AI457,'other LOVs'!A:B,2,FALSE))</f>
        <v/>
      </c>
      <c r="AI449" t="str">
        <f>IF('Employee List'!AJ457="","",TRIM('Employee List'!AJ457))</f>
        <v/>
      </c>
      <c r="AJ449" t="str">
        <f>IF(ISBLANK('Employee List'!AK457)," ",TRIM('Employee List'!AK457))</f>
        <v xml:space="preserve"> </v>
      </c>
    </row>
    <row r="450" spans="1:36">
      <c r="A450" t="str">
        <f>IF('Employee List'!B458="","",TRIM('Employee List'!B458))</f>
        <v/>
      </c>
      <c r="B450" t="str">
        <f>IF('Employee List'!C458="","",TRIM('Employee List'!C458))</f>
        <v/>
      </c>
      <c r="C450" t="str">
        <f>IF('Employee List'!D458="","",TRIM('Employee List'!D458))</f>
        <v/>
      </c>
      <c r="D450" t="str">
        <f>IF(ISBLANK('Employee List'!E458), "",VLOOKUP('Employee List'!E458,'other LOVs'!A:B,2,FALSE))</f>
        <v/>
      </c>
      <c r="E450" t="str">
        <f>IF('Employee List'!F458="","",TRIM('Employee List'!F458))</f>
        <v>,</v>
      </c>
      <c r="F450" s="2" t="str">
        <f>IF('Employee List'!H458="","",'Employee List'!H458)</f>
        <v/>
      </c>
      <c r="G450" s="2" t="str">
        <f>IF('Employee List'!I458="","",TRIM('Employee List'!I458))</f>
        <v/>
      </c>
      <c r="H450" t="str">
        <f>IFERROR(VLOOKUP('Employee List'!J458,Nationality_Table,2,FALSE),"")</f>
        <v/>
      </c>
      <c r="I450" t="str">
        <f>IFERROR(VLOOKUP('Employee List'!K458,Country_Table,2,FALSE),"")</f>
        <v/>
      </c>
      <c r="J450" t="str">
        <f>IFERROR(VLOOKUP('Employee List'!L458,Gender_Table,2,FALSE),"")</f>
        <v/>
      </c>
      <c r="K450" s="2" t="str">
        <f>IF('Employee List'!M458="","",TEXT('Employee List'!M458,"00000000000"))</f>
        <v/>
      </c>
      <c r="L450" s="2" t="str">
        <f>IF('Employee List'!N458="","",TRIM('Employee List'!N458))</f>
        <v/>
      </c>
      <c r="M450" s="2" t="str">
        <f>IF('Employee List'!O458="","",TRIM('Employee List'!O458))</f>
        <v/>
      </c>
      <c r="N450" s="2" t="str">
        <f>IF('Employee List'!P458="","",LEFT(TRIM('Employee List'!P458),60))</f>
        <v/>
      </c>
      <c r="O450" t="str">
        <f>IFERROR(IF(VLOOKUP('Employee List'!Q458,Country_Table,2,FALSE)="PH",VLOOKUP(UPPER(TRIM('Employee List'!R458)&amp;TRIM('Employee List'!S458)&amp;TRIM('Employee List'!T458)),City!$K:$M,3,FALSE),IF('Employee List'!T458="","",'Employee List'!T458)),"")</f>
        <v/>
      </c>
      <c r="P450" t="str">
        <f>IFERROR(IF(VLOOKUP('Employee List'!Q458,Country_Table,2,FALSE)="PH",VLOOKUP('Employee List'!R458,Region_Table,2,FALSE),IF('Employee List'!R458="","",'Employee List'!R458)),"")</f>
        <v/>
      </c>
      <c r="Q450" t="str">
        <f>IFERROR(IF(VLOOKUP('Employee List'!Q458,Country_Table,2,FALSE)="PH",VLOOKUP('Employee List'!S458,Province_Table,2,FALSE),IF('Employee List'!S458="","",'Employee List'!S458)),"")</f>
        <v/>
      </c>
      <c r="R450" t="str">
        <f>IFERROR(VLOOKUP('Employee List'!Q458,Country_Table,2,FALSE),"")</f>
        <v/>
      </c>
      <c r="S450" s="2" t="str">
        <f>IF('Employee List'!U458="","",TRIM('Employee List'!U458))</f>
        <v/>
      </c>
      <c r="T450" s="2" t="str">
        <f>IF('Employee List'!V458="","",TRIM('Employee List'!V458))</f>
        <v/>
      </c>
      <c r="U450" s="2" t="str">
        <f>IF('Employee List'!W458="","",LEFT(TRIM('Employee List'!W458),60))</f>
        <v/>
      </c>
      <c r="V450" t="str">
        <f>IFERROR(IF(VLOOKUP('Employee List'!X458,Country_Table,2,FALSE)="PH",VLOOKUP(UPPER(TRIM('Employee List'!Y458)&amp;TRIM('Employee List'!Z458)&amp;TRIM('Employee List'!AA458)),City!$K:$M,3,FALSE),IF('Employee List'!AA458="","",'Employee List'!AA458)),"")</f>
        <v/>
      </c>
      <c r="W450" t="str">
        <f>IFERROR(IF(VLOOKUP('Employee List'!X458,Country_Table,2,FALSE)="PH",VLOOKUP('Employee List'!Y458,Region_Table,2,FALSE),IF('Employee List'!Y458="","",'Employee List'!Y458)),"")</f>
        <v/>
      </c>
      <c r="X450" t="str">
        <f>IFERROR(IF(VLOOKUP('Employee List'!X458,Country_Table,2,FALSE)="PH",VLOOKUP('Employee List'!Z458,Province_Table,2,FALSE),IF('Employee List'!Z458="","",'Employee List'!Z458)),"")</f>
        <v/>
      </c>
      <c r="Y450" t="str">
        <f>IFERROR(VLOOKUP('Employee List'!X458,Country_Table,2,FALSE),"")</f>
        <v/>
      </c>
      <c r="Z450" s="2" t="str">
        <f>IF('Employee List'!AB458="","",TRIM('Employee List'!AB458))</f>
        <v/>
      </c>
      <c r="AA450" s="2" t="str">
        <f>IF('Employee List'!AC458="","",TRIM('Employee List'!AC458))</f>
        <v/>
      </c>
      <c r="AB450" s="2" t="str">
        <f>IF('Employee List'!AD458="","",TRIM('Employee List'!AD458))</f>
        <v/>
      </c>
      <c r="AC450" s="2" t="str">
        <f>IF('Employee List'!G458="","",TRIM('Employee List'!G458))</f>
        <v/>
      </c>
      <c r="AD450" t="str">
        <f>IFERROR(VLOOKUP('Employee List'!AE458,Civil_Status_Table,2,FALSE),"")</f>
        <v/>
      </c>
      <c r="AE450" s="2" t="str">
        <f>IF('Employee List'!AF458="","",TRIM('Employee List'!AF458))</f>
        <v/>
      </c>
      <c r="AF450" s="2" t="str">
        <f>IF('Employee List'!AG458="","",TRIM('Employee List'!AG458))</f>
        <v/>
      </c>
      <c r="AG450" s="2" t="str">
        <f>IF('Employee List'!AH458="","",TRIM('Employee List'!AH458))</f>
        <v/>
      </c>
      <c r="AH450" t="str">
        <f>IF(ISBLANK('Employee List'!AI458), "",VLOOKUP('Employee List'!AI458,'other LOVs'!A:B,2,FALSE))</f>
        <v/>
      </c>
      <c r="AI450" t="str">
        <f>IF('Employee List'!AJ458="","",TRIM('Employee List'!AJ458))</f>
        <v/>
      </c>
      <c r="AJ450" t="str">
        <f>IF(ISBLANK('Employee List'!AK458)," ",TRIM('Employee List'!AK458))</f>
        <v xml:space="preserve"> </v>
      </c>
    </row>
    <row r="451" spans="1:36">
      <c r="A451" t="str">
        <f>IF('Employee List'!B459="","",TRIM('Employee List'!B459))</f>
        <v/>
      </c>
      <c r="B451" t="str">
        <f>IF('Employee List'!C459="","",TRIM('Employee List'!C459))</f>
        <v/>
      </c>
      <c r="C451" t="str">
        <f>IF('Employee List'!D459="","",TRIM('Employee List'!D459))</f>
        <v/>
      </c>
      <c r="D451" t="str">
        <f>IF(ISBLANK('Employee List'!E459), "",VLOOKUP('Employee List'!E459,'other LOVs'!A:B,2,FALSE))</f>
        <v/>
      </c>
      <c r="E451" t="str">
        <f>IF('Employee List'!F459="","",TRIM('Employee List'!F459))</f>
        <v>,</v>
      </c>
      <c r="F451" s="2" t="str">
        <f>IF('Employee List'!H459="","",'Employee List'!H459)</f>
        <v/>
      </c>
      <c r="G451" s="2" t="str">
        <f>IF('Employee List'!I459="","",TRIM('Employee List'!I459))</f>
        <v/>
      </c>
      <c r="H451" t="str">
        <f>IFERROR(VLOOKUP('Employee List'!J459,Nationality_Table,2,FALSE),"")</f>
        <v/>
      </c>
      <c r="I451" t="str">
        <f>IFERROR(VLOOKUP('Employee List'!K459,Country_Table,2,FALSE),"")</f>
        <v/>
      </c>
      <c r="J451" t="str">
        <f>IFERROR(VLOOKUP('Employee List'!L459,Gender_Table,2,FALSE),"")</f>
        <v/>
      </c>
      <c r="K451" s="2" t="str">
        <f>IF('Employee List'!M459="","",TEXT('Employee List'!M459,"00000000000"))</f>
        <v/>
      </c>
      <c r="L451" s="2" t="str">
        <f>IF('Employee List'!N459="","",TRIM('Employee List'!N459))</f>
        <v/>
      </c>
      <c r="M451" s="2" t="str">
        <f>IF('Employee List'!O459="","",TRIM('Employee List'!O459))</f>
        <v/>
      </c>
      <c r="N451" s="2" t="str">
        <f>IF('Employee List'!P459="","",LEFT(TRIM('Employee List'!P459),60))</f>
        <v/>
      </c>
      <c r="O451" t="str">
        <f>IFERROR(IF(VLOOKUP('Employee List'!Q459,Country_Table,2,FALSE)="PH",VLOOKUP(UPPER(TRIM('Employee List'!R459)&amp;TRIM('Employee List'!S459)&amp;TRIM('Employee List'!T459)),City!$K:$M,3,FALSE),IF('Employee List'!T459="","",'Employee List'!T459)),"")</f>
        <v/>
      </c>
      <c r="P451" t="str">
        <f>IFERROR(IF(VLOOKUP('Employee List'!Q459,Country_Table,2,FALSE)="PH",VLOOKUP('Employee List'!R459,Region_Table,2,FALSE),IF('Employee List'!R459="","",'Employee List'!R459)),"")</f>
        <v/>
      </c>
      <c r="Q451" t="str">
        <f>IFERROR(IF(VLOOKUP('Employee List'!Q459,Country_Table,2,FALSE)="PH",VLOOKUP('Employee List'!S459,Province_Table,2,FALSE),IF('Employee List'!S459="","",'Employee List'!S459)),"")</f>
        <v/>
      </c>
      <c r="R451" t="str">
        <f>IFERROR(VLOOKUP('Employee List'!Q459,Country_Table,2,FALSE),"")</f>
        <v/>
      </c>
      <c r="S451" s="2" t="str">
        <f>IF('Employee List'!U459="","",TRIM('Employee List'!U459))</f>
        <v/>
      </c>
      <c r="T451" s="2" t="str">
        <f>IF('Employee List'!V459="","",TRIM('Employee List'!V459))</f>
        <v/>
      </c>
      <c r="U451" s="2" t="str">
        <f>IF('Employee List'!W459="","",LEFT(TRIM('Employee List'!W459),60))</f>
        <v/>
      </c>
      <c r="V451" t="str">
        <f>IFERROR(IF(VLOOKUP('Employee List'!X459,Country_Table,2,FALSE)="PH",VLOOKUP(UPPER(TRIM('Employee List'!Y459)&amp;TRIM('Employee List'!Z459)&amp;TRIM('Employee List'!AA459)),City!$K:$M,3,FALSE),IF('Employee List'!AA459="","",'Employee List'!AA459)),"")</f>
        <v/>
      </c>
      <c r="W451" t="str">
        <f>IFERROR(IF(VLOOKUP('Employee List'!X459,Country_Table,2,FALSE)="PH",VLOOKUP('Employee List'!Y459,Region_Table,2,FALSE),IF('Employee List'!Y459="","",'Employee List'!Y459)),"")</f>
        <v/>
      </c>
      <c r="X451" t="str">
        <f>IFERROR(IF(VLOOKUP('Employee List'!X459,Country_Table,2,FALSE)="PH",VLOOKUP('Employee List'!Z459,Province_Table,2,FALSE),IF('Employee List'!Z459="","",'Employee List'!Z459)),"")</f>
        <v/>
      </c>
      <c r="Y451" t="str">
        <f>IFERROR(VLOOKUP('Employee List'!X459,Country_Table,2,FALSE),"")</f>
        <v/>
      </c>
      <c r="Z451" s="2" t="str">
        <f>IF('Employee List'!AB459="","",TRIM('Employee List'!AB459))</f>
        <v/>
      </c>
      <c r="AA451" s="2" t="str">
        <f>IF('Employee List'!AC459="","",TRIM('Employee List'!AC459))</f>
        <v/>
      </c>
      <c r="AB451" s="2" t="str">
        <f>IF('Employee List'!AD459="","",TRIM('Employee List'!AD459))</f>
        <v/>
      </c>
      <c r="AC451" s="2" t="str">
        <f>IF('Employee List'!G459="","",TRIM('Employee List'!G459))</f>
        <v/>
      </c>
      <c r="AD451" t="str">
        <f>IFERROR(VLOOKUP('Employee List'!AE459,Civil_Status_Table,2,FALSE),"")</f>
        <v/>
      </c>
      <c r="AE451" s="2" t="str">
        <f>IF('Employee List'!AF459="","",TRIM('Employee List'!AF459))</f>
        <v/>
      </c>
      <c r="AF451" s="2" t="str">
        <f>IF('Employee List'!AG459="","",TRIM('Employee List'!AG459))</f>
        <v/>
      </c>
      <c r="AG451" s="2" t="str">
        <f>IF('Employee List'!AH459="","",TRIM('Employee List'!AH459))</f>
        <v/>
      </c>
      <c r="AH451" t="str">
        <f>IF(ISBLANK('Employee List'!AI459), "",VLOOKUP('Employee List'!AI459,'other LOVs'!A:B,2,FALSE))</f>
        <v/>
      </c>
      <c r="AI451" t="str">
        <f>IF('Employee List'!AJ459="","",TRIM('Employee List'!AJ459))</f>
        <v/>
      </c>
      <c r="AJ451" t="str">
        <f>IF(ISBLANK('Employee List'!AK459)," ",TRIM('Employee List'!AK459))</f>
        <v xml:space="preserve"> </v>
      </c>
    </row>
    <row r="452" spans="1:36">
      <c r="A452" t="str">
        <f>IF('Employee List'!B460="","",TRIM('Employee List'!B460))</f>
        <v/>
      </c>
      <c r="B452" t="str">
        <f>IF('Employee List'!C460="","",TRIM('Employee List'!C460))</f>
        <v/>
      </c>
      <c r="C452" t="str">
        <f>IF('Employee List'!D460="","",TRIM('Employee List'!D460))</f>
        <v/>
      </c>
      <c r="D452" t="str">
        <f>IF(ISBLANK('Employee List'!E460), "",VLOOKUP('Employee List'!E460,'other LOVs'!A:B,2,FALSE))</f>
        <v/>
      </c>
      <c r="E452" t="str">
        <f>IF('Employee List'!F460="","",TRIM('Employee List'!F460))</f>
        <v>,</v>
      </c>
      <c r="F452" s="2" t="str">
        <f>IF('Employee List'!H460="","",'Employee List'!H460)</f>
        <v/>
      </c>
      <c r="G452" s="2" t="str">
        <f>IF('Employee List'!I460="","",TRIM('Employee List'!I460))</f>
        <v/>
      </c>
      <c r="H452" t="str">
        <f>IFERROR(VLOOKUP('Employee List'!J460,Nationality_Table,2,FALSE),"")</f>
        <v/>
      </c>
      <c r="I452" t="str">
        <f>IFERROR(VLOOKUP('Employee List'!K460,Country_Table,2,FALSE),"")</f>
        <v/>
      </c>
      <c r="J452" t="str">
        <f>IFERROR(VLOOKUP('Employee List'!L460,Gender_Table,2,FALSE),"")</f>
        <v/>
      </c>
      <c r="K452" s="2" t="str">
        <f>IF('Employee List'!M460="","",TEXT('Employee List'!M460,"00000000000"))</f>
        <v/>
      </c>
      <c r="L452" s="2" t="str">
        <f>IF('Employee List'!N460="","",TRIM('Employee List'!N460))</f>
        <v/>
      </c>
      <c r="M452" s="2" t="str">
        <f>IF('Employee List'!O460="","",TRIM('Employee List'!O460))</f>
        <v/>
      </c>
      <c r="N452" s="2" t="str">
        <f>IF('Employee List'!P460="","",LEFT(TRIM('Employee List'!P460),60))</f>
        <v/>
      </c>
      <c r="O452" t="str">
        <f>IFERROR(IF(VLOOKUP('Employee List'!Q460,Country_Table,2,FALSE)="PH",VLOOKUP(UPPER(TRIM('Employee List'!R460)&amp;TRIM('Employee List'!S460)&amp;TRIM('Employee List'!T460)),City!$K:$M,3,FALSE),IF('Employee List'!T460="","",'Employee List'!T460)),"")</f>
        <v/>
      </c>
      <c r="P452" t="str">
        <f>IFERROR(IF(VLOOKUP('Employee List'!Q460,Country_Table,2,FALSE)="PH",VLOOKUP('Employee List'!R460,Region_Table,2,FALSE),IF('Employee List'!R460="","",'Employee List'!R460)),"")</f>
        <v/>
      </c>
      <c r="Q452" t="str">
        <f>IFERROR(IF(VLOOKUP('Employee List'!Q460,Country_Table,2,FALSE)="PH",VLOOKUP('Employee List'!S460,Province_Table,2,FALSE),IF('Employee List'!S460="","",'Employee List'!S460)),"")</f>
        <v/>
      </c>
      <c r="R452" t="str">
        <f>IFERROR(VLOOKUP('Employee List'!Q460,Country_Table,2,FALSE),"")</f>
        <v/>
      </c>
      <c r="S452" s="2" t="str">
        <f>IF('Employee List'!U460="","",TRIM('Employee List'!U460))</f>
        <v/>
      </c>
      <c r="T452" s="2" t="str">
        <f>IF('Employee List'!V460="","",TRIM('Employee List'!V460))</f>
        <v/>
      </c>
      <c r="U452" s="2" t="str">
        <f>IF('Employee List'!W460="","",LEFT(TRIM('Employee List'!W460),60))</f>
        <v/>
      </c>
      <c r="V452" t="str">
        <f>IFERROR(IF(VLOOKUP('Employee List'!X460,Country_Table,2,FALSE)="PH",VLOOKUP(UPPER(TRIM('Employee List'!Y460)&amp;TRIM('Employee List'!Z460)&amp;TRIM('Employee List'!AA460)),City!$K:$M,3,FALSE),IF('Employee List'!AA460="","",'Employee List'!AA460)),"")</f>
        <v/>
      </c>
      <c r="W452" t="str">
        <f>IFERROR(IF(VLOOKUP('Employee List'!X460,Country_Table,2,FALSE)="PH",VLOOKUP('Employee List'!Y460,Region_Table,2,FALSE),IF('Employee List'!Y460="","",'Employee List'!Y460)),"")</f>
        <v/>
      </c>
      <c r="X452" t="str">
        <f>IFERROR(IF(VLOOKUP('Employee List'!X460,Country_Table,2,FALSE)="PH",VLOOKUP('Employee List'!Z460,Province_Table,2,FALSE),IF('Employee List'!Z460="","",'Employee List'!Z460)),"")</f>
        <v/>
      </c>
      <c r="Y452" t="str">
        <f>IFERROR(VLOOKUP('Employee List'!X460,Country_Table,2,FALSE),"")</f>
        <v/>
      </c>
      <c r="Z452" s="2" t="str">
        <f>IF('Employee List'!AB460="","",TRIM('Employee List'!AB460))</f>
        <v/>
      </c>
      <c r="AA452" s="2" t="str">
        <f>IF('Employee List'!AC460="","",TRIM('Employee List'!AC460))</f>
        <v/>
      </c>
      <c r="AB452" s="2" t="str">
        <f>IF('Employee List'!AD460="","",TRIM('Employee List'!AD460))</f>
        <v/>
      </c>
      <c r="AC452" s="2" t="str">
        <f>IF('Employee List'!G460="","",TRIM('Employee List'!G460))</f>
        <v/>
      </c>
      <c r="AD452" t="str">
        <f>IFERROR(VLOOKUP('Employee List'!AE460,Civil_Status_Table,2,FALSE),"")</f>
        <v/>
      </c>
      <c r="AE452" s="2" t="str">
        <f>IF('Employee List'!AF460="","",TRIM('Employee List'!AF460))</f>
        <v/>
      </c>
      <c r="AF452" s="2" t="str">
        <f>IF('Employee List'!AG460="","",TRIM('Employee List'!AG460))</f>
        <v/>
      </c>
      <c r="AG452" s="2" t="str">
        <f>IF('Employee List'!AH460="","",TRIM('Employee List'!AH460))</f>
        <v/>
      </c>
      <c r="AH452" t="str">
        <f>IF(ISBLANK('Employee List'!AI460), "",VLOOKUP('Employee List'!AI460,'other LOVs'!A:B,2,FALSE))</f>
        <v/>
      </c>
      <c r="AI452" t="str">
        <f>IF('Employee List'!AJ460="","",TRIM('Employee List'!AJ460))</f>
        <v/>
      </c>
      <c r="AJ452" t="str">
        <f>IF(ISBLANK('Employee List'!AK460)," ",TRIM('Employee List'!AK460))</f>
        <v xml:space="preserve"> </v>
      </c>
    </row>
    <row r="453" spans="1:36">
      <c r="A453" t="str">
        <f>IF('Employee List'!B461="","",TRIM('Employee List'!B461))</f>
        <v/>
      </c>
      <c r="B453" t="str">
        <f>IF('Employee List'!C461="","",TRIM('Employee List'!C461))</f>
        <v/>
      </c>
      <c r="C453" t="str">
        <f>IF('Employee List'!D461="","",TRIM('Employee List'!D461))</f>
        <v/>
      </c>
      <c r="D453" t="str">
        <f>IF(ISBLANK('Employee List'!E461), "",VLOOKUP('Employee List'!E461,'other LOVs'!A:B,2,FALSE))</f>
        <v/>
      </c>
      <c r="E453" t="str">
        <f>IF('Employee List'!F461="","",TRIM('Employee List'!F461))</f>
        <v>,</v>
      </c>
      <c r="F453" s="2" t="str">
        <f>IF('Employee List'!H461="","",'Employee List'!H461)</f>
        <v/>
      </c>
      <c r="G453" s="2" t="str">
        <f>IF('Employee List'!I461="","",TRIM('Employee List'!I461))</f>
        <v/>
      </c>
      <c r="H453" t="str">
        <f>IFERROR(VLOOKUP('Employee List'!J461,Nationality_Table,2,FALSE),"")</f>
        <v/>
      </c>
      <c r="I453" t="str">
        <f>IFERROR(VLOOKUP('Employee List'!K461,Country_Table,2,FALSE),"")</f>
        <v/>
      </c>
      <c r="J453" t="str">
        <f>IFERROR(VLOOKUP('Employee List'!L461,Gender_Table,2,FALSE),"")</f>
        <v/>
      </c>
      <c r="K453" s="2" t="str">
        <f>IF('Employee List'!M461="","",TEXT('Employee List'!M461,"00000000000"))</f>
        <v/>
      </c>
      <c r="L453" s="2" t="str">
        <f>IF('Employee List'!N461="","",TRIM('Employee List'!N461))</f>
        <v/>
      </c>
      <c r="M453" s="2" t="str">
        <f>IF('Employee List'!O461="","",TRIM('Employee List'!O461))</f>
        <v/>
      </c>
      <c r="N453" s="2" t="str">
        <f>IF('Employee List'!P461="","",LEFT(TRIM('Employee List'!P461),60))</f>
        <v/>
      </c>
      <c r="O453" t="str">
        <f>IFERROR(IF(VLOOKUP('Employee List'!Q461,Country_Table,2,FALSE)="PH",VLOOKUP(UPPER(TRIM('Employee List'!R461)&amp;TRIM('Employee List'!S461)&amp;TRIM('Employee List'!T461)),City!$K:$M,3,FALSE),IF('Employee List'!T461="","",'Employee List'!T461)),"")</f>
        <v/>
      </c>
      <c r="P453" t="str">
        <f>IFERROR(IF(VLOOKUP('Employee List'!Q461,Country_Table,2,FALSE)="PH",VLOOKUP('Employee List'!R461,Region_Table,2,FALSE),IF('Employee List'!R461="","",'Employee List'!R461)),"")</f>
        <v/>
      </c>
      <c r="Q453" t="str">
        <f>IFERROR(IF(VLOOKUP('Employee List'!Q461,Country_Table,2,FALSE)="PH",VLOOKUP('Employee List'!S461,Province_Table,2,FALSE),IF('Employee List'!S461="","",'Employee List'!S461)),"")</f>
        <v/>
      </c>
      <c r="R453" t="str">
        <f>IFERROR(VLOOKUP('Employee List'!Q461,Country_Table,2,FALSE),"")</f>
        <v/>
      </c>
      <c r="S453" s="2" t="str">
        <f>IF('Employee List'!U461="","",TRIM('Employee List'!U461))</f>
        <v/>
      </c>
      <c r="T453" s="2" t="str">
        <f>IF('Employee List'!V461="","",TRIM('Employee List'!V461))</f>
        <v/>
      </c>
      <c r="U453" s="2" t="str">
        <f>IF('Employee List'!W461="","",LEFT(TRIM('Employee List'!W461),60))</f>
        <v/>
      </c>
      <c r="V453" t="str">
        <f>IFERROR(IF(VLOOKUP('Employee List'!X461,Country_Table,2,FALSE)="PH",VLOOKUP(UPPER(TRIM('Employee List'!Y461)&amp;TRIM('Employee List'!Z461)&amp;TRIM('Employee List'!AA461)),City!$K:$M,3,FALSE),IF('Employee List'!AA461="","",'Employee List'!AA461)),"")</f>
        <v/>
      </c>
      <c r="W453" t="str">
        <f>IFERROR(IF(VLOOKUP('Employee List'!X461,Country_Table,2,FALSE)="PH",VLOOKUP('Employee List'!Y461,Region_Table,2,FALSE),IF('Employee List'!Y461="","",'Employee List'!Y461)),"")</f>
        <v/>
      </c>
      <c r="X453" t="str">
        <f>IFERROR(IF(VLOOKUP('Employee List'!X461,Country_Table,2,FALSE)="PH",VLOOKUP('Employee List'!Z461,Province_Table,2,FALSE),IF('Employee List'!Z461="","",'Employee List'!Z461)),"")</f>
        <v/>
      </c>
      <c r="Y453" t="str">
        <f>IFERROR(VLOOKUP('Employee List'!X461,Country_Table,2,FALSE),"")</f>
        <v/>
      </c>
      <c r="Z453" s="2" t="str">
        <f>IF('Employee List'!AB461="","",TRIM('Employee List'!AB461))</f>
        <v/>
      </c>
      <c r="AA453" s="2" t="str">
        <f>IF('Employee List'!AC461="","",TRIM('Employee List'!AC461))</f>
        <v/>
      </c>
      <c r="AB453" s="2" t="str">
        <f>IF('Employee List'!AD461="","",TRIM('Employee List'!AD461))</f>
        <v/>
      </c>
      <c r="AC453" s="2" t="str">
        <f>IF('Employee List'!G461="","",TRIM('Employee List'!G461))</f>
        <v/>
      </c>
      <c r="AD453" t="str">
        <f>IFERROR(VLOOKUP('Employee List'!AE461,Civil_Status_Table,2,FALSE),"")</f>
        <v/>
      </c>
      <c r="AE453" s="2" t="str">
        <f>IF('Employee List'!AF461="","",TRIM('Employee List'!AF461))</f>
        <v/>
      </c>
      <c r="AF453" s="2" t="str">
        <f>IF('Employee List'!AG461="","",TRIM('Employee List'!AG461))</f>
        <v/>
      </c>
      <c r="AG453" s="2" t="str">
        <f>IF('Employee List'!AH461="","",TRIM('Employee List'!AH461))</f>
        <v/>
      </c>
      <c r="AH453" t="str">
        <f>IF(ISBLANK('Employee List'!AI461), "",VLOOKUP('Employee List'!AI461,'other LOVs'!A:B,2,FALSE))</f>
        <v/>
      </c>
      <c r="AI453" t="str">
        <f>IF('Employee List'!AJ461="","",TRIM('Employee List'!AJ461))</f>
        <v/>
      </c>
      <c r="AJ453" t="str">
        <f>IF(ISBLANK('Employee List'!AK461)," ",TRIM('Employee List'!AK461))</f>
        <v xml:space="preserve"> </v>
      </c>
    </row>
    <row r="454" spans="1:36">
      <c r="A454" t="str">
        <f>IF('Employee List'!B462="","",TRIM('Employee List'!B462))</f>
        <v/>
      </c>
      <c r="B454" t="str">
        <f>IF('Employee List'!C462="","",TRIM('Employee List'!C462))</f>
        <v/>
      </c>
      <c r="C454" t="str">
        <f>IF('Employee List'!D462="","",TRIM('Employee List'!D462))</f>
        <v/>
      </c>
      <c r="D454" t="str">
        <f>IF(ISBLANK('Employee List'!E462), "",VLOOKUP('Employee List'!E462,'other LOVs'!A:B,2,FALSE))</f>
        <v/>
      </c>
      <c r="E454" t="str">
        <f>IF('Employee List'!F462="","",TRIM('Employee List'!F462))</f>
        <v>,</v>
      </c>
      <c r="F454" s="2" t="str">
        <f>IF('Employee List'!H462="","",'Employee List'!H462)</f>
        <v/>
      </c>
      <c r="G454" s="2" t="str">
        <f>IF('Employee List'!I462="","",TRIM('Employee List'!I462))</f>
        <v/>
      </c>
      <c r="H454" t="str">
        <f>IFERROR(VLOOKUP('Employee List'!J462,Nationality_Table,2,FALSE),"")</f>
        <v/>
      </c>
      <c r="I454" t="str">
        <f>IFERROR(VLOOKUP('Employee List'!K462,Country_Table,2,FALSE),"")</f>
        <v/>
      </c>
      <c r="J454" t="str">
        <f>IFERROR(VLOOKUP('Employee List'!L462,Gender_Table,2,FALSE),"")</f>
        <v/>
      </c>
      <c r="K454" s="2" t="str">
        <f>IF('Employee List'!M462="","",TEXT('Employee List'!M462,"00000000000"))</f>
        <v/>
      </c>
      <c r="L454" s="2" t="str">
        <f>IF('Employee List'!N462="","",TRIM('Employee List'!N462))</f>
        <v/>
      </c>
      <c r="M454" s="2" t="str">
        <f>IF('Employee List'!O462="","",TRIM('Employee List'!O462))</f>
        <v/>
      </c>
      <c r="N454" s="2" t="str">
        <f>IF('Employee List'!P462="","",LEFT(TRIM('Employee List'!P462),60))</f>
        <v/>
      </c>
      <c r="O454" t="str">
        <f>IFERROR(IF(VLOOKUP('Employee List'!Q462,Country_Table,2,FALSE)="PH",VLOOKUP(UPPER(TRIM('Employee List'!R462)&amp;TRIM('Employee List'!S462)&amp;TRIM('Employee List'!T462)),City!$K:$M,3,FALSE),IF('Employee List'!T462="","",'Employee List'!T462)),"")</f>
        <v/>
      </c>
      <c r="P454" t="str">
        <f>IFERROR(IF(VLOOKUP('Employee List'!Q462,Country_Table,2,FALSE)="PH",VLOOKUP('Employee List'!R462,Region_Table,2,FALSE),IF('Employee List'!R462="","",'Employee List'!R462)),"")</f>
        <v/>
      </c>
      <c r="Q454" t="str">
        <f>IFERROR(IF(VLOOKUP('Employee List'!Q462,Country_Table,2,FALSE)="PH",VLOOKUP('Employee List'!S462,Province_Table,2,FALSE),IF('Employee List'!S462="","",'Employee List'!S462)),"")</f>
        <v/>
      </c>
      <c r="R454" t="str">
        <f>IFERROR(VLOOKUP('Employee List'!Q462,Country_Table,2,FALSE),"")</f>
        <v/>
      </c>
      <c r="S454" s="2" t="str">
        <f>IF('Employee List'!U462="","",TRIM('Employee List'!U462))</f>
        <v/>
      </c>
      <c r="T454" s="2" t="str">
        <f>IF('Employee List'!V462="","",TRIM('Employee List'!V462))</f>
        <v/>
      </c>
      <c r="U454" s="2" t="str">
        <f>IF('Employee List'!W462="","",LEFT(TRIM('Employee List'!W462),60))</f>
        <v/>
      </c>
      <c r="V454" t="str">
        <f>IFERROR(IF(VLOOKUP('Employee List'!X462,Country_Table,2,FALSE)="PH",VLOOKUP(UPPER(TRIM('Employee List'!Y462)&amp;TRIM('Employee List'!Z462)&amp;TRIM('Employee List'!AA462)),City!$K:$M,3,FALSE),IF('Employee List'!AA462="","",'Employee List'!AA462)),"")</f>
        <v/>
      </c>
      <c r="W454" t="str">
        <f>IFERROR(IF(VLOOKUP('Employee List'!X462,Country_Table,2,FALSE)="PH",VLOOKUP('Employee List'!Y462,Region_Table,2,FALSE),IF('Employee List'!Y462="","",'Employee List'!Y462)),"")</f>
        <v/>
      </c>
      <c r="X454" t="str">
        <f>IFERROR(IF(VLOOKUP('Employee List'!X462,Country_Table,2,FALSE)="PH",VLOOKUP('Employee List'!Z462,Province_Table,2,FALSE),IF('Employee List'!Z462="","",'Employee List'!Z462)),"")</f>
        <v/>
      </c>
      <c r="Y454" t="str">
        <f>IFERROR(VLOOKUP('Employee List'!X462,Country_Table,2,FALSE),"")</f>
        <v/>
      </c>
      <c r="Z454" s="2" t="str">
        <f>IF('Employee List'!AB462="","",TRIM('Employee List'!AB462))</f>
        <v/>
      </c>
      <c r="AA454" s="2" t="str">
        <f>IF('Employee List'!AC462="","",TRIM('Employee List'!AC462))</f>
        <v/>
      </c>
      <c r="AB454" s="2" t="str">
        <f>IF('Employee List'!AD462="","",TRIM('Employee List'!AD462))</f>
        <v/>
      </c>
      <c r="AC454" s="2" t="str">
        <f>IF('Employee List'!G462="","",TRIM('Employee List'!G462))</f>
        <v/>
      </c>
      <c r="AD454" t="str">
        <f>IFERROR(VLOOKUP('Employee List'!AE462,Civil_Status_Table,2,FALSE),"")</f>
        <v/>
      </c>
      <c r="AE454" s="2" t="str">
        <f>IF('Employee List'!AF462="","",TRIM('Employee List'!AF462))</f>
        <v/>
      </c>
      <c r="AF454" s="2" t="str">
        <f>IF('Employee List'!AG462="","",TRIM('Employee List'!AG462))</f>
        <v/>
      </c>
      <c r="AG454" s="2" t="str">
        <f>IF('Employee List'!AH462="","",TRIM('Employee List'!AH462))</f>
        <v/>
      </c>
      <c r="AH454" t="str">
        <f>IF(ISBLANK('Employee List'!AI462), "",VLOOKUP('Employee List'!AI462,'other LOVs'!A:B,2,FALSE))</f>
        <v/>
      </c>
      <c r="AI454" t="str">
        <f>IF('Employee List'!AJ462="","",TRIM('Employee List'!AJ462))</f>
        <v/>
      </c>
      <c r="AJ454" t="str">
        <f>IF(ISBLANK('Employee List'!AK462)," ",TRIM('Employee List'!AK462))</f>
        <v xml:space="preserve"> </v>
      </c>
    </row>
    <row r="455" spans="1:36">
      <c r="A455" t="str">
        <f>IF('Employee List'!B463="","",TRIM('Employee List'!B463))</f>
        <v/>
      </c>
      <c r="B455" t="str">
        <f>IF('Employee List'!C463="","",TRIM('Employee List'!C463))</f>
        <v/>
      </c>
      <c r="C455" t="str">
        <f>IF('Employee List'!D463="","",TRIM('Employee List'!D463))</f>
        <v/>
      </c>
      <c r="D455" t="str">
        <f>IF(ISBLANK('Employee List'!E463), "",VLOOKUP('Employee List'!E463,'other LOVs'!A:B,2,FALSE))</f>
        <v/>
      </c>
      <c r="E455" t="str">
        <f>IF('Employee List'!F463="","",TRIM('Employee List'!F463))</f>
        <v>,</v>
      </c>
      <c r="F455" s="2" t="str">
        <f>IF('Employee List'!H463="","",'Employee List'!H463)</f>
        <v/>
      </c>
      <c r="G455" s="2" t="str">
        <f>IF('Employee List'!I463="","",TRIM('Employee List'!I463))</f>
        <v/>
      </c>
      <c r="H455" t="str">
        <f>IFERROR(VLOOKUP('Employee List'!J463,Nationality_Table,2,FALSE),"")</f>
        <v/>
      </c>
      <c r="I455" t="str">
        <f>IFERROR(VLOOKUP('Employee List'!K463,Country_Table,2,FALSE),"")</f>
        <v/>
      </c>
      <c r="J455" t="str">
        <f>IFERROR(VLOOKUP('Employee List'!L463,Gender_Table,2,FALSE),"")</f>
        <v/>
      </c>
      <c r="K455" s="2" t="str">
        <f>IF('Employee List'!M463="","",TEXT('Employee List'!M463,"00000000000"))</f>
        <v/>
      </c>
      <c r="L455" s="2" t="str">
        <f>IF('Employee List'!N463="","",TRIM('Employee List'!N463))</f>
        <v/>
      </c>
      <c r="M455" s="2" t="str">
        <f>IF('Employee List'!O463="","",TRIM('Employee List'!O463))</f>
        <v/>
      </c>
      <c r="N455" s="2" t="str">
        <f>IF('Employee List'!P463="","",LEFT(TRIM('Employee List'!P463),60))</f>
        <v/>
      </c>
      <c r="O455" t="str">
        <f>IFERROR(IF(VLOOKUP('Employee List'!Q463,Country_Table,2,FALSE)="PH",VLOOKUP(UPPER(TRIM('Employee List'!R463)&amp;TRIM('Employee List'!S463)&amp;TRIM('Employee List'!T463)),City!$K:$M,3,FALSE),IF('Employee List'!T463="","",'Employee List'!T463)),"")</f>
        <v/>
      </c>
      <c r="P455" t="str">
        <f>IFERROR(IF(VLOOKUP('Employee List'!Q463,Country_Table,2,FALSE)="PH",VLOOKUP('Employee List'!R463,Region_Table,2,FALSE),IF('Employee List'!R463="","",'Employee List'!R463)),"")</f>
        <v/>
      </c>
      <c r="Q455" t="str">
        <f>IFERROR(IF(VLOOKUP('Employee List'!Q463,Country_Table,2,FALSE)="PH",VLOOKUP('Employee List'!S463,Province_Table,2,FALSE),IF('Employee List'!S463="","",'Employee List'!S463)),"")</f>
        <v/>
      </c>
      <c r="R455" t="str">
        <f>IFERROR(VLOOKUP('Employee List'!Q463,Country_Table,2,FALSE),"")</f>
        <v/>
      </c>
      <c r="S455" s="2" t="str">
        <f>IF('Employee List'!U463="","",TRIM('Employee List'!U463))</f>
        <v/>
      </c>
      <c r="T455" s="2" t="str">
        <f>IF('Employee List'!V463="","",TRIM('Employee List'!V463))</f>
        <v/>
      </c>
      <c r="U455" s="2" t="str">
        <f>IF('Employee List'!W463="","",LEFT(TRIM('Employee List'!W463),60))</f>
        <v/>
      </c>
      <c r="V455" t="str">
        <f>IFERROR(IF(VLOOKUP('Employee List'!X463,Country_Table,2,FALSE)="PH",VLOOKUP(UPPER(TRIM('Employee List'!Y463)&amp;TRIM('Employee List'!Z463)&amp;TRIM('Employee List'!AA463)),City!$K:$M,3,FALSE),IF('Employee List'!AA463="","",'Employee List'!AA463)),"")</f>
        <v/>
      </c>
      <c r="W455" t="str">
        <f>IFERROR(IF(VLOOKUP('Employee List'!X463,Country_Table,2,FALSE)="PH",VLOOKUP('Employee List'!Y463,Region_Table,2,FALSE),IF('Employee List'!Y463="","",'Employee List'!Y463)),"")</f>
        <v/>
      </c>
      <c r="X455" t="str">
        <f>IFERROR(IF(VLOOKUP('Employee List'!X463,Country_Table,2,FALSE)="PH",VLOOKUP('Employee List'!Z463,Province_Table,2,FALSE),IF('Employee List'!Z463="","",'Employee List'!Z463)),"")</f>
        <v/>
      </c>
      <c r="Y455" t="str">
        <f>IFERROR(VLOOKUP('Employee List'!X463,Country_Table,2,FALSE),"")</f>
        <v/>
      </c>
      <c r="Z455" s="2" t="str">
        <f>IF('Employee List'!AB463="","",TRIM('Employee List'!AB463))</f>
        <v/>
      </c>
      <c r="AA455" s="2" t="str">
        <f>IF('Employee List'!AC463="","",TRIM('Employee List'!AC463))</f>
        <v/>
      </c>
      <c r="AB455" s="2" t="str">
        <f>IF('Employee List'!AD463="","",TRIM('Employee List'!AD463))</f>
        <v/>
      </c>
      <c r="AC455" s="2" t="str">
        <f>IF('Employee List'!G463="","",TRIM('Employee List'!G463))</f>
        <v/>
      </c>
      <c r="AD455" t="str">
        <f>IFERROR(VLOOKUP('Employee List'!AE463,Civil_Status_Table,2,FALSE),"")</f>
        <v/>
      </c>
      <c r="AE455" s="2" t="str">
        <f>IF('Employee List'!AF463="","",TRIM('Employee List'!AF463))</f>
        <v/>
      </c>
      <c r="AF455" s="2" t="str">
        <f>IF('Employee List'!AG463="","",TRIM('Employee List'!AG463))</f>
        <v/>
      </c>
      <c r="AG455" s="2" t="str">
        <f>IF('Employee List'!AH463="","",TRIM('Employee List'!AH463))</f>
        <v/>
      </c>
      <c r="AH455" t="str">
        <f>IF(ISBLANK('Employee List'!AI463), "",VLOOKUP('Employee List'!AI463,'other LOVs'!A:B,2,FALSE))</f>
        <v/>
      </c>
      <c r="AI455" t="str">
        <f>IF('Employee List'!AJ463="","",TRIM('Employee List'!AJ463))</f>
        <v/>
      </c>
      <c r="AJ455" t="str">
        <f>IF(ISBLANK('Employee List'!AK463)," ",TRIM('Employee List'!AK463))</f>
        <v xml:space="preserve"> </v>
      </c>
    </row>
    <row r="456" spans="1:36">
      <c r="A456" t="str">
        <f>IF('Employee List'!B464="","",TRIM('Employee List'!B464))</f>
        <v/>
      </c>
      <c r="B456" t="str">
        <f>IF('Employee List'!C464="","",TRIM('Employee List'!C464))</f>
        <v/>
      </c>
      <c r="C456" t="str">
        <f>IF('Employee List'!D464="","",TRIM('Employee List'!D464))</f>
        <v/>
      </c>
      <c r="D456" t="str">
        <f>IF(ISBLANK('Employee List'!E464), "",VLOOKUP('Employee List'!E464,'other LOVs'!A:B,2,FALSE))</f>
        <v/>
      </c>
      <c r="E456" t="str">
        <f>IF('Employee List'!F464="","",TRIM('Employee List'!F464))</f>
        <v>,</v>
      </c>
      <c r="F456" s="2" t="str">
        <f>IF('Employee List'!H464="","",'Employee List'!H464)</f>
        <v/>
      </c>
      <c r="G456" s="2" t="str">
        <f>IF('Employee List'!I464="","",TRIM('Employee List'!I464))</f>
        <v/>
      </c>
      <c r="H456" t="str">
        <f>IFERROR(VLOOKUP('Employee List'!J464,Nationality_Table,2,FALSE),"")</f>
        <v/>
      </c>
      <c r="I456" t="str">
        <f>IFERROR(VLOOKUP('Employee List'!K464,Country_Table,2,FALSE),"")</f>
        <v/>
      </c>
      <c r="J456" t="str">
        <f>IFERROR(VLOOKUP('Employee List'!L464,Gender_Table,2,FALSE),"")</f>
        <v/>
      </c>
      <c r="K456" s="2" t="str">
        <f>IF('Employee List'!M464="","",TEXT('Employee List'!M464,"00000000000"))</f>
        <v/>
      </c>
      <c r="L456" s="2" t="str">
        <f>IF('Employee List'!N464="","",TRIM('Employee List'!N464))</f>
        <v/>
      </c>
      <c r="M456" s="2" t="str">
        <f>IF('Employee List'!O464="","",TRIM('Employee List'!O464))</f>
        <v/>
      </c>
      <c r="N456" s="2" t="str">
        <f>IF('Employee List'!P464="","",LEFT(TRIM('Employee List'!P464),60))</f>
        <v/>
      </c>
      <c r="O456" t="str">
        <f>IFERROR(IF(VLOOKUP('Employee List'!Q464,Country_Table,2,FALSE)="PH",VLOOKUP(UPPER(TRIM('Employee List'!R464)&amp;TRIM('Employee List'!S464)&amp;TRIM('Employee List'!T464)),City!$K:$M,3,FALSE),IF('Employee List'!T464="","",'Employee List'!T464)),"")</f>
        <v/>
      </c>
      <c r="P456" t="str">
        <f>IFERROR(IF(VLOOKUP('Employee List'!Q464,Country_Table,2,FALSE)="PH",VLOOKUP('Employee List'!R464,Region_Table,2,FALSE),IF('Employee List'!R464="","",'Employee List'!R464)),"")</f>
        <v/>
      </c>
      <c r="Q456" t="str">
        <f>IFERROR(IF(VLOOKUP('Employee List'!Q464,Country_Table,2,FALSE)="PH",VLOOKUP('Employee List'!S464,Province_Table,2,FALSE),IF('Employee List'!S464="","",'Employee List'!S464)),"")</f>
        <v/>
      </c>
      <c r="R456" t="str">
        <f>IFERROR(VLOOKUP('Employee List'!Q464,Country_Table,2,FALSE),"")</f>
        <v/>
      </c>
      <c r="S456" s="2" t="str">
        <f>IF('Employee List'!U464="","",TRIM('Employee List'!U464))</f>
        <v/>
      </c>
      <c r="T456" s="2" t="str">
        <f>IF('Employee List'!V464="","",TRIM('Employee List'!V464))</f>
        <v/>
      </c>
      <c r="U456" s="2" t="str">
        <f>IF('Employee List'!W464="","",LEFT(TRIM('Employee List'!W464),60))</f>
        <v/>
      </c>
      <c r="V456" t="str">
        <f>IFERROR(IF(VLOOKUP('Employee List'!X464,Country_Table,2,FALSE)="PH",VLOOKUP(UPPER(TRIM('Employee List'!Y464)&amp;TRIM('Employee List'!Z464)&amp;TRIM('Employee List'!AA464)),City!$K:$M,3,FALSE),IF('Employee List'!AA464="","",'Employee List'!AA464)),"")</f>
        <v/>
      </c>
      <c r="W456" t="str">
        <f>IFERROR(IF(VLOOKUP('Employee List'!X464,Country_Table,2,FALSE)="PH",VLOOKUP('Employee List'!Y464,Region_Table,2,FALSE),IF('Employee List'!Y464="","",'Employee List'!Y464)),"")</f>
        <v/>
      </c>
      <c r="X456" t="str">
        <f>IFERROR(IF(VLOOKUP('Employee List'!X464,Country_Table,2,FALSE)="PH",VLOOKUP('Employee List'!Z464,Province_Table,2,FALSE),IF('Employee List'!Z464="","",'Employee List'!Z464)),"")</f>
        <v/>
      </c>
      <c r="Y456" t="str">
        <f>IFERROR(VLOOKUP('Employee List'!X464,Country_Table,2,FALSE),"")</f>
        <v/>
      </c>
      <c r="Z456" s="2" t="str">
        <f>IF('Employee List'!AB464="","",TRIM('Employee List'!AB464))</f>
        <v/>
      </c>
      <c r="AA456" s="2" t="str">
        <f>IF('Employee List'!AC464="","",TRIM('Employee List'!AC464))</f>
        <v/>
      </c>
      <c r="AB456" s="2" t="str">
        <f>IF('Employee List'!AD464="","",TRIM('Employee List'!AD464))</f>
        <v/>
      </c>
      <c r="AC456" s="2" t="str">
        <f>IF('Employee List'!G464="","",TRIM('Employee List'!G464))</f>
        <v/>
      </c>
      <c r="AD456" t="str">
        <f>IFERROR(VLOOKUP('Employee List'!AE464,Civil_Status_Table,2,FALSE),"")</f>
        <v/>
      </c>
      <c r="AE456" s="2" t="str">
        <f>IF('Employee List'!AF464="","",TRIM('Employee List'!AF464))</f>
        <v/>
      </c>
      <c r="AF456" s="2" t="str">
        <f>IF('Employee List'!AG464="","",TRIM('Employee List'!AG464))</f>
        <v/>
      </c>
      <c r="AG456" s="2" t="str">
        <f>IF('Employee List'!AH464="","",TRIM('Employee List'!AH464))</f>
        <v/>
      </c>
      <c r="AH456" t="str">
        <f>IF(ISBLANK('Employee List'!AI464), "",VLOOKUP('Employee List'!AI464,'other LOVs'!A:B,2,FALSE))</f>
        <v/>
      </c>
      <c r="AI456" t="str">
        <f>IF('Employee List'!AJ464="","",TRIM('Employee List'!AJ464))</f>
        <v/>
      </c>
      <c r="AJ456" t="str">
        <f>IF(ISBLANK('Employee List'!AK464)," ",TRIM('Employee List'!AK464))</f>
        <v xml:space="preserve"> </v>
      </c>
    </row>
    <row r="457" spans="1:36">
      <c r="A457" t="str">
        <f>IF('Employee List'!B465="","",TRIM('Employee List'!B465))</f>
        <v/>
      </c>
      <c r="B457" t="str">
        <f>IF('Employee List'!C465="","",TRIM('Employee List'!C465))</f>
        <v/>
      </c>
      <c r="C457" t="str">
        <f>IF('Employee List'!D465="","",TRIM('Employee List'!D465))</f>
        <v/>
      </c>
      <c r="D457" t="str">
        <f>IF(ISBLANK('Employee List'!E465), "",VLOOKUP('Employee List'!E465,'other LOVs'!A:B,2,FALSE))</f>
        <v/>
      </c>
      <c r="E457" t="str">
        <f>IF('Employee List'!F465="","",TRIM('Employee List'!F465))</f>
        <v>,</v>
      </c>
      <c r="F457" s="2" t="str">
        <f>IF('Employee List'!H465="","",'Employee List'!H465)</f>
        <v/>
      </c>
      <c r="G457" s="2" t="str">
        <f>IF('Employee List'!I465="","",TRIM('Employee List'!I465))</f>
        <v/>
      </c>
      <c r="H457" t="str">
        <f>IFERROR(VLOOKUP('Employee List'!J465,Nationality_Table,2,FALSE),"")</f>
        <v/>
      </c>
      <c r="I457" t="str">
        <f>IFERROR(VLOOKUP('Employee List'!K465,Country_Table,2,FALSE),"")</f>
        <v/>
      </c>
      <c r="J457" t="str">
        <f>IFERROR(VLOOKUP('Employee List'!L465,Gender_Table,2,FALSE),"")</f>
        <v/>
      </c>
      <c r="K457" s="2" t="str">
        <f>IF('Employee List'!M465="","",TEXT('Employee List'!M465,"00000000000"))</f>
        <v/>
      </c>
      <c r="L457" s="2" t="str">
        <f>IF('Employee List'!N465="","",TRIM('Employee List'!N465))</f>
        <v/>
      </c>
      <c r="M457" s="2" t="str">
        <f>IF('Employee List'!O465="","",TRIM('Employee List'!O465))</f>
        <v/>
      </c>
      <c r="N457" s="2" t="str">
        <f>IF('Employee List'!P465="","",LEFT(TRIM('Employee List'!P465),60))</f>
        <v/>
      </c>
      <c r="O457" t="str">
        <f>IFERROR(IF(VLOOKUP('Employee List'!Q465,Country_Table,2,FALSE)="PH",VLOOKUP(UPPER(TRIM('Employee List'!R465)&amp;TRIM('Employee List'!S465)&amp;TRIM('Employee List'!T465)),City!$K:$M,3,FALSE),IF('Employee List'!T465="","",'Employee List'!T465)),"")</f>
        <v/>
      </c>
      <c r="P457" t="str">
        <f>IFERROR(IF(VLOOKUP('Employee List'!Q465,Country_Table,2,FALSE)="PH",VLOOKUP('Employee List'!R465,Region_Table,2,FALSE),IF('Employee List'!R465="","",'Employee List'!R465)),"")</f>
        <v/>
      </c>
      <c r="Q457" t="str">
        <f>IFERROR(IF(VLOOKUP('Employee List'!Q465,Country_Table,2,FALSE)="PH",VLOOKUP('Employee List'!S465,Province_Table,2,FALSE),IF('Employee List'!S465="","",'Employee List'!S465)),"")</f>
        <v/>
      </c>
      <c r="R457" t="str">
        <f>IFERROR(VLOOKUP('Employee List'!Q465,Country_Table,2,FALSE),"")</f>
        <v/>
      </c>
      <c r="S457" s="2" t="str">
        <f>IF('Employee List'!U465="","",TRIM('Employee List'!U465))</f>
        <v/>
      </c>
      <c r="T457" s="2" t="str">
        <f>IF('Employee List'!V465="","",TRIM('Employee List'!V465))</f>
        <v/>
      </c>
      <c r="U457" s="2" t="str">
        <f>IF('Employee List'!W465="","",LEFT(TRIM('Employee List'!W465),60))</f>
        <v/>
      </c>
      <c r="V457" t="str">
        <f>IFERROR(IF(VLOOKUP('Employee List'!X465,Country_Table,2,FALSE)="PH",VLOOKUP(UPPER(TRIM('Employee List'!Y465)&amp;TRIM('Employee List'!Z465)&amp;TRIM('Employee List'!AA465)),City!$K:$M,3,FALSE),IF('Employee List'!AA465="","",'Employee List'!AA465)),"")</f>
        <v/>
      </c>
      <c r="W457" t="str">
        <f>IFERROR(IF(VLOOKUP('Employee List'!X465,Country_Table,2,FALSE)="PH",VLOOKUP('Employee List'!Y465,Region_Table,2,FALSE),IF('Employee List'!Y465="","",'Employee List'!Y465)),"")</f>
        <v/>
      </c>
      <c r="X457" t="str">
        <f>IFERROR(IF(VLOOKUP('Employee List'!X465,Country_Table,2,FALSE)="PH",VLOOKUP('Employee List'!Z465,Province_Table,2,FALSE),IF('Employee List'!Z465="","",'Employee List'!Z465)),"")</f>
        <v/>
      </c>
      <c r="Y457" t="str">
        <f>IFERROR(VLOOKUP('Employee List'!X465,Country_Table,2,FALSE),"")</f>
        <v/>
      </c>
      <c r="Z457" s="2" t="str">
        <f>IF('Employee List'!AB465="","",TRIM('Employee List'!AB465))</f>
        <v/>
      </c>
      <c r="AA457" s="2" t="str">
        <f>IF('Employee List'!AC465="","",TRIM('Employee List'!AC465))</f>
        <v/>
      </c>
      <c r="AB457" s="2" t="str">
        <f>IF('Employee List'!AD465="","",TRIM('Employee List'!AD465))</f>
        <v/>
      </c>
      <c r="AC457" s="2" t="str">
        <f>IF('Employee List'!G465="","",TRIM('Employee List'!G465))</f>
        <v/>
      </c>
      <c r="AD457" t="str">
        <f>IFERROR(VLOOKUP('Employee List'!AE465,Civil_Status_Table,2,FALSE),"")</f>
        <v/>
      </c>
      <c r="AE457" s="2" t="str">
        <f>IF('Employee List'!AF465="","",TRIM('Employee List'!AF465))</f>
        <v/>
      </c>
      <c r="AF457" s="2" t="str">
        <f>IF('Employee List'!AG465="","",TRIM('Employee List'!AG465))</f>
        <v/>
      </c>
      <c r="AG457" s="2" t="str">
        <f>IF('Employee List'!AH465="","",TRIM('Employee List'!AH465))</f>
        <v/>
      </c>
      <c r="AH457" t="str">
        <f>IF(ISBLANK('Employee List'!AI465), "",VLOOKUP('Employee List'!AI465,'other LOVs'!A:B,2,FALSE))</f>
        <v/>
      </c>
      <c r="AI457" t="str">
        <f>IF('Employee List'!AJ465="","",TRIM('Employee List'!AJ465))</f>
        <v/>
      </c>
      <c r="AJ457" t="str">
        <f>IF(ISBLANK('Employee List'!AK465)," ",TRIM('Employee List'!AK465))</f>
        <v xml:space="preserve"> </v>
      </c>
    </row>
    <row r="458" spans="1:36">
      <c r="A458" t="str">
        <f>IF('Employee List'!B466="","",TRIM('Employee List'!B466))</f>
        <v/>
      </c>
      <c r="B458" t="str">
        <f>IF('Employee List'!C466="","",TRIM('Employee List'!C466))</f>
        <v/>
      </c>
      <c r="C458" t="str">
        <f>IF('Employee List'!D466="","",TRIM('Employee List'!D466))</f>
        <v/>
      </c>
      <c r="D458" t="str">
        <f>IF(ISBLANK('Employee List'!E466), "",VLOOKUP('Employee List'!E466,'other LOVs'!A:B,2,FALSE))</f>
        <v/>
      </c>
      <c r="E458" t="str">
        <f>IF('Employee List'!F466="","",TRIM('Employee List'!F466))</f>
        <v>,</v>
      </c>
      <c r="F458" s="2" t="str">
        <f>IF('Employee List'!H466="","",'Employee List'!H466)</f>
        <v/>
      </c>
      <c r="G458" s="2" t="str">
        <f>IF('Employee List'!I466="","",TRIM('Employee List'!I466))</f>
        <v/>
      </c>
      <c r="H458" t="str">
        <f>IFERROR(VLOOKUP('Employee List'!J466,Nationality_Table,2,FALSE),"")</f>
        <v/>
      </c>
      <c r="I458" t="str">
        <f>IFERROR(VLOOKUP('Employee List'!K466,Country_Table,2,FALSE),"")</f>
        <v/>
      </c>
      <c r="J458" t="str">
        <f>IFERROR(VLOOKUP('Employee List'!L466,Gender_Table,2,FALSE),"")</f>
        <v/>
      </c>
      <c r="K458" s="2" t="str">
        <f>IF('Employee List'!M466="","",TEXT('Employee List'!M466,"00000000000"))</f>
        <v/>
      </c>
      <c r="L458" s="2" t="str">
        <f>IF('Employee List'!N466="","",TRIM('Employee List'!N466))</f>
        <v/>
      </c>
      <c r="M458" s="2" t="str">
        <f>IF('Employee List'!O466="","",TRIM('Employee List'!O466))</f>
        <v/>
      </c>
      <c r="N458" s="2" t="str">
        <f>IF('Employee List'!P466="","",LEFT(TRIM('Employee List'!P466),60))</f>
        <v/>
      </c>
      <c r="O458" t="str">
        <f>IFERROR(IF(VLOOKUP('Employee List'!Q466,Country_Table,2,FALSE)="PH",VLOOKUP(UPPER(TRIM('Employee List'!R466)&amp;TRIM('Employee List'!S466)&amp;TRIM('Employee List'!T466)),City!$K:$M,3,FALSE),IF('Employee List'!T466="","",'Employee List'!T466)),"")</f>
        <v/>
      </c>
      <c r="P458" t="str">
        <f>IFERROR(IF(VLOOKUP('Employee List'!Q466,Country_Table,2,FALSE)="PH",VLOOKUP('Employee List'!R466,Region_Table,2,FALSE),IF('Employee List'!R466="","",'Employee List'!R466)),"")</f>
        <v/>
      </c>
      <c r="Q458" t="str">
        <f>IFERROR(IF(VLOOKUP('Employee List'!Q466,Country_Table,2,FALSE)="PH",VLOOKUP('Employee List'!S466,Province_Table,2,FALSE),IF('Employee List'!S466="","",'Employee List'!S466)),"")</f>
        <v/>
      </c>
      <c r="R458" t="str">
        <f>IFERROR(VLOOKUP('Employee List'!Q466,Country_Table,2,FALSE),"")</f>
        <v/>
      </c>
      <c r="S458" s="2" t="str">
        <f>IF('Employee List'!U466="","",TRIM('Employee List'!U466))</f>
        <v/>
      </c>
      <c r="T458" s="2" t="str">
        <f>IF('Employee List'!V466="","",TRIM('Employee List'!V466))</f>
        <v/>
      </c>
      <c r="U458" s="2" t="str">
        <f>IF('Employee List'!W466="","",LEFT(TRIM('Employee List'!W466),60))</f>
        <v/>
      </c>
      <c r="V458" t="str">
        <f>IFERROR(IF(VLOOKUP('Employee List'!X466,Country_Table,2,FALSE)="PH",VLOOKUP(UPPER(TRIM('Employee List'!Y466)&amp;TRIM('Employee List'!Z466)&amp;TRIM('Employee List'!AA466)),City!$K:$M,3,FALSE),IF('Employee List'!AA466="","",'Employee List'!AA466)),"")</f>
        <v/>
      </c>
      <c r="W458" t="str">
        <f>IFERROR(IF(VLOOKUP('Employee List'!X466,Country_Table,2,FALSE)="PH",VLOOKUP('Employee List'!Y466,Region_Table,2,FALSE),IF('Employee List'!Y466="","",'Employee List'!Y466)),"")</f>
        <v/>
      </c>
      <c r="X458" t="str">
        <f>IFERROR(IF(VLOOKUP('Employee List'!X466,Country_Table,2,FALSE)="PH",VLOOKUP('Employee List'!Z466,Province_Table,2,FALSE),IF('Employee List'!Z466="","",'Employee List'!Z466)),"")</f>
        <v/>
      </c>
      <c r="Y458" t="str">
        <f>IFERROR(VLOOKUP('Employee List'!X466,Country_Table,2,FALSE),"")</f>
        <v/>
      </c>
      <c r="Z458" s="2" t="str">
        <f>IF('Employee List'!AB466="","",TRIM('Employee List'!AB466))</f>
        <v/>
      </c>
      <c r="AA458" s="2" t="str">
        <f>IF('Employee List'!AC466="","",TRIM('Employee List'!AC466))</f>
        <v/>
      </c>
      <c r="AB458" s="2" t="str">
        <f>IF('Employee List'!AD466="","",TRIM('Employee List'!AD466))</f>
        <v/>
      </c>
      <c r="AC458" s="2" t="str">
        <f>IF('Employee List'!G466="","",TRIM('Employee List'!G466))</f>
        <v/>
      </c>
      <c r="AD458" t="str">
        <f>IFERROR(VLOOKUP('Employee List'!AE466,Civil_Status_Table,2,FALSE),"")</f>
        <v/>
      </c>
      <c r="AE458" s="2" t="str">
        <f>IF('Employee List'!AF466="","",TRIM('Employee List'!AF466))</f>
        <v/>
      </c>
      <c r="AF458" s="2" t="str">
        <f>IF('Employee List'!AG466="","",TRIM('Employee List'!AG466))</f>
        <v/>
      </c>
      <c r="AG458" s="2" t="str">
        <f>IF('Employee List'!AH466="","",TRIM('Employee List'!AH466))</f>
        <v/>
      </c>
      <c r="AH458" t="str">
        <f>IF(ISBLANK('Employee List'!AI466), "",VLOOKUP('Employee List'!AI466,'other LOVs'!A:B,2,FALSE))</f>
        <v/>
      </c>
      <c r="AI458" t="str">
        <f>IF('Employee List'!AJ466="","",TRIM('Employee List'!AJ466))</f>
        <v/>
      </c>
      <c r="AJ458" t="str">
        <f>IF(ISBLANK('Employee List'!AK466)," ",TRIM('Employee List'!AK466))</f>
        <v xml:space="preserve"> </v>
      </c>
    </row>
    <row r="459" spans="1:36">
      <c r="A459" t="str">
        <f>IF('Employee List'!B467="","",TRIM('Employee List'!B467))</f>
        <v/>
      </c>
      <c r="B459" t="str">
        <f>IF('Employee List'!C467="","",TRIM('Employee List'!C467))</f>
        <v/>
      </c>
      <c r="C459" t="str">
        <f>IF('Employee List'!D467="","",TRIM('Employee List'!D467))</f>
        <v/>
      </c>
      <c r="D459" t="str">
        <f>IF(ISBLANK('Employee List'!E467), "",VLOOKUP('Employee List'!E467,'other LOVs'!A:B,2,FALSE))</f>
        <v/>
      </c>
      <c r="E459" t="str">
        <f>IF('Employee List'!F467="","",TRIM('Employee List'!F467))</f>
        <v>,</v>
      </c>
      <c r="F459" s="2" t="str">
        <f>IF('Employee List'!H467="","",'Employee List'!H467)</f>
        <v/>
      </c>
      <c r="G459" s="2" t="str">
        <f>IF('Employee List'!I467="","",TRIM('Employee List'!I467))</f>
        <v/>
      </c>
      <c r="H459" t="str">
        <f>IFERROR(VLOOKUP('Employee List'!J467,Nationality_Table,2,FALSE),"")</f>
        <v/>
      </c>
      <c r="I459" t="str">
        <f>IFERROR(VLOOKUP('Employee List'!K467,Country_Table,2,FALSE),"")</f>
        <v/>
      </c>
      <c r="J459" t="str">
        <f>IFERROR(VLOOKUP('Employee List'!L467,Gender_Table,2,FALSE),"")</f>
        <v/>
      </c>
      <c r="K459" s="2" t="str">
        <f>IF('Employee List'!M467="","",TEXT('Employee List'!M467,"00000000000"))</f>
        <v/>
      </c>
      <c r="L459" s="2" t="str">
        <f>IF('Employee List'!N467="","",TRIM('Employee List'!N467))</f>
        <v/>
      </c>
      <c r="M459" s="2" t="str">
        <f>IF('Employee List'!O467="","",TRIM('Employee List'!O467))</f>
        <v/>
      </c>
      <c r="N459" s="2" t="str">
        <f>IF('Employee List'!P467="","",LEFT(TRIM('Employee List'!P467),60))</f>
        <v/>
      </c>
      <c r="O459" t="str">
        <f>IFERROR(IF(VLOOKUP('Employee List'!Q467,Country_Table,2,FALSE)="PH",VLOOKUP(UPPER(TRIM('Employee List'!R467)&amp;TRIM('Employee List'!S467)&amp;TRIM('Employee List'!T467)),City!$K:$M,3,FALSE),IF('Employee List'!T467="","",'Employee List'!T467)),"")</f>
        <v/>
      </c>
      <c r="P459" t="str">
        <f>IFERROR(IF(VLOOKUP('Employee List'!Q467,Country_Table,2,FALSE)="PH",VLOOKUP('Employee List'!R467,Region_Table,2,FALSE),IF('Employee List'!R467="","",'Employee List'!R467)),"")</f>
        <v/>
      </c>
      <c r="Q459" t="str">
        <f>IFERROR(IF(VLOOKUP('Employee List'!Q467,Country_Table,2,FALSE)="PH",VLOOKUP('Employee List'!S467,Province_Table,2,FALSE),IF('Employee List'!S467="","",'Employee List'!S467)),"")</f>
        <v/>
      </c>
      <c r="R459" t="str">
        <f>IFERROR(VLOOKUP('Employee List'!Q467,Country_Table,2,FALSE),"")</f>
        <v/>
      </c>
      <c r="S459" s="2" t="str">
        <f>IF('Employee List'!U467="","",TRIM('Employee List'!U467))</f>
        <v/>
      </c>
      <c r="T459" s="2" t="str">
        <f>IF('Employee List'!V467="","",TRIM('Employee List'!V467))</f>
        <v/>
      </c>
      <c r="U459" s="2" t="str">
        <f>IF('Employee List'!W467="","",LEFT(TRIM('Employee List'!W467),60))</f>
        <v/>
      </c>
      <c r="V459" t="str">
        <f>IFERROR(IF(VLOOKUP('Employee List'!X467,Country_Table,2,FALSE)="PH",VLOOKUP(UPPER(TRIM('Employee List'!Y467)&amp;TRIM('Employee List'!Z467)&amp;TRIM('Employee List'!AA467)),City!$K:$M,3,FALSE),IF('Employee List'!AA467="","",'Employee List'!AA467)),"")</f>
        <v/>
      </c>
      <c r="W459" t="str">
        <f>IFERROR(IF(VLOOKUP('Employee List'!X467,Country_Table,2,FALSE)="PH",VLOOKUP('Employee List'!Y467,Region_Table,2,FALSE),IF('Employee List'!Y467="","",'Employee List'!Y467)),"")</f>
        <v/>
      </c>
      <c r="X459" t="str">
        <f>IFERROR(IF(VLOOKUP('Employee List'!X467,Country_Table,2,FALSE)="PH",VLOOKUP('Employee List'!Z467,Province_Table,2,FALSE),IF('Employee List'!Z467="","",'Employee List'!Z467)),"")</f>
        <v/>
      </c>
      <c r="Y459" t="str">
        <f>IFERROR(VLOOKUP('Employee List'!X467,Country_Table,2,FALSE),"")</f>
        <v/>
      </c>
      <c r="Z459" s="2" t="str">
        <f>IF('Employee List'!AB467="","",TRIM('Employee List'!AB467))</f>
        <v/>
      </c>
      <c r="AA459" s="2" t="str">
        <f>IF('Employee List'!AC467="","",TRIM('Employee List'!AC467))</f>
        <v/>
      </c>
      <c r="AB459" s="2" t="str">
        <f>IF('Employee List'!AD467="","",TRIM('Employee List'!AD467))</f>
        <v/>
      </c>
      <c r="AC459" s="2" t="str">
        <f>IF('Employee List'!G467="","",TRIM('Employee List'!G467))</f>
        <v/>
      </c>
      <c r="AD459" t="str">
        <f>IFERROR(VLOOKUP('Employee List'!AE467,Civil_Status_Table,2,FALSE),"")</f>
        <v/>
      </c>
      <c r="AE459" s="2" t="str">
        <f>IF('Employee List'!AF467="","",TRIM('Employee List'!AF467))</f>
        <v/>
      </c>
      <c r="AF459" s="2" t="str">
        <f>IF('Employee List'!AG467="","",TRIM('Employee List'!AG467))</f>
        <v/>
      </c>
      <c r="AG459" s="2" t="str">
        <f>IF('Employee List'!AH467="","",TRIM('Employee List'!AH467))</f>
        <v/>
      </c>
      <c r="AH459" t="str">
        <f>IF(ISBLANK('Employee List'!AI467), "",VLOOKUP('Employee List'!AI467,'other LOVs'!A:B,2,FALSE))</f>
        <v/>
      </c>
      <c r="AI459" t="str">
        <f>IF('Employee List'!AJ467="","",TRIM('Employee List'!AJ467))</f>
        <v/>
      </c>
      <c r="AJ459" t="str">
        <f>IF(ISBLANK('Employee List'!AK467)," ",TRIM('Employee List'!AK467))</f>
        <v xml:space="preserve"> </v>
      </c>
    </row>
    <row r="460" spans="1:36">
      <c r="A460" t="str">
        <f>IF('Employee List'!B468="","",TRIM('Employee List'!B468))</f>
        <v/>
      </c>
      <c r="B460" t="str">
        <f>IF('Employee List'!C468="","",TRIM('Employee List'!C468))</f>
        <v/>
      </c>
      <c r="C460" t="str">
        <f>IF('Employee List'!D468="","",TRIM('Employee List'!D468))</f>
        <v/>
      </c>
      <c r="D460" t="str">
        <f>IF(ISBLANK('Employee List'!E468), "",VLOOKUP('Employee List'!E468,'other LOVs'!A:B,2,FALSE))</f>
        <v/>
      </c>
      <c r="E460" t="str">
        <f>IF('Employee List'!F468="","",TRIM('Employee List'!F468))</f>
        <v>,</v>
      </c>
      <c r="F460" s="2" t="str">
        <f>IF('Employee List'!H468="","",'Employee List'!H468)</f>
        <v/>
      </c>
      <c r="G460" s="2" t="str">
        <f>IF('Employee List'!I468="","",TRIM('Employee List'!I468))</f>
        <v/>
      </c>
      <c r="H460" t="str">
        <f>IFERROR(VLOOKUP('Employee List'!J468,Nationality_Table,2,FALSE),"")</f>
        <v/>
      </c>
      <c r="I460" t="str">
        <f>IFERROR(VLOOKUP('Employee List'!K468,Country_Table,2,FALSE),"")</f>
        <v/>
      </c>
      <c r="J460" t="str">
        <f>IFERROR(VLOOKUP('Employee List'!L468,Gender_Table,2,FALSE),"")</f>
        <v/>
      </c>
      <c r="K460" s="2" t="str">
        <f>IF('Employee List'!M468="","",TEXT('Employee List'!M468,"00000000000"))</f>
        <v/>
      </c>
      <c r="L460" s="2" t="str">
        <f>IF('Employee List'!N468="","",TRIM('Employee List'!N468))</f>
        <v/>
      </c>
      <c r="M460" s="2" t="str">
        <f>IF('Employee List'!O468="","",TRIM('Employee List'!O468))</f>
        <v/>
      </c>
      <c r="N460" s="2" t="str">
        <f>IF('Employee List'!P468="","",LEFT(TRIM('Employee List'!P468),60))</f>
        <v/>
      </c>
      <c r="O460" t="str">
        <f>IFERROR(IF(VLOOKUP('Employee List'!Q468,Country_Table,2,FALSE)="PH",VLOOKUP(UPPER(TRIM('Employee List'!R468)&amp;TRIM('Employee List'!S468)&amp;TRIM('Employee List'!T468)),City!$K:$M,3,FALSE),IF('Employee List'!T468="","",'Employee List'!T468)),"")</f>
        <v/>
      </c>
      <c r="P460" t="str">
        <f>IFERROR(IF(VLOOKUP('Employee List'!Q468,Country_Table,2,FALSE)="PH",VLOOKUP('Employee List'!R468,Region_Table,2,FALSE),IF('Employee List'!R468="","",'Employee List'!R468)),"")</f>
        <v/>
      </c>
      <c r="Q460" t="str">
        <f>IFERROR(IF(VLOOKUP('Employee List'!Q468,Country_Table,2,FALSE)="PH",VLOOKUP('Employee List'!S468,Province_Table,2,FALSE),IF('Employee List'!S468="","",'Employee List'!S468)),"")</f>
        <v/>
      </c>
      <c r="R460" t="str">
        <f>IFERROR(VLOOKUP('Employee List'!Q468,Country_Table,2,FALSE),"")</f>
        <v/>
      </c>
      <c r="S460" s="2" t="str">
        <f>IF('Employee List'!U468="","",TRIM('Employee List'!U468))</f>
        <v/>
      </c>
      <c r="T460" s="2" t="str">
        <f>IF('Employee List'!V468="","",TRIM('Employee List'!V468))</f>
        <v/>
      </c>
      <c r="U460" s="2" t="str">
        <f>IF('Employee List'!W468="","",LEFT(TRIM('Employee List'!W468),60))</f>
        <v/>
      </c>
      <c r="V460" t="str">
        <f>IFERROR(IF(VLOOKUP('Employee List'!X468,Country_Table,2,FALSE)="PH",VLOOKUP(UPPER(TRIM('Employee List'!Y468)&amp;TRIM('Employee List'!Z468)&amp;TRIM('Employee List'!AA468)),City!$K:$M,3,FALSE),IF('Employee List'!AA468="","",'Employee List'!AA468)),"")</f>
        <v/>
      </c>
      <c r="W460" t="str">
        <f>IFERROR(IF(VLOOKUP('Employee List'!X468,Country_Table,2,FALSE)="PH",VLOOKUP('Employee List'!Y468,Region_Table,2,FALSE),IF('Employee List'!Y468="","",'Employee List'!Y468)),"")</f>
        <v/>
      </c>
      <c r="X460" t="str">
        <f>IFERROR(IF(VLOOKUP('Employee List'!X468,Country_Table,2,FALSE)="PH",VLOOKUP('Employee List'!Z468,Province_Table,2,FALSE),IF('Employee List'!Z468="","",'Employee List'!Z468)),"")</f>
        <v/>
      </c>
      <c r="Y460" t="str">
        <f>IFERROR(VLOOKUP('Employee List'!X468,Country_Table,2,FALSE),"")</f>
        <v/>
      </c>
      <c r="Z460" s="2" t="str">
        <f>IF('Employee List'!AB468="","",TRIM('Employee List'!AB468))</f>
        <v/>
      </c>
      <c r="AA460" s="2" t="str">
        <f>IF('Employee List'!AC468="","",TRIM('Employee List'!AC468))</f>
        <v/>
      </c>
      <c r="AB460" s="2" t="str">
        <f>IF('Employee List'!AD468="","",TRIM('Employee List'!AD468))</f>
        <v/>
      </c>
      <c r="AC460" s="2" t="str">
        <f>IF('Employee List'!G468="","",TRIM('Employee List'!G468))</f>
        <v/>
      </c>
      <c r="AD460" t="str">
        <f>IFERROR(VLOOKUP('Employee List'!AE468,Civil_Status_Table,2,FALSE),"")</f>
        <v/>
      </c>
      <c r="AE460" s="2" t="str">
        <f>IF('Employee List'!AF468="","",TRIM('Employee List'!AF468))</f>
        <v/>
      </c>
      <c r="AF460" s="2" t="str">
        <f>IF('Employee List'!AG468="","",TRIM('Employee List'!AG468))</f>
        <v/>
      </c>
      <c r="AG460" s="2" t="str">
        <f>IF('Employee List'!AH468="","",TRIM('Employee List'!AH468))</f>
        <v/>
      </c>
      <c r="AH460" t="str">
        <f>IF(ISBLANK('Employee List'!AI468), "",VLOOKUP('Employee List'!AI468,'other LOVs'!A:B,2,FALSE))</f>
        <v/>
      </c>
      <c r="AI460" t="str">
        <f>IF('Employee List'!AJ468="","",TRIM('Employee List'!AJ468))</f>
        <v/>
      </c>
      <c r="AJ460" t="str">
        <f>IF(ISBLANK('Employee List'!AK468)," ",TRIM('Employee List'!AK468))</f>
        <v xml:space="preserve"> </v>
      </c>
    </row>
    <row r="461" spans="1:36">
      <c r="A461" t="str">
        <f>IF('Employee List'!B469="","",TRIM('Employee List'!B469))</f>
        <v/>
      </c>
      <c r="B461" t="str">
        <f>IF('Employee List'!C469="","",TRIM('Employee List'!C469))</f>
        <v/>
      </c>
      <c r="C461" t="str">
        <f>IF('Employee List'!D469="","",TRIM('Employee List'!D469))</f>
        <v/>
      </c>
      <c r="D461" t="str">
        <f>IF(ISBLANK('Employee List'!E469), "",VLOOKUP('Employee List'!E469,'other LOVs'!A:B,2,FALSE))</f>
        <v/>
      </c>
      <c r="E461" t="str">
        <f>IF('Employee List'!F469="","",TRIM('Employee List'!F469))</f>
        <v>,</v>
      </c>
      <c r="F461" s="2" t="str">
        <f>IF('Employee List'!H469="","",'Employee List'!H469)</f>
        <v/>
      </c>
      <c r="G461" s="2" t="str">
        <f>IF('Employee List'!I469="","",TRIM('Employee List'!I469))</f>
        <v/>
      </c>
      <c r="H461" t="str">
        <f>IFERROR(VLOOKUP('Employee List'!J469,Nationality_Table,2,FALSE),"")</f>
        <v/>
      </c>
      <c r="I461" t="str">
        <f>IFERROR(VLOOKUP('Employee List'!K469,Country_Table,2,FALSE),"")</f>
        <v/>
      </c>
      <c r="J461" t="str">
        <f>IFERROR(VLOOKUP('Employee List'!L469,Gender_Table,2,FALSE),"")</f>
        <v/>
      </c>
      <c r="K461" s="2" t="str">
        <f>IF('Employee List'!M469="","",TEXT('Employee List'!M469,"00000000000"))</f>
        <v/>
      </c>
      <c r="L461" s="2" t="str">
        <f>IF('Employee List'!N469="","",TRIM('Employee List'!N469))</f>
        <v/>
      </c>
      <c r="M461" s="2" t="str">
        <f>IF('Employee List'!O469="","",TRIM('Employee List'!O469))</f>
        <v/>
      </c>
      <c r="N461" s="2" t="str">
        <f>IF('Employee List'!P469="","",LEFT(TRIM('Employee List'!P469),60))</f>
        <v/>
      </c>
      <c r="O461" t="str">
        <f>IFERROR(IF(VLOOKUP('Employee List'!Q469,Country_Table,2,FALSE)="PH",VLOOKUP(UPPER(TRIM('Employee List'!R469)&amp;TRIM('Employee List'!S469)&amp;TRIM('Employee List'!T469)),City!$K:$M,3,FALSE),IF('Employee List'!T469="","",'Employee List'!T469)),"")</f>
        <v/>
      </c>
      <c r="P461" t="str">
        <f>IFERROR(IF(VLOOKUP('Employee List'!Q469,Country_Table,2,FALSE)="PH",VLOOKUP('Employee List'!R469,Region_Table,2,FALSE),IF('Employee List'!R469="","",'Employee List'!R469)),"")</f>
        <v/>
      </c>
      <c r="Q461" t="str">
        <f>IFERROR(IF(VLOOKUP('Employee List'!Q469,Country_Table,2,FALSE)="PH",VLOOKUP('Employee List'!S469,Province_Table,2,FALSE),IF('Employee List'!S469="","",'Employee List'!S469)),"")</f>
        <v/>
      </c>
      <c r="R461" t="str">
        <f>IFERROR(VLOOKUP('Employee List'!Q469,Country_Table,2,FALSE),"")</f>
        <v/>
      </c>
      <c r="S461" s="2" t="str">
        <f>IF('Employee List'!U469="","",TRIM('Employee List'!U469))</f>
        <v/>
      </c>
      <c r="T461" s="2" t="str">
        <f>IF('Employee List'!V469="","",TRIM('Employee List'!V469))</f>
        <v/>
      </c>
      <c r="U461" s="2" t="str">
        <f>IF('Employee List'!W469="","",LEFT(TRIM('Employee List'!W469),60))</f>
        <v/>
      </c>
      <c r="V461" t="str">
        <f>IFERROR(IF(VLOOKUP('Employee List'!X469,Country_Table,2,FALSE)="PH",VLOOKUP(UPPER(TRIM('Employee List'!Y469)&amp;TRIM('Employee List'!Z469)&amp;TRIM('Employee List'!AA469)),City!$K:$M,3,FALSE),IF('Employee List'!AA469="","",'Employee List'!AA469)),"")</f>
        <v/>
      </c>
      <c r="W461" t="str">
        <f>IFERROR(IF(VLOOKUP('Employee List'!X469,Country_Table,2,FALSE)="PH",VLOOKUP('Employee List'!Y469,Region_Table,2,FALSE),IF('Employee List'!Y469="","",'Employee List'!Y469)),"")</f>
        <v/>
      </c>
      <c r="X461" t="str">
        <f>IFERROR(IF(VLOOKUP('Employee List'!X469,Country_Table,2,FALSE)="PH",VLOOKUP('Employee List'!Z469,Province_Table,2,FALSE),IF('Employee List'!Z469="","",'Employee List'!Z469)),"")</f>
        <v/>
      </c>
      <c r="Y461" t="str">
        <f>IFERROR(VLOOKUP('Employee List'!X469,Country_Table,2,FALSE),"")</f>
        <v/>
      </c>
      <c r="Z461" s="2" t="str">
        <f>IF('Employee List'!AB469="","",TRIM('Employee List'!AB469))</f>
        <v/>
      </c>
      <c r="AA461" s="2" t="str">
        <f>IF('Employee List'!AC469="","",TRIM('Employee List'!AC469))</f>
        <v/>
      </c>
      <c r="AB461" s="2" t="str">
        <f>IF('Employee List'!AD469="","",TRIM('Employee List'!AD469))</f>
        <v/>
      </c>
      <c r="AC461" s="2" t="str">
        <f>IF('Employee List'!G469="","",TRIM('Employee List'!G469))</f>
        <v/>
      </c>
      <c r="AD461" t="str">
        <f>IFERROR(VLOOKUP('Employee List'!AE469,Civil_Status_Table,2,FALSE),"")</f>
        <v/>
      </c>
      <c r="AE461" s="2" t="str">
        <f>IF('Employee List'!AF469="","",TRIM('Employee List'!AF469))</f>
        <v/>
      </c>
      <c r="AF461" s="2" t="str">
        <f>IF('Employee List'!AG469="","",TRIM('Employee List'!AG469))</f>
        <v/>
      </c>
      <c r="AG461" s="2" t="str">
        <f>IF('Employee List'!AH469="","",TRIM('Employee List'!AH469))</f>
        <v/>
      </c>
      <c r="AH461" t="str">
        <f>IF(ISBLANK('Employee List'!AI469), "",VLOOKUP('Employee List'!AI469,'other LOVs'!A:B,2,FALSE))</f>
        <v/>
      </c>
      <c r="AI461" t="str">
        <f>IF('Employee List'!AJ469="","",TRIM('Employee List'!AJ469))</f>
        <v/>
      </c>
      <c r="AJ461" t="str">
        <f>IF(ISBLANK('Employee List'!AK469)," ",TRIM('Employee List'!AK469))</f>
        <v xml:space="preserve"> </v>
      </c>
    </row>
    <row r="462" spans="1:36">
      <c r="A462" t="str">
        <f>IF('Employee List'!B470="","",TRIM('Employee List'!B470))</f>
        <v/>
      </c>
      <c r="B462" t="str">
        <f>IF('Employee List'!C470="","",TRIM('Employee List'!C470))</f>
        <v/>
      </c>
      <c r="C462" t="str">
        <f>IF('Employee List'!D470="","",TRIM('Employee List'!D470))</f>
        <v/>
      </c>
      <c r="D462" t="str">
        <f>IF(ISBLANK('Employee List'!E470), "",VLOOKUP('Employee List'!E470,'other LOVs'!A:B,2,FALSE))</f>
        <v/>
      </c>
      <c r="E462" t="str">
        <f>IF('Employee List'!F470="","",TRIM('Employee List'!F470))</f>
        <v>,</v>
      </c>
      <c r="F462" s="2" t="str">
        <f>IF('Employee List'!H470="","",'Employee List'!H470)</f>
        <v/>
      </c>
      <c r="G462" s="2" t="str">
        <f>IF('Employee List'!I470="","",TRIM('Employee List'!I470))</f>
        <v/>
      </c>
      <c r="H462" t="str">
        <f>IFERROR(VLOOKUP('Employee List'!J470,Nationality_Table,2,FALSE),"")</f>
        <v/>
      </c>
      <c r="I462" t="str">
        <f>IFERROR(VLOOKUP('Employee List'!K470,Country_Table,2,FALSE),"")</f>
        <v/>
      </c>
      <c r="J462" t="str">
        <f>IFERROR(VLOOKUP('Employee List'!L470,Gender_Table,2,FALSE),"")</f>
        <v/>
      </c>
      <c r="K462" s="2" t="str">
        <f>IF('Employee List'!M470="","",TEXT('Employee List'!M470,"00000000000"))</f>
        <v/>
      </c>
      <c r="L462" s="2" t="str">
        <f>IF('Employee List'!N470="","",TRIM('Employee List'!N470))</f>
        <v/>
      </c>
      <c r="M462" s="2" t="str">
        <f>IF('Employee List'!O470="","",TRIM('Employee List'!O470))</f>
        <v/>
      </c>
      <c r="N462" s="2" t="str">
        <f>IF('Employee List'!P470="","",LEFT(TRIM('Employee List'!P470),60))</f>
        <v/>
      </c>
      <c r="O462" t="str">
        <f>IFERROR(IF(VLOOKUP('Employee List'!Q470,Country_Table,2,FALSE)="PH",VLOOKUP(UPPER(TRIM('Employee List'!R470)&amp;TRIM('Employee List'!S470)&amp;TRIM('Employee List'!T470)),City!$K:$M,3,FALSE),IF('Employee List'!T470="","",'Employee List'!T470)),"")</f>
        <v/>
      </c>
      <c r="P462" t="str">
        <f>IFERROR(IF(VLOOKUP('Employee List'!Q470,Country_Table,2,FALSE)="PH",VLOOKUP('Employee List'!R470,Region_Table,2,FALSE),IF('Employee List'!R470="","",'Employee List'!R470)),"")</f>
        <v/>
      </c>
      <c r="Q462" t="str">
        <f>IFERROR(IF(VLOOKUP('Employee List'!Q470,Country_Table,2,FALSE)="PH",VLOOKUP('Employee List'!S470,Province_Table,2,FALSE),IF('Employee List'!S470="","",'Employee List'!S470)),"")</f>
        <v/>
      </c>
      <c r="R462" t="str">
        <f>IFERROR(VLOOKUP('Employee List'!Q470,Country_Table,2,FALSE),"")</f>
        <v/>
      </c>
      <c r="S462" s="2" t="str">
        <f>IF('Employee List'!U470="","",TRIM('Employee List'!U470))</f>
        <v/>
      </c>
      <c r="T462" s="2" t="str">
        <f>IF('Employee List'!V470="","",TRIM('Employee List'!V470))</f>
        <v/>
      </c>
      <c r="U462" s="2" t="str">
        <f>IF('Employee List'!W470="","",LEFT(TRIM('Employee List'!W470),60))</f>
        <v/>
      </c>
      <c r="V462" t="str">
        <f>IFERROR(IF(VLOOKUP('Employee List'!X470,Country_Table,2,FALSE)="PH",VLOOKUP(UPPER(TRIM('Employee List'!Y470)&amp;TRIM('Employee List'!Z470)&amp;TRIM('Employee List'!AA470)),City!$K:$M,3,FALSE),IF('Employee List'!AA470="","",'Employee List'!AA470)),"")</f>
        <v/>
      </c>
      <c r="W462" t="str">
        <f>IFERROR(IF(VLOOKUP('Employee List'!X470,Country_Table,2,FALSE)="PH",VLOOKUP('Employee List'!Y470,Region_Table,2,FALSE),IF('Employee List'!Y470="","",'Employee List'!Y470)),"")</f>
        <v/>
      </c>
      <c r="X462" t="str">
        <f>IFERROR(IF(VLOOKUP('Employee List'!X470,Country_Table,2,FALSE)="PH",VLOOKUP('Employee List'!Z470,Province_Table,2,FALSE),IF('Employee List'!Z470="","",'Employee List'!Z470)),"")</f>
        <v/>
      </c>
      <c r="Y462" t="str">
        <f>IFERROR(VLOOKUP('Employee List'!X470,Country_Table,2,FALSE),"")</f>
        <v/>
      </c>
      <c r="Z462" s="2" t="str">
        <f>IF('Employee List'!AB470="","",TRIM('Employee List'!AB470))</f>
        <v/>
      </c>
      <c r="AA462" s="2" t="str">
        <f>IF('Employee List'!AC470="","",TRIM('Employee List'!AC470))</f>
        <v/>
      </c>
      <c r="AB462" s="2" t="str">
        <f>IF('Employee List'!AD470="","",TRIM('Employee List'!AD470))</f>
        <v/>
      </c>
      <c r="AC462" s="2" t="str">
        <f>IF('Employee List'!G470="","",TRIM('Employee List'!G470))</f>
        <v/>
      </c>
      <c r="AD462" t="str">
        <f>IFERROR(VLOOKUP('Employee List'!AE470,Civil_Status_Table,2,FALSE),"")</f>
        <v/>
      </c>
      <c r="AE462" s="2" t="str">
        <f>IF('Employee List'!AF470="","",TRIM('Employee List'!AF470))</f>
        <v/>
      </c>
      <c r="AF462" s="2" t="str">
        <f>IF('Employee List'!AG470="","",TRIM('Employee List'!AG470))</f>
        <v/>
      </c>
      <c r="AG462" s="2" t="str">
        <f>IF('Employee List'!AH470="","",TRIM('Employee List'!AH470))</f>
        <v/>
      </c>
      <c r="AH462" t="str">
        <f>IF(ISBLANK('Employee List'!AI470), "",VLOOKUP('Employee List'!AI470,'other LOVs'!A:B,2,FALSE))</f>
        <v/>
      </c>
      <c r="AI462" t="str">
        <f>IF('Employee List'!AJ470="","",TRIM('Employee List'!AJ470))</f>
        <v/>
      </c>
      <c r="AJ462" t="str">
        <f>IF(ISBLANK('Employee List'!AK470)," ",TRIM('Employee List'!AK470))</f>
        <v xml:space="preserve"> </v>
      </c>
    </row>
    <row r="463" spans="1:36">
      <c r="A463" t="str">
        <f>IF('Employee List'!B471="","",TRIM('Employee List'!B471))</f>
        <v/>
      </c>
      <c r="B463" t="str">
        <f>IF('Employee List'!C471="","",TRIM('Employee List'!C471))</f>
        <v/>
      </c>
      <c r="C463" t="str">
        <f>IF('Employee List'!D471="","",TRIM('Employee List'!D471))</f>
        <v/>
      </c>
      <c r="D463" t="str">
        <f>IF(ISBLANK('Employee List'!E471), "",VLOOKUP('Employee List'!E471,'other LOVs'!A:B,2,FALSE))</f>
        <v/>
      </c>
      <c r="E463" t="str">
        <f>IF('Employee List'!F471="","",TRIM('Employee List'!F471))</f>
        <v>,</v>
      </c>
      <c r="F463" s="2" t="str">
        <f>IF('Employee List'!H471="","",'Employee List'!H471)</f>
        <v/>
      </c>
      <c r="G463" s="2" t="str">
        <f>IF('Employee List'!I471="","",TRIM('Employee List'!I471))</f>
        <v/>
      </c>
      <c r="H463" t="str">
        <f>IFERROR(VLOOKUP('Employee List'!J471,Nationality_Table,2,FALSE),"")</f>
        <v/>
      </c>
      <c r="I463" t="str">
        <f>IFERROR(VLOOKUP('Employee List'!K471,Country_Table,2,FALSE),"")</f>
        <v/>
      </c>
      <c r="J463" t="str">
        <f>IFERROR(VLOOKUP('Employee List'!L471,Gender_Table,2,FALSE),"")</f>
        <v/>
      </c>
      <c r="K463" s="2" t="str">
        <f>IF('Employee List'!M471="","",TEXT('Employee List'!M471,"00000000000"))</f>
        <v/>
      </c>
      <c r="L463" s="2" t="str">
        <f>IF('Employee List'!N471="","",TRIM('Employee List'!N471))</f>
        <v/>
      </c>
      <c r="M463" s="2" t="str">
        <f>IF('Employee List'!O471="","",TRIM('Employee List'!O471))</f>
        <v/>
      </c>
      <c r="N463" s="2" t="str">
        <f>IF('Employee List'!P471="","",LEFT(TRIM('Employee List'!P471),60))</f>
        <v/>
      </c>
      <c r="O463" t="str">
        <f>IFERROR(IF(VLOOKUP('Employee List'!Q471,Country_Table,2,FALSE)="PH",VLOOKUP(UPPER(TRIM('Employee List'!R471)&amp;TRIM('Employee List'!S471)&amp;TRIM('Employee List'!T471)),City!$K:$M,3,FALSE),IF('Employee List'!T471="","",'Employee List'!T471)),"")</f>
        <v/>
      </c>
      <c r="P463" t="str">
        <f>IFERROR(IF(VLOOKUP('Employee List'!Q471,Country_Table,2,FALSE)="PH",VLOOKUP('Employee List'!R471,Region_Table,2,FALSE),IF('Employee List'!R471="","",'Employee List'!R471)),"")</f>
        <v/>
      </c>
      <c r="Q463" t="str">
        <f>IFERROR(IF(VLOOKUP('Employee List'!Q471,Country_Table,2,FALSE)="PH",VLOOKUP('Employee List'!S471,Province_Table,2,FALSE),IF('Employee List'!S471="","",'Employee List'!S471)),"")</f>
        <v/>
      </c>
      <c r="R463" t="str">
        <f>IFERROR(VLOOKUP('Employee List'!Q471,Country_Table,2,FALSE),"")</f>
        <v/>
      </c>
      <c r="S463" s="2" t="str">
        <f>IF('Employee List'!U471="","",TRIM('Employee List'!U471))</f>
        <v/>
      </c>
      <c r="T463" s="2" t="str">
        <f>IF('Employee List'!V471="","",TRIM('Employee List'!V471))</f>
        <v/>
      </c>
      <c r="U463" s="2" t="str">
        <f>IF('Employee List'!W471="","",LEFT(TRIM('Employee List'!W471),60))</f>
        <v/>
      </c>
      <c r="V463" t="str">
        <f>IFERROR(IF(VLOOKUP('Employee List'!X471,Country_Table,2,FALSE)="PH",VLOOKUP(UPPER(TRIM('Employee List'!Y471)&amp;TRIM('Employee List'!Z471)&amp;TRIM('Employee List'!AA471)),City!$K:$M,3,FALSE),IF('Employee List'!AA471="","",'Employee List'!AA471)),"")</f>
        <v/>
      </c>
      <c r="W463" t="str">
        <f>IFERROR(IF(VLOOKUP('Employee List'!X471,Country_Table,2,FALSE)="PH",VLOOKUP('Employee List'!Y471,Region_Table,2,FALSE),IF('Employee List'!Y471="","",'Employee List'!Y471)),"")</f>
        <v/>
      </c>
      <c r="X463" t="str">
        <f>IFERROR(IF(VLOOKUP('Employee List'!X471,Country_Table,2,FALSE)="PH",VLOOKUP('Employee List'!Z471,Province_Table,2,FALSE),IF('Employee List'!Z471="","",'Employee List'!Z471)),"")</f>
        <v/>
      </c>
      <c r="Y463" t="str">
        <f>IFERROR(VLOOKUP('Employee List'!X471,Country_Table,2,FALSE),"")</f>
        <v/>
      </c>
      <c r="Z463" s="2" t="str">
        <f>IF('Employee List'!AB471="","",TRIM('Employee List'!AB471))</f>
        <v/>
      </c>
      <c r="AA463" s="2" t="str">
        <f>IF('Employee List'!AC471="","",TRIM('Employee List'!AC471))</f>
        <v/>
      </c>
      <c r="AB463" s="2" t="str">
        <f>IF('Employee List'!AD471="","",TRIM('Employee List'!AD471))</f>
        <v/>
      </c>
      <c r="AC463" s="2" t="str">
        <f>IF('Employee List'!G471="","",TRIM('Employee List'!G471))</f>
        <v/>
      </c>
      <c r="AD463" t="str">
        <f>IFERROR(VLOOKUP('Employee List'!AE471,Civil_Status_Table,2,FALSE),"")</f>
        <v/>
      </c>
      <c r="AE463" s="2" t="str">
        <f>IF('Employee List'!AF471="","",TRIM('Employee List'!AF471))</f>
        <v/>
      </c>
      <c r="AF463" s="2" t="str">
        <f>IF('Employee List'!AG471="","",TRIM('Employee List'!AG471))</f>
        <v/>
      </c>
      <c r="AG463" s="2" t="str">
        <f>IF('Employee List'!AH471="","",TRIM('Employee List'!AH471))</f>
        <v/>
      </c>
      <c r="AH463" t="str">
        <f>IF(ISBLANK('Employee List'!AI471), "",VLOOKUP('Employee List'!AI471,'other LOVs'!A:B,2,FALSE))</f>
        <v/>
      </c>
      <c r="AI463" t="str">
        <f>IF('Employee List'!AJ471="","",TRIM('Employee List'!AJ471))</f>
        <v/>
      </c>
      <c r="AJ463" t="str">
        <f>IF(ISBLANK('Employee List'!AK471)," ",TRIM('Employee List'!AK471))</f>
        <v xml:space="preserve"> </v>
      </c>
    </row>
    <row r="464" spans="1:36">
      <c r="A464" t="str">
        <f>IF('Employee List'!B472="","",TRIM('Employee List'!B472))</f>
        <v/>
      </c>
      <c r="B464" t="str">
        <f>IF('Employee List'!C472="","",TRIM('Employee List'!C472))</f>
        <v/>
      </c>
      <c r="C464" t="str">
        <f>IF('Employee List'!D472="","",TRIM('Employee List'!D472))</f>
        <v/>
      </c>
      <c r="D464" t="str">
        <f>IF(ISBLANK('Employee List'!E472), "",VLOOKUP('Employee List'!E472,'other LOVs'!A:B,2,FALSE))</f>
        <v/>
      </c>
      <c r="E464" t="str">
        <f>IF('Employee List'!F472="","",TRIM('Employee List'!F472))</f>
        <v>,</v>
      </c>
      <c r="F464" s="2" t="str">
        <f>IF('Employee List'!H472="","",'Employee List'!H472)</f>
        <v/>
      </c>
      <c r="G464" s="2" t="str">
        <f>IF('Employee List'!I472="","",TRIM('Employee List'!I472))</f>
        <v/>
      </c>
      <c r="H464" t="str">
        <f>IFERROR(VLOOKUP('Employee List'!J472,Nationality_Table,2,FALSE),"")</f>
        <v/>
      </c>
      <c r="I464" t="str">
        <f>IFERROR(VLOOKUP('Employee List'!K472,Country_Table,2,FALSE),"")</f>
        <v/>
      </c>
      <c r="J464" t="str">
        <f>IFERROR(VLOOKUP('Employee List'!L472,Gender_Table,2,FALSE),"")</f>
        <v/>
      </c>
      <c r="K464" s="2" t="str">
        <f>IF('Employee List'!M472="","",TEXT('Employee List'!M472,"00000000000"))</f>
        <v/>
      </c>
      <c r="L464" s="2" t="str">
        <f>IF('Employee List'!N472="","",TRIM('Employee List'!N472))</f>
        <v/>
      </c>
      <c r="M464" s="2" t="str">
        <f>IF('Employee List'!O472="","",TRIM('Employee List'!O472))</f>
        <v/>
      </c>
      <c r="N464" s="2" t="str">
        <f>IF('Employee List'!P472="","",LEFT(TRIM('Employee List'!P472),60))</f>
        <v/>
      </c>
      <c r="O464" t="str">
        <f>IFERROR(IF(VLOOKUP('Employee List'!Q472,Country_Table,2,FALSE)="PH",VLOOKUP(UPPER(TRIM('Employee List'!R472)&amp;TRIM('Employee List'!S472)&amp;TRIM('Employee List'!T472)),City!$K:$M,3,FALSE),IF('Employee List'!T472="","",'Employee List'!T472)),"")</f>
        <v/>
      </c>
      <c r="P464" t="str">
        <f>IFERROR(IF(VLOOKUP('Employee List'!Q472,Country_Table,2,FALSE)="PH",VLOOKUP('Employee List'!R472,Region_Table,2,FALSE),IF('Employee List'!R472="","",'Employee List'!R472)),"")</f>
        <v/>
      </c>
      <c r="Q464" t="str">
        <f>IFERROR(IF(VLOOKUP('Employee List'!Q472,Country_Table,2,FALSE)="PH",VLOOKUP('Employee List'!S472,Province_Table,2,FALSE),IF('Employee List'!S472="","",'Employee List'!S472)),"")</f>
        <v/>
      </c>
      <c r="R464" t="str">
        <f>IFERROR(VLOOKUP('Employee List'!Q472,Country_Table,2,FALSE),"")</f>
        <v/>
      </c>
      <c r="S464" s="2" t="str">
        <f>IF('Employee List'!U472="","",TRIM('Employee List'!U472))</f>
        <v/>
      </c>
      <c r="T464" s="2" t="str">
        <f>IF('Employee List'!V472="","",TRIM('Employee List'!V472))</f>
        <v/>
      </c>
      <c r="U464" s="2" t="str">
        <f>IF('Employee List'!W472="","",LEFT(TRIM('Employee List'!W472),60))</f>
        <v/>
      </c>
      <c r="V464" t="str">
        <f>IFERROR(IF(VLOOKUP('Employee List'!X472,Country_Table,2,FALSE)="PH",VLOOKUP(UPPER(TRIM('Employee List'!Y472)&amp;TRIM('Employee List'!Z472)&amp;TRIM('Employee List'!AA472)),City!$K:$M,3,FALSE),IF('Employee List'!AA472="","",'Employee List'!AA472)),"")</f>
        <v/>
      </c>
      <c r="W464" t="str">
        <f>IFERROR(IF(VLOOKUP('Employee List'!X472,Country_Table,2,FALSE)="PH",VLOOKUP('Employee List'!Y472,Region_Table,2,FALSE),IF('Employee List'!Y472="","",'Employee List'!Y472)),"")</f>
        <v/>
      </c>
      <c r="X464" t="str">
        <f>IFERROR(IF(VLOOKUP('Employee List'!X472,Country_Table,2,FALSE)="PH",VLOOKUP('Employee List'!Z472,Province_Table,2,FALSE),IF('Employee List'!Z472="","",'Employee List'!Z472)),"")</f>
        <v/>
      </c>
      <c r="Y464" t="str">
        <f>IFERROR(VLOOKUP('Employee List'!X472,Country_Table,2,FALSE),"")</f>
        <v/>
      </c>
      <c r="Z464" s="2" t="str">
        <f>IF('Employee List'!AB472="","",TRIM('Employee List'!AB472))</f>
        <v/>
      </c>
      <c r="AA464" s="2" t="str">
        <f>IF('Employee List'!AC472="","",TRIM('Employee List'!AC472))</f>
        <v/>
      </c>
      <c r="AB464" s="2" t="str">
        <f>IF('Employee List'!AD472="","",TRIM('Employee List'!AD472))</f>
        <v/>
      </c>
      <c r="AC464" s="2" t="str">
        <f>IF('Employee List'!G472="","",TRIM('Employee List'!G472))</f>
        <v/>
      </c>
      <c r="AD464" t="str">
        <f>IFERROR(VLOOKUP('Employee List'!AE472,Civil_Status_Table,2,FALSE),"")</f>
        <v/>
      </c>
      <c r="AE464" s="2" t="str">
        <f>IF('Employee List'!AF472="","",TRIM('Employee List'!AF472))</f>
        <v/>
      </c>
      <c r="AF464" s="2" t="str">
        <f>IF('Employee List'!AG472="","",TRIM('Employee List'!AG472))</f>
        <v/>
      </c>
      <c r="AG464" s="2" t="str">
        <f>IF('Employee List'!AH472="","",TRIM('Employee List'!AH472))</f>
        <v/>
      </c>
      <c r="AH464" t="str">
        <f>IF(ISBLANK('Employee List'!AI472), "",VLOOKUP('Employee List'!AI472,'other LOVs'!A:B,2,FALSE))</f>
        <v/>
      </c>
      <c r="AI464" t="str">
        <f>IF('Employee List'!AJ472="","",TRIM('Employee List'!AJ472))</f>
        <v/>
      </c>
      <c r="AJ464" t="str">
        <f>IF(ISBLANK('Employee List'!AK472)," ",TRIM('Employee List'!AK472))</f>
        <v xml:space="preserve"> </v>
      </c>
    </row>
    <row r="465" spans="1:36">
      <c r="A465" t="str">
        <f>IF('Employee List'!B473="","",TRIM('Employee List'!B473))</f>
        <v/>
      </c>
      <c r="B465" t="str">
        <f>IF('Employee List'!C473="","",TRIM('Employee List'!C473))</f>
        <v/>
      </c>
      <c r="C465" t="str">
        <f>IF('Employee List'!D473="","",TRIM('Employee List'!D473))</f>
        <v/>
      </c>
      <c r="D465" t="str">
        <f>IF(ISBLANK('Employee List'!E473), "",VLOOKUP('Employee List'!E473,'other LOVs'!A:B,2,FALSE))</f>
        <v/>
      </c>
      <c r="E465" t="str">
        <f>IF('Employee List'!F473="","",TRIM('Employee List'!F473))</f>
        <v>,</v>
      </c>
      <c r="F465" s="2" t="str">
        <f>IF('Employee List'!H473="","",'Employee List'!H473)</f>
        <v/>
      </c>
      <c r="G465" s="2" t="str">
        <f>IF('Employee List'!I473="","",TRIM('Employee List'!I473))</f>
        <v/>
      </c>
      <c r="H465" t="str">
        <f>IFERROR(VLOOKUP('Employee List'!J473,Nationality_Table,2,FALSE),"")</f>
        <v/>
      </c>
      <c r="I465" t="str">
        <f>IFERROR(VLOOKUP('Employee List'!K473,Country_Table,2,FALSE),"")</f>
        <v/>
      </c>
      <c r="J465" t="str">
        <f>IFERROR(VLOOKUP('Employee List'!L473,Gender_Table,2,FALSE),"")</f>
        <v/>
      </c>
      <c r="K465" s="2" t="str">
        <f>IF('Employee List'!M473="","",TEXT('Employee List'!M473,"00000000000"))</f>
        <v/>
      </c>
      <c r="L465" s="2" t="str">
        <f>IF('Employee List'!N473="","",TRIM('Employee List'!N473))</f>
        <v/>
      </c>
      <c r="M465" s="2" t="str">
        <f>IF('Employee List'!O473="","",TRIM('Employee List'!O473))</f>
        <v/>
      </c>
      <c r="N465" s="2" t="str">
        <f>IF('Employee List'!P473="","",LEFT(TRIM('Employee List'!P473),60))</f>
        <v/>
      </c>
      <c r="O465" t="str">
        <f>IFERROR(IF(VLOOKUP('Employee List'!Q473,Country_Table,2,FALSE)="PH",VLOOKUP(UPPER(TRIM('Employee List'!R473)&amp;TRIM('Employee List'!S473)&amp;TRIM('Employee List'!T473)),City!$K:$M,3,FALSE),IF('Employee List'!T473="","",'Employee List'!T473)),"")</f>
        <v/>
      </c>
      <c r="P465" t="str">
        <f>IFERROR(IF(VLOOKUP('Employee List'!Q473,Country_Table,2,FALSE)="PH",VLOOKUP('Employee List'!R473,Region_Table,2,FALSE),IF('Employee List'!R473="","",'Employee List'!R473)),"")</f>
        <v/>
      </c>
      <c r="Q465" t="str">
        <f>IFERROR(IF(VLOOKUP('Employee List'!Q473,Country_Table,2,FALSE)="PH",VLOOKUP('Employee List'!S473,Province_Table,2,FALSE),IF('Employee List'!S473="","",'Employee List'!S473)),"")</f>
        <v/>
      </c>
      <c r="R465" t="str">
        <f>IFERROR(VLOOKUP('Employee List'!Q473,Country_Table,2,FALSE),"")</f>
        <v/>
      </c>
      <c r="S465" s="2" t="str">
        <f>IF('Employee List'!U473="","",TRIM('Employee List'!U473))</f>
        <v/>
      </c>
      <c r="T465" s="2" t="str">
        <f>IF('Employee List'!V473="","",TRIM('Employee List'!V473))</f>
        <v/>
      </c>
      <c r="U465" s="2" t="str">
        <f>IF('Employee List'!W473="","",LEFT(TRIM('Employee List'!W473),60))</f>
        <v/>
      </c>
      <c r="V465" t="str">
        <f>IFERROR(IF(VLOOKUP('Employee List'!X473,Country_Table,2,FALSE)="PH",VLOOKUP(UPPER(TRIM('Employee List'!Y473)&amp;TRIM('Employee List'!Z473)&amp;TRIM('Employee List'!AA473)),City!$K:$M,3,FALSE),IF('Employee List'!AA473="","",'Employee List'!AA473)),"")</f>
        <v/>
      </c>
      <c r="W465" t="str">
        <f>IFERROR(IF(VLOOKUP('Employee List'!X473,Country_Table,2,FALSE)="PH",VLOOKUP('Employee List'!Y473,Region_Table,2,FALSE),IF('Employee List'!Y473="","",'Employee List'!Y473)),"")</f>
        <v/>
      </c>
      <c r="X465" t="str">
        <f>IFERROR(IF(VLOOKUP('Employee List'!X473,Country_Table,2,FALSE)="PH",VLOOKUP('Employee List'!Z473,Province_Table,2,FALSE),IF('Employee List'!Z473="","",'Employee List'!Z473)),"")</f>
        <v/>
      </c>
      <c r="Y465" t="str">
        <f>IFERROR(VLOOKUP('Employee List'!X473,Country_Table,2,FALSE),"")</f>
        <v/>
      </c>
      <c r="Z465" s="2" t="str">
        <f>IF('Employee List'!AB473="","",TRIM('Employee List'!AB473))</f>
        <v/>
      </c>
      <c r="AA465" s="2" t="str">
        <f>IF('Employee List'!AC473="","",TRIM('Employee List'!AC473))</f>
        <v/>
      </c>
      <c r="AB465" s="2" t="str">
        <f>IF('Employee List'!AD473="","",TRIM('Employee List'!AD473))</f>
        <v/>
      </c>
      <c r="AC465" s="2" t="str">
        <f>IF('Employee List'!G473="","",TRIM('Employee List'!G473))</f>
        <v/>
      </c>
      <c r="AD465" t="str">
        <f>IFERROR(VLOOKUP('Employee List'!AE473,Civil_Status_Table,2,FALSE),"")</f>
        <v/>
      </c>
      <c r="AE465" s="2" t="str">
        <f>IF('Employee List'!AF473="","",TRIM('Employee List'!AF473))</f>
        <v/>
      </c>
      <c r="AF465" s="2" t="str">
        <f>IF('Employee List'!AG473="","",TRIM('Employee List'!AG473))</f>
        <v/>
      </c>
      <c r="AG465" s="2" t="str">
        <f>IF('Employee List'!AH473="","",TRIM('Employee List'!AH473))</f>
        <v/>
      </c>
      <c r="AH465" t="str">
        <f>IF(ISBLANK('Employee List'!AI473), "",VLOOKUP('Employee List'!AI473,'other LOVs'!A:B,2,FALSE))</f>
        <v/>
      </c>
      <c r="AI465" t="str">
        <f>IF('Employee List'!AJ473="","",TRIM('Employee List'!AJ473))</f>
        <v/>
      </c>
      <c r="AJ465" t="str">
        <f>IF(ISBLANK('Employee List'!AK473)," ",TRIM('Employee List'!AK473))</f>
        <v xml:space="preserve"> </v>
      </c>
    </row>
    <row r="466" spans="1:36">
      <c r="A466" t="str">
        <f>IF('Employee List'!B474="","",TRIM('Employee List'!B474))</f>
        <v/>
      </c>
      <c r="B466" t="str">
        <f>IF('Employee List'!C474="","",TRIM('Employee List'!C474))</f>
        <v/>
      </c>
      <c r="C466" t="str">
        <f>IF('Employee List'!D474="","",TRIM('Employee List'!D474))</f>
        <v/>
      </c>
      <c r="D466" t="str">
        <f>IF(ISBLANK('Employee List'!E474), "",VLOOKUP('Employee List'!E474,'other LOVs'!A:B,2,FALSE))</f>
        <v/>
      </c>
      <c r="E466" t="str">
        <f>IF('Employee List'!F474="","",TRIM('Employee List'!F474))</f>
        <v>,</v>
      </c>
      <c r="F466" s="2" t="str">
        <f>IF('Employee List'!H474="","",'Employee List'!H474)</f>
        <v/>
      </c>
      <c r="G466" s="2" t="str">
        <f>IF('Employee List'!I474="","",TRIM('Employee List'!I474))</f>
        <v/>
      </c>
      <c r="H466" t="str">
        <f>IFERROR(VLOOKUP('Employee List'!J474,Nationality_Table,2,FALSE),"")</f>
        <v/>
      </c>
      <c r="I466" t="str">
        <f>IFERROR(VLOOKUP('Employee List'!K474,Country_Table,2,FALSE),"")</f>
        <v/>
      </c>
      <c r="J466" t="str">
        <f>IFERROR(VLOOKUP('Employee List'!L474,Gender_Table,2,FALSE),"")</f>
        <v/>
      </c>
      <c r="K466" s="2" t="str">
        <f>IF('Employee List'!M474="","",TEXT('Employee List'!M474,"00000000000"))</f>
        <v/>
      </c>
      <c r="L466" s="2" t="str">
        <f>IF('Employee List'!N474="","",TRIM('Employee List'!N474))</f>
        <v/>
      </c>
      <c r="M466" s="2" t="str">
        <f>IF('Employee List'!O474="","",TRIM('Employee List'!O474))</f>
        <v/>
      </c>
      <c r="N466" s="2" t="str">
        <f>IF('Employee List'!P474="","",LEFT(TRIM('Employee List'!P474),60))</f>
        <v/>
      </c>
      <c r="O466" t="str">
        <f>IFERROR(IF(VLOOKUP('Employee List'!Q474,Country_Table,2,FALSE)="PH",VLOOKUP(UPPER(TRIM('Employee List'!R474)&amp;TRIM('Employee List'!S474)&amp;TRIM('Employee List'!T474)),City!$K:$M,3,FALSE),IF('Employee List'!T474="","",'Employee List'!T474)),"")</f>
        <v/>
      </c>
      <c r="P466" t="str">
        <f>IFERROR(IF(VLOOKUP('Employee List'!Q474,Country_Table,2,FALSE)="PH",VLOOKUP('Employee List'!R474,Region_Table,2,FALSE),IF('Employee List'!R474="","",'Employee List'!R474)),"")</f>
        <v/>
      </c>
      <c r="Q466" t="str">
        <f>IFERROR(IF(VLOOKUP('Employee List'!Q474,Country_Table,2,FALSE)="PH",VLOOKUP('Employee List'!S474,Province_Table,2,FALSE),IF('Employee List'!S474="","",'Employee List'!S474)),"")</f>
        <v/>
      </c>
      <c r="R466" t="str">
        <f>IFERROR(VLOOKUP('Employee List'!Q474,Country_Table,2,FALSE),"")</f>
        <v/>
      </c>
      <c r="S466" s="2" t="str">
        <f>IF('Employee List'!U474="","",TRIM('Employee List'!U474))</f>
        <v/>
      </c>
      <c r="T466" s="2" t="str">
        <f>IF('Employee List'!V474="","",TRIM('Employee List'!V474))</f>
        <v/>
      </c>
      <c r="U466" s="2" t="str">
        <f>IF('Employee List'!W474="","",LEFT(TRIM('Employee List'!W474),60))</f>
        <v/>
      </c>
      <c r="V466" t="str">
        <f>IFERROR(IF(VLOOKUP('Employee List'!X474,Country_Table,2,FALSE)="PH",VLOOKUP(UPPER(TRIM('Employee List'!Y474)&amp;TRIM('Employee List'!Z474)&amp;TRIM('Employee List'!AA474)),City!$K:$M,3,FALSE),IF('Employee List'!AA474="","",'Employee List'!AA474)),"")</f>
        <v/>
      </c>
      <c r="W466" t="str">
        <f>IFERROR(IF(VLOOKUP('Employee List'!X474,Country_Table,2,FALSE)="PH",VLOOKUP('Employee List'!Y474,Region_Table,2,FALSE),IF('Employee List'!Y474="","",'Employee List'!Y474)),"")</f>
        <v/>
      </c>
      <c r="X466" t="str">
        <f>IFERROR(IF(VLOOKUP('Employee List'!X474,Country_Table,2,FALSE)="PH",VLOOKUP('Employee List'!Z474,Province_Table,2,FALSE),IF('Employee List'!Z474="","",'Employee List'!Z474)),"")</f>
        <v/>
      </c>
      <c r="Y466" t="str">
        <f>IFERROR(VLOOKUP('Employee List'!X474,Country_Table,2,FALSE),"")</f>
        <v/>
      </c>
      <c r="Z466" s="2" t="str">
        <f>IF('Employee List'!AB474="","",TRIM('Employee List'!AB474))</f>
        <v/>
      </c>
      <c r="AA466" s="2" t="str">
        <f>IF('Employee List'!AC474="","",TRIM('Employee List'!AC474))</f>
        <v/>
      </c>
      <c r="AB466" s="2" t="str">
        <f>IF('Employee List'!AD474="","",TRIM('Employee List'!AD474))</f>
        <v/>
      </c>
      <c r="AC466" s="2" t="str">
        <f>IF('Employee List'!G474="","",TRIM('Employee List'!G474))</f>
        <v/>
      </c>
      <c r="AD466" t="str">
        <f>IFERROR(VLOOKUP('Employee List'!AE474,Civil_Status_Table,2,FALSE),"")</f>
        <v/>
      </c>
      <c r="AE466" s="2" t="str">
        <f>IF('Employee List'!AF474="","",TRIM('Employee List'!AF474))</f>
        <v/>
      </c>
      <c r="AF466" s="2" t="str">
        <f>IF('Employee List'!AG474="","",TRIM('Employee List'!AG474))</f>
        <v/>
      </c>
      <c r="AG466" s="2" t="str">
        <f>IF('Employee List'!AH474="","",TRIM('Employee List'!AH474))</f>
        <v/>
      </c>
      <c r="AH466" t="str">
        <f>IF(ISBLANK('Employee List'!AI474), "",VLOOKUP('Employee List'!AI474,'other LOVs'!A:B,2,FALSE))</f>
        <v/>
      </c>
      <c r="AI466" t="str">
        <f>IF('Employee List'!AJ474="","",TRIM('Employee List'!AJ474))</f>
        <v/>
      </c>
      <c r="AJ466" t="str">
        <f>IF(ISBLANK('Employee List'!AK474)," ",TRIM('Employee List'!AK474))</f>
        <v xml:space="preserve"> </v>
      </c>
    </row>
    <row r="467" spans="1:36">
      <c r="A467" t="str">
        <f>IF('Employee List'!B475="","",TRIM('Employee List'!B475))</f>
        <v/>
      </c>
      <c r="B467" t="str">
        <f>IF('Employee List'!C475="","",TRIM('Employee List'!C475))</f>
        <v/>
      </c>
      <c r="C467" t="str">
        <f>IF('Employee List'!D475="","",TRIM('Employee List'!D475))</f>
        <v/>
      </c>
      <c r="D467" t="str">
        <f>IF(ISBLANK('Employee List'!E475), "",VLOOKUP('Employee List'!E475,'other LOVs'!A:B,2,FALSE))</f>
        <v/>
      </c>
      <c r="E467" t="str">
        <f>IF('Employee List'!F475="","",TRIM('Employee List'!F475))</f>
        <v>,</v>
      </c>
      <c r="F467" s="2" t="str">
        <f>IF('Employee List'!H475="","",'Employee List'!H475)</f>
        <v/>
      </c>
      <c r="G467" s="2" t="str">
        <f>IF('Employee List'!I475="","",TRIM('Employee List'!I475))</f>
        <v/>
      </c>
      <c r="H467" t="str">
        <f>IFERROR(VLOOKUP('Employee List'!J475,Nationality_Table,2,FALSE),"")</f>
        <v/>
      </c>
      <c r="I467" t="str">
        <f>IFERROR(VLOOKUP('Employee List'!K475,Country_Table,2,FALSE),"")</f>
        <v/>
      </c>
      <c r="J467" t="str">
        <f>IFERROR(VLOOKUP('Employee List'!L475,Gender_Table,2,FALSE),"")</f>
        <v/>
      </c>
      <c r="K467" s="2" t="str">
        <f>IF('Employee List'!M475="","",TEXT('Employee List'!M475,"00000000000"))</f>
        <v/>
      </c>
      <c r="L467" s="2" t="str">
        <f>IF('Employee List'!N475="","",TRIM('Employee List'!N475))</f>
        <v/>
      </c>
      <c r="M467" s="2" t="str">
        <f>IF('Employee List'!O475="","",TRIM('Employee List'!O475))</f>
        <v/>
      </c>
      <c r="N467" s="2" t="str">
        <f>IF('Employee List'!P475="","",LEFT(TRIM('Employee List'!P475),60))</f>
        <v/>
      </c>
      <c r="O467" t="str">
        <f>IFERROR(IF(VLOOKUP('Employee List'!Q475,Country_Table,2,FALSE)="PH",VLOOKUP(UPPER(TRIM('Employee List'!R475)&amp;TRIM('Employee List'!S475)&amp;TRIM('Employee List'!T475)),City!$K:$M,3,FALSE),IF('Employee List'!T475="","",'Employee List'!T475)),"")</f>
        <v/>
      </c>
      <c r="P467" t="str">
        <f>IFERROR(IF(VLOOKUP('Employee List'!Q475,Country_Table,2,FALSE)="PH",VLOOKUP('Employee List'!R475,Region_Table,2,FALSE),IF('Employee List'!R475="","",'Employee List'!R475)),"")</f>
        <v/>
      </c>
      <c r="Q467" t="str">
        <f>IFERROR(IF(VLOOKUP('Employee List'!Q475,Country_Table,2,FALSE)="PH",VLOOKUP('Employee List'!S475,Province_Table,2,FALSE),IF('Employee List'!S475="","",'Employee List'!S475)),"")</f>
        <v/>
      </c>
      <c r="R467" t="str">
        <f>IFERROR(VLOOKUP('Employee List'!Q475,Country_Table,2,FALSE),"")</f>
        <v/>
      </c>
      <c r="S467" s="2" t="str">
        <f>IF('Employee List'!U475="","",TRIM('Employee List'!U475))</f>
        <v/>
      </c>
      <c r="T467" s="2" t="str">
        <f>IF('Employee List'!V475="","",TRIM('Employee List'!V475))</f>
        <v/>
      </c>
      <c r="U467" s="2" t="str">
        <f>IF('Employee List'!W475="","",LEFT(TRIM('Employee List'!W475),60))</f>
        <v/>
      </c>
      <c r="V467" t="str">
        <f>IFERROR(IF(VLOOKUP('Employee List'!X475,Country_Table,2,FALSE)="PH",VLOOKUP(UPPER(TRIM('Employee List'!Y475)&amp;TRIM('Employee List'!Z475)&amp;TRIM('Employee List'!AA475)),City!$K:$M,3,FALSE),IF('Employee List'!AA475="","",'Employee List'!AA475)),"")</f>
        <v/>
      </c>
      <c r="W467" t="str">
        <f>IFERROR(IF(VLOOKUP('Employee List'!X475,Country_Table,2,FALSE)="PH",VLOOKUP('Employee List'!Y475,Region_Table,2,FALSE),IF('Employee List'!Y475="","",'Employee List'!Y475)),"")</f>
        <v/>
      </c>
      <c r="X467" t="str">
        <f>IFERROR(IF(VLOOKUP('Employee List'!X475,Country_Table,2,FALSE)="PH",VLOOKUP('Employee List'!Z475,Province_Table,2,FALSE),IF('Employee List'!Z475="","",'Employee List'!Z475)),"")</f>
        <v/>
      </c>
      <c r="Y467" t="str">
        <f>IFERROR(VLOOKUP('Employee List'!X475,Country_Table,2,FALSE),"")</f>
        <v/>
      </c>
      <c r="Z467" s="2" t="str">
        <f>IF('Employee List'!AB475="","",TRIM('Employee List'!AB475))</f>
        <v/>
      </c>
      <c r="AA467" s="2" t="str">
        <f>IF('Employee List'!AC475="","",TRIM('Employee List'!AC475))</f>
        <v/>
      </c>
      <c r="AB467" s="2" t="str">
        <f>IF('Employee List'!AD475="","",TRIM('Employee List'!AD475))</f>
        <v/>
      </c>
      <c r="AC467" s="2" t="str">
        <f>IF('Employee List'!G475="","",TRIM('Employee List'!G475))</f>
        <v/>
      </c>
      <c r="AD467" t="str">
        <f>IFERROR(VLOOKUP('Employee List'!AE475,Civil_Status_Table,2,FALSE),"")</f>
        <v/>
      </c>
      <c r="AE467" s="2" t="str">
        <f>IF('Employee List'!AF475="","",TRIM('Employee List'!AF475))</f>
        <v/>
      </c>
      <c r="AF467" s="2" t="str">
        <f>IF('Employee List'!AG475="","",TRIM('Employee List'!AG475))</f>
        <v/>
      </c>
      <c r="AG467" s="2" t="str">
        <f>IF('Employee List'!AH475="","",TRIM('Employee List'!AH475))</f>
        <v/>
      </c>
      <c r="AH467" t="str">
        <f>IF(ISBLANK('Employee List'!AI475), "",VLOOKUP('Employee List'!AI475,'other LOVs'!A:B,2,FALSE))</f>
        <v/>
      </c>
      <c r="AI467" t="str">
        <f>IF('Employee List'!AJ475="","",TRIM('Employee List'!AJ475))</f>
        <v/>
      </c>
      <c r="AJ467" t="str">
        <f>IF(ISBLANK('Employee List'!AK475)," ",TRIM('Employee List'!AK475))</f>
        <v xml:space="preserve"> </v>
      </c>
    </row>
    <row r="468" spans="1:36">
      <c r="A468" t="str">
        <f>IF('Employee List'!B476="","",TRIM('Employee List'!B476))</f>
        <v/>
      </c>
      <c r="B468" t="str">
        <f>IF('Employee List'!C476="","",TRIM('Employee List'!C476))</f>
        <v/>
      </c>
      <c r="C468" t="str">
        <f>IF('Employee List'!D476="","",TRIM('Employee List'!D476))</f>
        <v/>
      </c>
      <c r="D468" t="str">
        <f>IF(ISBLANK('Employee List'!E476), "",VLOOKUP('Employee List'!E476,'other LOVs'!A:B,2,FALSE))</f>
        <v/>
      </c>
      <c r="E468" t="str">
        <f>IF('Employee List'!F476="","",TRIM('Employee List'!F476))</f>
        <v>,</v>
      </c>
      <c r="F468" s="2" t="str">
        <f>IF('Employee List'!H476="","",'Employee List'!H476)</f>
        <v/>
      </c>
      <c r="G468" s="2" t="str">
        <f>IF('Employee List'!I476="","",TRIM('Employee List'!I476))</f>
        <v/>
      </c>
      <c r="H468" t="str">
        <f>IFERROR(VLOOKUP('Employee List'!J476,Nationality_Table,2,FALSE),"")</f>
        <v/>
      </c>
      <c r="I468" t="str">
        <f>IFERROR(VLOOKUP('Employee List'!K476,Country_Table,2,FALSE),"")</f>
        <v/>
      </c>
      <c r="J468" t="str">
        <f>IFERROR(VLOOKUP('Employee List'!L476,Gender_Table,2,FALSE),"")</f>
        <v/>
      </c>
      <c r="K468" s="2" t="str">
        <f>IF('Employee List'!M476="","",TEXT('Employee List'!M476,"00000000000"))</f>
        <v/>
      </c>
      <c r="L468" s="2" t="str">
        <f>IF('Employee List'!N476="","",TRIM('Employee List'!N476))</f>
        <v/>
      </c>
      <c r="M468" s="2" t="str">
        <f>IF('Employee List'!O476="","",TRIM('Employee List'!O476))</f>
        <v/>
      </c>
      <c r="N468" s="2" t="str">
        <f>IF('Employee List'!P476="","",LEFT(TRIM('Employee List'!P476),60))</f>
        <v/>
      </c>
      <c r="O468" t="str">
        <f>IFERROR(IF(VLOOKUP('Employee List'!Q476,Country_Table,2,FALSE)="PH",VLOOKUP(UPPER(TRIM('Employee List'!R476)&amp;TRIM('Employee List'!S476)&amp;TRIM('Employee List'!T476)),City!$K:$M,3,FALSE),IF('Employee List'!T476="","",'Employee List'!T476)),"")</f>
        <v/>
      </c>
      <c r="P468" t="str">
        <f>IFERROR(IF(VLOOKUP('Employee List'!Q476,Country_Table,2,FALSE)="PH",VLOOKUP('Employee List'!R476,Region_Table,2,FALSE),IF('Employee List'!R476="","",'Employee List'!R476)),"")</f>
        <v/>
      </c>
      <c r="Q468" t="str">
        <f>IFERROR(IF(VLOOKUP('Employee List'!Q476,Country_Table,2,FALSE)="PH",VLOOKUP('Employee List'!S476,Province_Table,2,FALSE),IF('Employee List'!S476="","",'Employee List'!S476)),"")</f>
        <v/>
      </c>
      <c r="R468" t="str">
        <f>IFERROR(VLOOKUP('Employee List'!Q476,Country_Table,2,FALSE),"")</f>
        <v/>
      </c>
      <c r="S468" s="2" t="str">
        <f>IF('Employee List'!U476="","",TRIM('Employee List'!U476))</f>
        <v/>
      </c>
      <c r="T468" s="2" t="str">
        <f>IF('Employee List'!V476="","",TRIM('Employee List'!V476))</f>
        <v/>
      </c>
      <c r="U468" s="2" t="str">
        <f>IF('Employee List'!W476="","",LEFT(TRIM('Employee List'!W476),60))</f>
        <v/>
      </c>
      <c r="V468" t="str">
        <f>IFERROR(IF(VLOOKUP('Employee List'!X476,Country_Table,2,FALSE)="PH",VLOOKUP(UPPER(TRIM('Employee List'!Y476)&amp;TRIM('Employee List'!Z476)&amp;TRIM('Employee List'!AA476)),City!$K:$M,3,FALSE),IF('Employee List'!AA476="","",'Employee List'!AA476)),"")</f>
        <v/>
      </c>
      <c r="W468" t="str">
        <f>IFERROR(IF(VLOOKUP('Employee List'!X476,Country_Table,2,FALSE)="PH",VLOOKUP('Employee List'!Y476,Region_Table,2,FALSE),IF('Employee List'!Y476="","",'Employee List'!Y476)),"")</f>
        <v/>
      </c>
      <c r="X468" t="str">
        <f>IFERROR(IF(VLOOKUP('Employee List'!X476,Country_Table,2,FALSE)="PH",VLOOKUP('Employee List'!Z476,Province_Table,2,FALSE),IF('Employee List'!Z476="","",'Employee List'!Z476)),"")</f>
        <v/>
      </c>
      <c r="Y468" t="str">
        <f>IFERROR(VLOOKUP('Employee List'!X476,Country_Table,2,FALSE),"")</f>
        <v/>
      </c>
      <c r="Z468" s="2" t="str">
        <f>IF('Employee List'!AB476="","",TRIM('Employee List'!AB476))</f>
        <v/>
      </c>
      <c r="AA468" s="2" t="str">
        <f>IF('Employee List'!AC476="","",TRIM('Employee List'!AC476))</f>
        <v/>
      </c>
      <c r="AB468" s="2" t="str">
        <f>IF('Employee List'!AD476="","",TRIM('Employee List'!AD476))</f>
        <v/>
      </c>
      <c r="AC468" s="2" t="str">
        <f>IF('Employee List'!G476="","",TRIM('Employee List'!G476))</f>
        <v/>
      </c>
      <c r="AD468" t="str">
        <f>IFERROR(VLOOKUP('Employee List'!AE476,Civil_Status_Table,2,FALSE),"")</f>
        <v/>
      </c>
      <c r="AE468" s="2" t="str">
        <f>IF('Employee List'!AF476="","",TRIM('Employee List'!AF476))</f>
        <v/>
      </c>
      <c r="AF468" s="2" t="str">
        <f>IF('Employee List'!AG476="","",TRIM('Employee List'!AG476))</f>
        <v/>
      </c>
      <c r="AG468" s="2" t="str">
        <f>IF('Employee List'!AH476="","",TRIM('Employee List'!AH476))</f>
        <v/>
      </c>
      <c r="AH468" t="str">
        <f>IF(ISBLANK('Employee List'!AI476), "",VLOOKUP('Employee List'!AI476,'other LOVs'!A:B,2,FALSE))</f>
        <v/>
      </c>
      <c r="AI468" t="str">
        <f>IF('Employee List'!AJ476="","",TRIM('Employee List'!AJ476))</f>
        <v/>
      </c>
      <c r="AJ468" t="str">
        <f>IF(ISBLANK('Employee List'!AK476)," ",TRIM('Employee List'!AK476))</f>
        <v xml:space="preserve"> </v>
      </c>
    </row>
    <row r="469" spans="1:36">
      <c r="A469" t="str">
        <f>IF('Employee List'!B477="","",TRIM('Employee List'!B477))</f>
        <v/>
      </c>
      <c r="B469" t="str">
        <f>IF('Employee List'!C477="","",TRIM('Employee List'!C477))</f>
        <v/>
      </c>
      <c r="C469" t="str">
        <f>IF('Employee List'!D477="","",TRIM('Employee List'!D477))</f>
        <v/>
      </c>
      <c r="D469" t="str">
        <f>IF(ISBLANK('Employee List'!E477), "",VLOOKUP('Employee List'!E477,'other LOVs'!A:B,2,FALSE))</f>
        <v/>
      </c>
      <c r="E469" t="str">
        <f>IF('Employee List'!F477="","",TRIM('Employee List'!F477))</f>
        <v>,</v>
      </c>
      <c r="F469" s="2" t="str">
        <f>IF('Employee List'!H477="","",'Employee List'!H477)</f>
        <v/>
      </c>
      <c r="G469" s="2" t="str">
        <f>IF('Employee List'!I477="","",TRIM('Employee List'!I477))</f>
        <v/>
      </c>
      <c r="H469" t="str">
        <f>IFERROR(VLOOKUP('Employee List'!J477,Nationality_Table,2,FALSE),"")</f>
        <v/>
      </c>
      <c r="I469" t="str">
        <f>IFERROR(VLOOKUP('Employee List'!K477,Country_Table,2,FALSE),"")</f>
        <v/>
      </c>
      <c r="J469" t="str">
        <f>IFERROR(VLOOKUP('Employee List'!L477,Gender_Table,2,FALSE),"")</f>
        <v/>
      </c>
      <c r="K469" s="2" t="str">
        <f>IF('Employee List'!M477="","",TEXT('Employee List'!M477,"00000000000"))</f>
        <v/>
      </c>
      <c r="L469" s="2" t="str">
        <f>IF('Employee List'!N477="","",TRIM('Employee List'!N477))</f>
        <v/>
      </c>
      <c r="M469" s="2" t="str">
        <f>IF('Employee List'!O477="","",TRIM('Employee List'!O477))</f>
        <v/>
      </c>
      <c r="N469" s="2" t="str">
        <f>IF('Employee List'!P477="","",LEFT(TRIM('Employee List'!P477),60))</f>
        <v/>
      </c>
      <c r="O469" t="str">
        <f>IFERROR(IF(VLOOKUP('Employee List'!Q477,Country_Table,2,FALSE)="PH",VLOOKUP(UPPER(TRIM('Employee List'!R477)&amp;TRIM('Employee List'!S477)&amp;TRIM('Employee List'!T477)),City!$K:$M,3,FALSE),IF('Employee List'!T477="","",'Employee List'!T477)),"")</f>
        <v/>
      </c>
      <c r="P469" t="str">
        <f>IFERROR(IF(VLOOKUP('Employee List'!Q477,Country_Table,2,FALSE)="PH",VLOOKUP('Employee List'!R477,Region_Table,2,FALSE),IF('Employee List'!R477="","",'Employee List'!R477)),"")</f>
        <v/>
      </c>
      <c r="Q469" t="str">
        <f>IFERROR(IF(VLOOKUP('Employee List'!Q477,Country_Table,2,FALSE)="PH",VLOOKUP('Employee List'!S477,Province_Table,2,FALSE),IF('Employee List'!S477="","",'Employee List'!S477)),"")</f>
        <v/>
      </c>
      <c r="R469" t="str">
        <f>IFERROR(VLOOKUP('Employee List'!Q477,Country_Table,2,FALSE),"")</f>
        <v/>
      </c>
      <c r="S469" s="2" t="str">
        <f>IF('Employee List'!U477="","",TRIM('Employee List'!U477))</f>
        <v/>
      </c>
      <c r="T469" s="2" t="str">
        <f>IF('Employee List'!V477="","",TRIM('Employee List'!V477))</f>
        <v/>
      </c>
      <c r="U469" s="2" t="str">
        <f>IF('Employee List'!W477="","",LEFT(TRIM('Employee List'!W477),60))</f>
        <v/>
      </c>
      <c r="V469" t="str">
        <f>IFERROR(IF(VLOOKUP('Employee List'!X477,Country_Table,2,FALSE)="PH",VLOOKUP(UPPER(TRIM('Employee List'!Y477)&amp;TRIM('Employee List'!Z477)&amp;TRIM('Employee List'!AA477)),City!$K:$M,3,FALSE),IF('Employee List'!AA477="","",'Employee List'!AA477)),"")</f>
        <v/>
      </c>
      <c r="W469" t="str">
        <f>IFERROR(IF(VLOOKUP('Employee List'!X477,Country_Table,2,FALSE)="PH",VLOOKUP('Employee List'!Y477,Region_Table,2,FALSE),IF('Employee List'!Y477="","",'Employee List'!Y477)),"")</f>
        <v/>
      </c>
      <c r="X469" t="str">
        <f>IFERROR(IF(VLOOKUP('Employee List'!X477,Country_Table,2,FALSE)="PH",VLOOKUP('Employee List'!Z477,Province_Table,2,FALSE),IF('Employee List'!Z477="","",'Employee List'!Z477)),"")</f>
        <v/>
      </c>
      <c r="Y469" t="str">
        <f>IFERROR(VLOOKUP('Employee List'!X477,Country_Table,2,FALSE),"")</f>
        <v/>
      </c>
      <c r="Z469" s="2" t="str">
        <f>IF('Employee List'!AB477="","",TRIM('Employee List'!AB477))</f>
        <v/>
      </c>
      <c r="AA469" s="2" t="str">
        <f>IF('Employee List'!AC477="","",TRIM('Employee List'!AC477))</f>
        <v/>
      </c>
      <c r="AB469" s="2" t="str">
        <f>IF('Employee List'!AD477="","",TRIM('Employee List'!AD477))</f>
        <v/>
      </c>
      <c r="AC469" s="2" t="str">
        <f>IF('Employee List'!G477="","",TRIM('Employee List'!G477))</f>
        <v/>
      </c>
      <c r="AD469" t="str">
        <f>IFERROR(VLOOKUP('Employee List'!AE477,Civil_Status_Table,2,FALSE),"")</f>
        <v/>
      </c>
      <c r="AE469" s="2" t="str">
        <f>IF('Employee List'!AF477="","",TRIM('Employee List'!AF477))</f>
        <v/>
      </c>
      <c r="AF469" s="2" t="str">
        <f>IF('Employee List'!AG477="","",TRIM('Employee List'!AG477))</f>
        <v/>
      </c>
      <c r="AG469" s="2" t="str">
        <f>IF('Employee List'!AH477="","",TRIM('Employee List'!AH477))</f>
        <v/>
      </c>
      <c r="AH469" t="str">
        <f>IF(ISBLANK('Employee List'!AI477), "",VLOOKUP('Employee List'!AI477,'other LOVs'!A:B,2,FALSE))</f>
        <v/>
      </c>
      <c r="AI469" t="str">
        <f>IF('Employee List'!AJ477="","",TRIM('Employee List'!AJ477))</f>
        <v/>
      </c>
      <c r="AJ469" t="str">
        <f>IF(ISBLANK('Employee List'!AK477)," ",TRIM('Employee List'!AK477))</f>
        <v xml:space="preserve"> </v>
      </c>
    </row>
    <row r="470" spans="1:36">
      <c r="A470" t="str">
        <f>IF('Employee List'!B478="","",TRIM('Employee List'!B478))</f>
        <v/>
      </c>
      <c r="B470" t="str">
        <f>IF('Employee List'!C478="","",TRIM('Employee List'!C478))</f>
        <v/>
      </c>
      <c r="C470" t="str">
        <f>IF('Employee List'!D478="","",TRIM('Employee List'!D478))</f>
        <v/>
      </c>
      <c r="D470" t="str">
        <f>IF(ISBLANK('Employee List'!E478), "",VLOOKUP('Employee List'!E478,'other LOVs'!A:B,2,FALSE))</f>
        <v/>
      </c>
      <c r="E470" t="str">
        <f>IF('Employee List'!F478="","",TRIM('Employee List'!F478))</f>
        <v>,</v>
      </c>
      <c r="F470" s="2" t="str">
        <f>IF('Employee List'!H478="","",'Employee List'!H478)</f>
        <v/>
      </c>
      <c r="G470" s="2" t="str">
        <f>IF('Employee List'!I478="","",TRIM('Employee List'!I478))</f>
        <v/>
      </c>
      <c r="H470" t="str">
        <f>IFERROR(VLOOKUP('Employee List'!J478,Nationality_Table,2,FALSE),"")</f>
        <v/>
      </c>
      <c r="I470" t="str">
        <f>IFERROR(VLOOKUP('Employee List'!K478,Country_Table,2,FALSE),"")</f>
        <v/>
      </c>
      <c r="J470" t="str">
        <f>IFERROR(VLOOKUP('Employee List'!L478,Gender_Table,2,FALSE),"")</f>
        <v/>
      </c>
      <c r="K470" s="2" t="str">
        <f>IF('Employee List'!M478="","",TEXT('Employee List'!M478,"00000000000"))</f>
        <v/>
      </c>
      <c r="L470" s="2" t="str">
        <f>IF('Employee List'!N478="","",TRIM('Employee List'!N478))</f>
        <v/>
      </c>
      <c r="M470" s="2" t="str">
        <f>IF('Employee List'!O478="","",TRIM('Employee List'!O478))</f>
        <v/>
      </c>
      <c r="N470" s="2" t="str">
        <f>IF('Employee List'!P478="","",LEFT(TRIM('Employee List'!P478),60))</f>
        <v/>
      </c>
      <c r="O470" t="str">
        <f>IFERROR(IF(VLOOKUP('Employee List'!Q478,Country_Table,2,FALSE)="PH",VLOOKUP(UPPER(TRIM('Employee List'!R478)&amp;TRIM('Employee List'!S478)&amp;TRIM('Employee List'!T478)),City!$K:$M,3,FALSE),IF('Employee List'!T478="","",'Employee List'!T478)),"")</f>
        <v/>
      </c>
      <c r="P470" t="str">
        <f>IFERROR(IF(VLOOKUP('Employee List'!Q478,Country_Table,2,FALSE)="PH",VLOOKUP('Employee List'!R478,Region_Table,2,FALSE),IF('Employee List'!R478="","",'Employee List'!R478)),"")</f>
        <v/>
      </c>
      <c r="Q470" t="str">
        <f>IFERROR(IF(VLOOKUP('Employee List'!Q478,Country_Table,2,FALSE)="PH",VLOOKUP('Employee List'!S478,Province_Table,2,FALSE),IF('Employee List'!S478="","",'Employee List'!S478)),"")</f>
        <v/>
      </c>
      <c r="R470" t="str">
        <f>IFERROR(VLOOKUP('Employee List'!Q478,Country_Table,2,FALSE),"")</f>
        <v/>
      </c>
      <c r="S470" s="2" t="str">
        <f>IF('Employee List'!U478="","",TRIM('Employee List'!U478))</f>
        <v/>
      </c>
      <c r="T470" s="2" t="str">
        <f>IF('Employee List'!V478="","",TRIM('Employee List'!V478))</f>
        <v/>
      </c>
      <c r="U470" s="2" t="str">
        <f>IF('Employee List'!W478="","",LEFT(TRIM('Employee List'!W478),60))</f>
        <v/>
      </c>
      <c r="V470" t="str">
        <f>IFERROR(IF(VLOOKUP('Employee List'!X478,Country_Table,2,FALSE)="PH",VLOOKUP(UPPER(TRIM('Employee List'!Y478)&amp;TRIM('Employee List'!Z478)&amp;TRIM('Employee List'!AA478)),City!$K:$M,3,FALSE),IF('Employee List'!AA478="","",'Employee List'!AA478)),"")</f>
        <v/>
      </c>
      <c r="W470" t="str">
        <f>IFERROR(IF(VLOOKUP('Employee List'!X478,Country_Table,2,FALSE)="PH",VLOOKUP('Employee List'!Y478,Region_Table,2,FALSE),IF('Employee List'!Y478="","",'Employee List'!Y478)),"")</f>
        <v/>
      </c>
      <c r="X470" t="str">
        <f>IFERROR(IF(VLOOKUP('Employee List'!X478,Country_Table,2,FALSE)="PH",VLOOKUP('Employee List'!Z478,Province_Table,2,FALSE),IF('Employee List'!Z478="","",'Employee List'!Z478)),"")</f>
        <v/>
      </c>
      <c r="Y470" t="str">
        <f>IFERROR(VLOOKUP('Employee List'!X478,Country_Table,2,FALSE),"")</f>
        <v/>
      </c>
      <c r="Z470" s="2" t="str">
        <f>IF('Employee List'!AB478="","",TRIM('Employee List'!AB478))</f>
        <v/>
      </c>
      <c r="AA470" s="2" t="str">
        <f>IF('Employee List'!AC478="","",TRIM('Employee List'!AC478))</f>
        <v/>
      </c>
      <c r="AB470" s="2" t="str">
        <f>IF('Employee List'!AD478="","",TRIM('Employee List'!AD478))</f>
        <v/>
      </c>
      <c r="AC470" s="2" t="str">
        <f>IF('Employee List'!G478="","",TRIM('Employee List'!G478))</f>
        <v/>
      </c>
      <c r="AD470" t="str">
        <f>IFERROR(VLOOKUP('Employee List'!AE478,Civil_Status_Table,2,FALSE),"")</f>
        <v/>
      </c>
      <c r="AE470" s="2" t="str">
        <f>IF('Employee List'!AF478="","",TRIM('Employee List'!AF478))</f>
        <v/>
      </c>
      <c r="AF470" s="2" t="str">
        <f>IF('Employee List'!AG478="","",TRIM('Employee List'!AG478))</f>
        <v/>
      </c>
      <c r="AG470" s="2" t="str">
        <f>IF('Employee List'!AH478="","",TRIM('Employee List'!AH478))</f>
        <v/>
      </c>
      <c r="AH470" t="str">
        <f>IF(ISBLANK('Employee List'!AI478), "",VLOOKUP('Employee List'!AI478,'other LOVs'!A:B,2,FALSE))</f>
        <v/>
      </c>
      <c r="AI470" t="str">
        <f>IF('Employee List'!AJ478="","",TRIM('Employee List'!AJ478))</f>
        <v/>
      </c>
      <c r="AJ470" t="str">
        <f>IF(ISBLANK('Employee List'!AK478)," ",TRIM('Employee List'!AK478))</f>
        <v xml:space="preserve"> </v>
      </c>
    </row>
    <row r="471" spans="1:36">
      <c r="A471" t="str">
        <f>IF('Employee List'!B479="","",TRIM('Employee List'!B479))</f>
        <v/>
      </c>
      <c r="B471" t="str">
        <f>IF('Employee List'!C479="","",TRIM('Employee List'!C479))</f>
        <v/>
      </c>
      <c r="C471" t="str">
        <f>IF('Employee List'!D479="","",TRIM('Employee List'!D479))</f>
        <v/>
      </c>
      <c r="D471" t="str">
        <f>IF(ISBLANK('Employee List'!E479), "",VLOOKUP('Employee List'!E479,'other LOVs'!A:B,2,FALSE))</f>
        <v/>
      </c>
      <c r="E471" t="str">
        <f>IF('Employee List'!F479="","",TRIM('Employee List'!F479))</f>
        <v>,</v>
      </c>
      <c r="F471" s="2" t="str">
        <f>IF('Employee List'!H479="","",'Employee List'!H479)</f>
        <v/>
      </c>
      <c r="G471" s="2" t="str">
        <f>IF('Employee List'!I479="","",TRIM('Employee List'!I479))</f>
        <v/>
      </c>
      <c r="H471" t="str">
        <f>IFERROR(VLOOKUP('Employee List'!J479,Nationality_Table,2,FALSE),"")</f>
        <v/>
      </c>
      <c r="I471" t="str">
        <f>IFERROR(VLOOKUP('Employee List'!K479,Country_Table,2,FALSE),"")</f>
        <v/>
      </c>
      <c r="J471" t="str">
        <f>IFERROR(VLOOKUP('Employee List'!L479,Gender_Table,2,FALSE),"")</f>
        <v/>
      </c>
      <c r="K471" s="2" t="str">
        <f>IF('Employee List'!M479="","",TEXT('Employee List'!M479,"00000000000"))</f>
        <v/>
      </c>
      <c r="L471" s="2" t="str">
        <f>IF('Employee List'!N479="","",TRIM('Employee List'!N479))</f>
        <v/>
      </c>
      <c r="M471" s="2" t="str">
        <f>IF('Employee List'!O479="","",TRIM('Employee List'!O479))</f>
        <v/>
      </c>
      <c r="N471" s="2" t="str">
        <f>IF('Employee List'!P479="","",LEFT(TRIM('Employee List'!P479),60))</f>
        <v/>
      </c>
      <c r="O471" t="str">
        <f>IFERROR(IF(VLOOKUP('Employee List'!Q479,Country_Table,2,FALSE)="PH",VLOOKUP(UPPER(TRIM('Employee List'!R479)&amp;TRIM('Employee List'!S479)&amp;TRIM('Employee List'!T479)),City!$K:$M,3,FALSE),IF('Employee List'!T479="","",'Employee List'!T479)),"")</f>
        <v/>
      </c>
      <c r="P471" t="str">
        <f>IFERROR(IF(VLOOKUP('Employee List'!Q479,Country_Table,2,FALSE)="PH",VLOOKUP('Employee List'!R479,Region_Table,2,FALSE),IF('Employee List'!R479="","",'Employee List'!R479)),"")</f>
        <v/>
      </c>
      <c r="Q471" t="str">
        <f>IFERROR(IF(VLOOKUP('Employee List'!Q479,Country_Table,2,FALSE)="PH",VLOOKUP('Employee List'!S479,Province_Table,2,FALSE),IF('Employee List'!S479="","",'Employee List'!S479)),"")</f>
        <v/>
      </c>
      <c r="R471" t="str">
        <f>IFERROR(VLOOKUP('Employee List'!Q479,Country_Table,2,FALSE),"")</f>
        <v/>
      </c>
      <c r="S471" s="2" t="str">
        <f>IF('Employee List'!U479="","",TRIM('Employee List'!U479))</f>
        <v/>
      </c>
      <c r="T471" s="2" t="str">
        <f>IF('Employee List'!V479="","",TRIM('Employee List'!V479))</f>
        <v/>
      </c>
      <c r="U471" s="2" t="str">
        <f>IF('Employee List'!W479="","",LEFT(TRIM('Employee List'!W479),60))</f>
        <v/>
      </c>
      <c r="V471" t="str">
        <f>IFERROR(IF(VLOOKUP('Employee List'!X479,Country_Table,2,FALSE)="PH",VLOOKUP(UPPER(TRIM('Employee List'!Y479)&amp;TRIM('Employee List'!Z479)&amp;TRIM('Employee List'!AA479)),City!$K:$M,3,FALSE),IF('Employee List'!AA479="","",'Employee List'!AA479)),"")</f>
        <v/>
      </c>
      <c r="W471" t="str">
        <f>IFERROR(IF(VLOOKUP('Employee List'!X479,Country_Table,2,FALSE)="PH",VLOOKUP('Employee List'!Y479,Region_Table,2,FALSE),IF('Employee List'!Y479="","",'Employee List'!Y479)),"")</f>
        <v/>
      </c>
      <c r="X471" t="str">
        <f>IFERROR(IF(VLOOKUP('Employee List'!X479,Country_Table,2,FALSE)="PH",VLOOKUP('Employee List'!Z479,Province_Table,2,FALSE),IF('Employee List'!Z479="","",'Employee List'!Z479)),"")</f>
        <v/>
      </c>
      <c r="Y471" t="str">
        <f>IFERROR(VLOOKUP('Employee List'!X479,Country_Table,2,FALSE),"")</f>
        <v/>
      </c>
      <c r="Z471" s="2" t="str">
        <f>IF('Employee List'!AB479="","",TRIM('Employee List'!AB479))</f>
        <v/>
      </c>
      <c r="AA471" s="2" t="str">
        <f>IF('Employee List'!AC479="","",TRIM('Employee List'!AC479))</f>
        <v/>
      </c>
      <c r="AB471" s="2" t="str">
        <f>IF('Employee List'!AD479="","",TRIM('Employee List'!AD479))</f>
        <v/>
      </c>
      <c r="AC471" s="2" t="str">
        <f>IF('Employee List'!G479="","",TRIM('Employee List'!G479))</f>
        <v/>
      </c>
      <c r="AD471" t="str">
        <f>IFERROR(VLOOKUP('Employee List'!AE479,Civil_Status_Table,2,FALSE),"")</f>
        <v/>
      </c>
      <c r="AE471" s="2" t="str">
        <f>IF('Employee List'!AF479="","",TRIM('Employee List'!AF479))</f>
        <v/>
      </c>
      <c r="AF471" s="2" t="str">
        <f>IF('Employee List'!AG479="","",TRIM('Employee List'!AG479))</f>
        <v/>
      </c>
      <c r="AG471" s="2" t="str">
        <f>IF('Employee List'!AH479="","",TRIM('Employee List'!AH479))</f>
        <v/>
      </c>
      <c r="AH471" t="str">
        <f>IF(ISBLANK('Employee List'!AI479), "",VLOOKUP('Employee List'!AI479,'other LOVs'!A:B,2,FALSE))</f>
        <v/>
      </c>
      <c r="AI471" t="str">
        <f>IF('Employee List'!AJ479="","",TRIM('Employee List'!AJ479))</f>
        <v/>
      </c>
      <c r="AJ471" t="str">
        <f>IF(ISBLANK('Employee List'!AK479)," ",TRIM('Employee List'!AK479))</f>
        <v xml:space="preserve"> </v>
      </c>
    </row>
    <row r="472" spans="1:36">
      <c r="A472" t="str">
        <f>IF('Employee List'!B480="","",TRIM('Employee List'!B480))</f>
        <v/>
      </c>
      <c r="B472" t="str">
        <f>IF('Employee List'!C480="","",TRIM('Employee List'!C480))</f>
        <v/>
      </c>
      <c r="C472" t="str">
        <f>IF('Employee List'!D480="","",TRIM('Employee List'!D480))</f>
        <v/>
      </c>
      <c r="D472" t="str">
        <f>IF(ISBLANK('Employee List'!E480), "",VLOOKUP('Employee List'!E480,'other LOVs'!A:B,2,FALSE))</f>
        <v/>
      </c>
      <c r="E472" t="str">
        <f>IF('Employee List'!F480="","",TRIM('Employee List'!F480))</f>
        <v>,</v>
      </c>
      <c r="F472" s="2" t="str">
        <f>IF('Employee List'!H480="","",'Employee List'!H480)</f>
        <v/>
      </c>
      <c r="G472" s="2" t="str">
        <f>IF('Employee List'!I480="","",TRIM('Employee List'!I480))</f>
        <v/>
      </c>
      <c r="H472" t="str">
        <f>IFERROR(VLOOKUP('Employee List'!J480,Nationality_Table,2,FALSE),"")</f>
        <v/>
      </c>
      <c r="I472" t="str">
        <f>IFERROR(VLOOKUP('Employee List'!K480,Country_Table,2,FALSE),"")</f>
        <v/>
      </c>
      <c r="J472" t="str">
        <f>IFERROR(VLOOKUP('Employee List'!L480,Gender_Table,2,FALSE),"")</f>
        <v/>
      </c>
      <c r="K472" s="2" t="str">
        <f>IF('Employee List'!M480="","",TEXT('Employee List'!M480,"00000000000"))</f>
        <v/>
      </c>
      <c r="L472" s="2" t="str">
        <f>IF('Employee List'!N480="","",TRIM('Employee List'!N480))</f>
        <v/>
      </c>
      <c r="M472" s="2" t="str">
        <f>IF('Employee List'!O480="","",TRIM('Employee List'!O480))</f>
        <v/>
      </c>
      <c r="N472" s="2" t="str">
        <f>IF('Employee List'!P480="","",LEFT(TRIM('Employee List'!P480),60))</f>
        <v/>
      </c>
      <c r="O472" t="str">
        <f>IFERROR(IF(VLOOKUP('Employee List'!Q480,Country_Table,2,FALSE)="PH",VLOOKUP(UPPER(TRIM('Employee List'!R480)&amp;TRIM('Employee List'!S480)&amp;TRIM('Employee List'!T480)),City!$K:$M,3,FALSE),IF('Employee List'!T480="","",'Employee List'!T480)),"")</f>
        <v/>
      </c>
      <c r="P472" t="str">
        <f>IFERROR(IF(VLOOKUP('Employee List'!Q480,Country_Table,2,FALSE)="PH",VLOOKUP('Employee List'!R480,Region_Table,2,FALSE),IF('Employee List'!R480="","",'Employee List'!R480)),"")</f>
        <v/>
      </c>
      <c r="Q472" t="str">
        <f>IFERROR(IF(VLOOKUP('Employee List'!Q480,Country_Table,2,FALSE)="PH",VLOOKUP('Employee List'!S480,Province_Table,2,FALSE),IF('Employee List'!S480="","",'Employee List'!S480)),"")</f>
        <v/>
      </c>
      <c r="R472" t="str">
        <f>IFERROR(VLOOKUP('Employee List'!Q480,Country_Table,2,FALSE),"")</f>
        <v/>
      </c>
      <c r="S472" s="2" t="str">
        <f>IF('Employee List'!U480="","",TRIM('Employee List'!U480))</f>
        <v/>
      </c>
      <c r="T472" s="2" t="str">
        <f>IF('Employee List'!V480="","",TRIM('Employee List'!V480))</f>
        <v/>
      </c>
      <c r="U472" s="2" t="str">
        <f>IF('Employee List'!W480="","",LEFT(TRIM('Employee List'!W480),60))</f>
        <v/>
      </c>
      <c r="V472" t="str">
        <f>IFERROR(IF(VLOOKUP('Employee List'!X480,Country_Table,2,FALSE)="PH",VLOOKUP(UPPER(TRIM('Employee List'!Y480)&amp;TRIM('Employee List'!Z480)&amp;TRIM('Employee List'!AA480)),City!$K:$M,3,FALSE),IF('Employee List'!AA480="","",'Employee List'!AA480)),"")</f>
        <v/>
      </c>
      <c r="W472" t="str">
        <f>IFERROR(IF(VLOOKUP('Employee List'!X480,Country_Table,2,FALSE)="PH",VLOOKUP('Employee List'!Y480,Region_Table,2,FALSE),IF('Employee List'!Y480="","",'Employee List'!Y480)),"")</f>
        <v/>
      </c>
      <c r="X472" t="str">
        <f>IFERROR(IF(VLOOKUP('Employee List'!X480,Country_Table,2,FALSE)="PH",VLOOKUP('Employee List'!Z480,Province_Table,2,FALSE),IF('Employee List'!Z480="","",'Employee List'!Z480)),"")</f>
        <v/>
      </c>
      <c r="Y472" t="str">
        <f>IFERROR(VLOOKUP('Employee List'!X480,Country_Table,2,FALSE),"")</f>
        <v/>
      </c>
      <c r="Z472" s="2" t="str">
        <f>IF('Employee List'!AB480="","",TRIM('Employee List'!AB480))</f>
        <v/>
      </c>
      <c r="AA472" s="2" t="str">
        <f>IF('Employee List'!AC480="","",TRIM('Employee List'!AC480))</f>
        <v/>
      </c>
      <c r="AB472" s="2" t="str">
        <f>IF('Employee List'!AD480="","",TRIM('Employee List'!AD480))</f>
        <v/>
      </c>
      <c r="AC472" s="2" t="str">
        <f>IF('Employee List'!G480="","",TRIM('Employee List'!G480))</f>
        <v/>
      </c>
      <c r="AD472" t="str">
        <f>IFERROR(VLOOKUP('Employee List'!AE480,Civil_Status_Table,2,FALSE),"")</f>
        <v/>
      </c>
      <c r="AE472" s="2" t="str">
        <f>IF('Employee List'!AF480="","",TRIM('Employee List'!AF480))</f>
        <v/>
      </c>
      <c r="AF472" s="2" t="str">
        <f>IF('Employee List'!AG480="","",TRIM('Employee List'!AG480))</f>
        <v/>
      </c>
      <c r="AG472" s="2" t="str">
        <f>IF('Employee List'!AH480="","",TRIM('Employee List'!AH480))</f>
        <v/>
      </c>
      <c r="AH472" t="str">
        <f>IF(ISBLANK('Employee List'!AI480), "",VLOOKUP('Employee List'!AI480,'other LOVs'!A:B,2,FALSE))</f>
        <v/>
      </c>
      <c r="AI472" t="str">
        <f>IF('Employee List'!AJ480="","",TRIM('Employee List'!AJ480))</f>
        <v/>
      </c>
      <c r="AJ472" t="str">
        <f>IF(ISBLANK('Employee List'!AK480)," ",TRIM('Employee List'!AK480))</f>
        <v xml:space="preserve"> </v>
      </c>
    </row>
    <row r="473" spans="1:36">
      <c r="A473" t="str">
        <f>IF('Employee List'!B481="","",TRIM('Employee List'!B481))</f>
        <v/>
      </c>
      <c r="B473" t="str">
        <f>IF('Employee List'!C481="","",TRIM('Employee List'!C481))</f>
        <v/>
      </c>
      <c r="C473" t="str">
        <f>IF('Employee List'!D481="","",TRIM('Employee List'!D481))</f>
        <v/>
      </c>
      <c r="D473" t="str">
        <f>IF(ISBLANK('Employee List'!E481), "",VLOOKUP('Employee List'!E481,'other LOVs'!A:B,2,FALSE))</f>
        <v/>
      </c>
      <c r="E473" t="str">
        <f>IF('Employee List'!F481="","",TRIM('Employee List'!F481))</f>
        <v>,</v>
      </c>
      <c r="F473" s="2" t="str">
        <f>IF('Employee List'!H481="","",'Employee List'!H481)</f>
        <v/>
      </c>
      <c r="G473" s="2" t="str">
        <f>IF('Employee List'!I481="","",TRIM('Employee List'!I481))</f>
        <v/>
      </c>
      <c r="H473" t="str">
        <f>IFERROR(VLOOKUP('Employee List'!J481,Nationality_Table,2,FALSE),"")</f>
        <v/>
      </c>
      <c r="I473" t="str">
        <f>IFERROR(VLOOKUP('Employee List'!K481,Country_Table,2,FALSE),"")</f>
        <v/>
      </c>
      <c r="J473" t="str">
        <f>IFERROR(VLOOKUP('Employee List'!L481,Gender_Table,2,FALSE),"")</f>
        <v/>
      </c>
      <c r="K473" s="2" t="str">
        <f>IF('Employee List'!M481="","",TEXT('Employee List'!M481,"00000000000"))</f>
        <v/>
      </c>
      <c r="L473" s="2" t="str">
        <f>IF('Employee List'!N481="","",TRIM('Employee List'!N481))</f>
        <v/>
      </c>
      <c r="M473" s="2" t="str">
        <f>IF('Employee List'!O481="","",TRIM('Employee List'!O481))</f>
        <v/>
      </c>
      <c r="N473" s="2" t="str">
        <f>IF('Employee List'!P481="","",LEFT(TRIM('Employee List'!P481),60))</f>
        <v/>
      </c>
      <c r="O473" t="str">
        <f>IFERROR(IF(VLOOKUP('Employee List'!Q481,Country_Table,2,FALSE)="PH",VLOOKUP(UPPER(TRIM('Employee List'!R481)&amp;TRIM('Employee List'!S481)&amp;TRIM('Employee List'!T481)),City!$K:$M,3,FALSE),IF('Employee List'!T481="","",'Employee List'!T481)),"")</f>
        <v/>
      </c>
      <c r="P473" t="str">
        <f>IFERROR(IF(VLOOKUP('Employee List'!Q481,Country_Table,2,FALSE)="PH",VLOOKUP('Employee List'!R481,Region_Table,2,FALSE),IF('Employee List'!R481="","",'Employee List'!R481)),"")</f>
        <v/>
      </c>
      <c r="Q473" t="str">
        <f>IFERROR(IF(VLOOKUP('Employee List'!Q481,Country_Table,2,FALSE)="PH",VLOOKUP('Employee List'!S481,Province_Table,2,FALSE),IF('Employee List'!S481="","",'Employee List'!S481)),"")</f>
        <v/>
      </c>
      <c r="R473" t="str">
        <f>IFERROR(VLOOKUP('Employee List'!Q481,Country_Table,2,FALSE),"")</f>
        <v/>
      </c>
      <c r="S473" s="2" t="str">
        <f>IF('Employee List'!U481="","",TRIM('Employee List'!U481))</f>
        <v/>
      </c>
      <c r="T473" s="2" t="str">
        <f>IF('Employee List'!V481="","",TRIM('Employee List'!V481))</f>
        <v/>
      </c>
      <c r="U473" s="2" t="str">
        <f>IF('Employee List'!W481="","",LEFT(TRIM('Employee List'!W481),60))</f>
        <v/>
      </c>
      <c r="V473" t="str">
        <f>IFERROR(IF(VLOOKUP('Employee List'!X481,Country_Table,2,FALSE)="PH",VLOOKUP(UPPER(TRIM('Employee List'!Y481)&amp;TRIM('Employee List'!Z481)&amp;TRIM('Employee List'!AA481)),City!$K:$M,3,FALSE),IF('Employee List'!AA481="","",'Employee List'!AA481)),"")</f>
        <v/>
      </c>
      <c r="W473" t="str">
        <f>IFERROR(IF(VLOOKUP('Employee List'!X481,Country_Table,2,FALSE)="PH",VLOOKUP('Employee List'!Y481,Region_Table,2,FALSE),IF('Employee List'!Y481="","",'Employee List'!Y481)),"")</f>
        <v/>
      </c>
      <c r="X473" t="str">
        <f>IFERROR(IF(VLOOKUP('Employee List'!X481,Country_Table,2,FALSE)="PH",VLOOKUP('Employee List'!Z481,Province_Table,2,FALSE),IF('Employee List'!Z481="","",'Employee List'!Z481)),"")</f>
        <v/>
      </c>
      <c r="Y473" t="str">
        <f>IFERROR(VLOOKUP('Employee List'!X481,Country_Table,2,FALSE),"")</f>
        <v/>
      </c>
      <c r="Z473" s="2" t="str">
        <f>IF('Employee List'!AB481="","",TRIM('Employee List'!AB481))</f>
        <v/>
      </c>
      <c r="AA473" s="2" t="str">
        <f>IF('Employee List'!AC481="","",TRIM('Employee List'!AC481))</f>
        <v/>
      </c>
      <c r="AB473" s="2" t="str">
        <f>IF('Employee List'!AD481="","",TRIM('Employee List'!AD481))</f>
        <v/>
      </c>
      <c r="AC473" s="2" t="str">
        <f>IF('Employee List'!G481="","",TRIM('Employee List'!G481))</f>
        <v/>
      </c>
      <c r="AD473" t="str">
        <f>IFERROR(VLOOKUP('Employee List'!AE481,Civil_Status_Table,2,FALSE),"")</f>
        <v/>
      </c>
      <c r="AE473" s="2" t="str">
        <f>IF('Employee List'!AF481="","",TRIM('Employee List'!AF481))</f>
        <v/>
      </c>
      <c r="AF473" s="2" t="str">
        <f>IF('Employee List'!AG481="","",TRIM('Employee List'!AG481))</f>
        <v/>
      </c>
      <c r="AG473" s="2" t="str">
        <f>IF('Employee List'!AH481="","",TRIM('Employee List'!AH481))</f>
        <v/>
      </c>
      <c r="AH473" t="str">
        <f>IF(ISBLANK('Employee List'!AI481), "",VLOOKUP('Employee List'!AI481,'other LOVs'!A:B,2,FALSE))</f>
        <v/>
      </c>
      <c r="AI473" t="str">
        <f>IF('Employee List'!AJ481="","",TRIM('Employee List'!AJ481))</f>
        <v/>
      </c>
      <c r="AJ473" t="str">
        <f>IF(ISBLANK('Employee List'!AK481)," ",TRIM('Employee List'!AK481))</f>
        <v xml:space="preserve"> </v>
      </c>
    </row>
    <row r="474" spans="1:36">
      <c r="A474" t="str">
        <f>IF('Employee List'!B482="","",TRIM('Employee List'!B482))</f>
        <v/>
      </c>
      <c r="B474" t="str">
        <f>IF('Employee List'!C482="","",TRIM('Employee List'!C482))</f>
        <v/>
      </c>
      <c r="C474" t="str">
        <f>IF('Employee List'!D482="","",TRIM('Employee List'!D482))</f>
        <v/>
      </c>
      <c r="D474" t="str">
        <f>IF(ISBLANK('Employee List'!E482), "",VLOOKUP('Employee List'!E482,'other LOVs'!A:B,2,FALSE))</f>
        <v/>
      </c>
      <c r="E474" t="str">
        <f>IF('Employee List'!F482="","",TRIM('Employee List'!F482))</f>
        <v>,</v>
      </c>
      <c r="F474" s="2" t="str">
        <f>IF('Employee List'!H482="","",'Employee List'!H482)</f>
        <v/>
      </c>
      <c r="G474" s="2" t="str">
        <f>IF('Employee List'!I482="","",TRIM('Employee List'!I482))</f>
        <v/>
      </c>
      <c r="H474" t="str">
        <f>IFERROR(VLOOKUP('Employee List'!J482,Nationality_Table,2,FALSE),"")</f>
        <v/>
      </c>
      <c r="I474" t="str">
        <f>IFERROR(VLOOKUP('Employee List'!K482,Country_Table,2,FALSE),"")</f>
        <v/>
      </c>
      <c r="J474" t="str">
        <f>IFERROR(VLOOKUP('Employee List'!L482,Gender_Table,2,FALSE),"")</f>
        <v/>
      </c>
      <c r="K474" s="2" t="str">
        <f>IF('Employee List'!M482="","",TEXT('Employee List'!M482,"00000000000"))</f>
        <v/>
      </c>
      <c r="L474" s="2" t="str">
        <f>IF('Employee List'!N482="","",TRIM('Employee List'!N482))</f>
        <v/>
      </c>
      <c r="M474" s="2" t="str">
        <f>IF('Employee List'!O482="","",TRIM('Employee List'!O482))</f>
        <v/>
      </c>
      <c r="N474" s="2" t="str">
        <f>IF('Employee List'!P482="","",LEFT(TRIM('Employee List'!P482),60))</f>
        <v/>
      </c>
      <c r="O474" t="str">
        <f>IFERROR(IF(VLOOKUP('Employee List'!Q482,Country_Table,2,FALSE)="PH",VLOOKUP(UPPER(TRIM('Employee List'!R482)&amp;TRIM('Employee List'!S482)&amp;TRIM('Employee List'!T482)),City!$K:$M,3,FALSE),IF('Employee List'!T482="","",'Employee List'!T482)),"")</f>
        <v/>
      </c>
      <c r="P474" t="str">
        <f>IFERROR(IF(VLOOKUP('Employee List'!Q482,Country_Table,2,FALSE)="PH",VLOOKUP('Employee List'!R482,Region_Table,2,FALSE),IF('Employee List'!R482="","",'Employee List'!R482)),"")</f>
        <v/>
      </c>
      <c r="Q474" t="str">
        <f>IFERROR(IF(VLOOKUP('Employee List'!Q482,Country_Table,2,FALSE)="PH",VLOOKUP('Employee List'!S482,Province_Table,2,FALSE),IF('Employee List'!S482="","",'Employee List'!S482)),"")</f>
        <v/>
      </c>
      <c r="R474" t="str">
        <f>IFERROR(VLOOKUP('Employee List'!Q482,Country_Table,2,FALSE),"")</f>
        <v/>
      </c>
      <c r="S474" s="2" t="str">
        <f>IF('Employee List'!U482="","",TRIM('Employee List'!U482))</f>
        <v/>
      </c>
      <c r="T474" s="2" t="str">
        <f>IF('Employee List'!V482="","",TRIM('Employee List'!V482))</f>
        <v/>
      </c>
      <c r="U474" s="2" t="str">
        <f>IF('Employee List'!W482="","",LEFT(TRIM('Employee List'!W482),60))</f>
        <v/>
      </c>
      <c r="V474" t="str">
        <f>IFERROR(IF(VLOOKUP('Employee List'!X482,Country_Table,2,FALSE)="PH",VLOOKUP(UPPER(TRIM('Employee List'!Y482)&amp;TRIM('Employee List'!Z482)&amp;TRIM('Employee List'!AA482)),City!$K:$M,3,FALSE),IF('Employee List'!AA482="","",'Employee List'!AA482)),"")</f>
        <v/>
      </c>
      <c r="W474" t="str">
        <f>IFERROR(IF(VLOOKUP('Employee List'!X482,Country_Table,2,FALSE)="PH",VLOOKUP('Employee List'!Y482,Region_Table,2,FALSE),IF('Employee List'!Y482="","",'Employee List'!Y482)),"")</f>
        <v/>
      </c>
      <c r="X474" t="str">
        <f>IFERROR(IF(VLOOKUP('Employee List'!X482,Country_Table,2,FALSE)="PH",VLOOKUP('Employee List'!Z482,Province_Table,2,FALSE),IF('Employee List'!Z482="","",'Employee List'!Z482)),"")</f>
        <v/>
      </c>
      <c r="Y474" t="str">
        <f>IFERROR(VLOOKUP('Employee List'!X482,Country_Table,2,FALSE),"")</f>
        <v/>
      </c>
      <c r="Z474" s="2" t="str">
        <f>IF('Employee List'!AB482="","",TRIM('Employee List'!AB482))</f>
        <v/>
      </c>
      <c r="AA474" s="2" t="str">
        <f>IF('Employee List'!AC482="","",TRIM('Employee List'!AC482))</f>
        <v/>
      </c>
      <c r="AB474" s="2" t="str">
        <f>IF('Employee List'!AD482="","",TRIM('Employee List'!AD482))</f>
        <v/>
      </c>
      <c r="AC474" s="2" t="str">
        <f>IF('Employee List'!G482="","",TRIM('Employee List'!G482))</f>
        <v/>
      </c>
      <c r="AD474" t="str">
        <f>IFERROR(VLOOKUP('Employee List'!AE482,Civil_Status_Table,2,FALSE),"")</f>
        <v/>
      </c>
      <c r="AE474" s="2" t="str">
        <f>IF('Employee List'!AF482="","",TRIM('Employee List'!AF482))</f>
        <v/>
      </c>
      <c r="AF474" s="2" t="str">
        <f>IF('Employee List'!AG482="","",TRIM('Employee List'!AG482))</f>
        <v/>
      </c>
      <c r="AG474" s="2" t="str">
        <f>IF('Employee List'!AH482="","",TRIM('Employee List'!AH482))</f>
        <v/>
      </c>
      <c r="AH474" t="str">
        <f>IF(ISBLANK('Employee List'!AI482), "",VLOOKUP('Employee List'!AI482,'other LOVs'!A:B,2,FALSE))</f>
        <v/>
      </c>
      <c r="AI474" t="str">
        <f>IF('Employee List'!AJ482="","",TRIM('Employee List'!AJ482))</f>
        <v/>
      </c>
      <c r="AJ474" t="str">
        <f>IF(ISBLANK('Employee List'!AK482)," ",TRIM('Employee List'!AK482))</f>
        <v xml:space="preserve"> </v>
      </c>
    </row>
    <row r="475" spans="1:36">
      <c r="A475" t="str">
        <f>IF('Employee List'!B483="","",TRIM('Employee List'!B483))</f>
        <v/>
      </c>
      <c r="B475" t="str">
        <f>IF('Employee List'!C483="","",TRIM('Employee List'!C483))</f>
        <v/>
      </c>
      <c r="C475" t="str">
        <f>IF('Employee List'!D483="","",TRIM('Employee List'!D483))</f>
        <v/>
      </c>
      <c r="D475" t="str">
        <f>IF(ISBLANK('Employee List'!E483), "",VLOOKUP('Employee List'!E483,'other LOVs'!A:B,2,FALSE))</f>
        <v/>
      </c>
      <c r="E475" t="str">
        <f>IF('Employee List'!F483="","",TRIM('Employee List'!F483))</f>
        <v>,</v>
      </c>
      <c r="F475" s="2" t="str">
        <f>IF('Employee List'!H483="","",'Employee List'!H483)</f>
        <v/>
      </c>
      <c r="G475" s="2" t="str">
        <f>IF('Employee List'!I483="","",TRIM('Employee List'!I483))</f>
        <v/>
      </c>
      <c r="H475" t="str">
        <f>IFERROR(VLOOKUP('Employee List'!J483,Nationality_Table,2,FALSE),"")</f>
        <v/>
      </c>
      <c r="I475" t="str">
        <f>IFERROR(VLOOKUP('Employee List'!K483,Country_Table,2,FALSE),"")</f>
        <v/>
      </c>
      <c r="J475" t="str">
        <f>IFERROR(VLOOKUP('Employee List'!L483,Gender_Table,2,FALSE),"")</f>
        <v/>
      </c>
      <c r="K475" s="2" t="str">
        <f>IF('Employee List'!M483="","",TEXT('Employee List'!M483,"00000000000"))</f>
        <v/>
      </c>
      <c r="L475" s="2" t="str">
        <f>IF('Employee List'!N483="","",TRIM('Employee List'!N483))</f>
        <v/>
      </c>
      <c r="M475" s="2" t="str">
        <f>IF('Employee List'!O483="","",TRIM('Employee List'!O483))</f>
        <v/>
      </c>
      <c r="N475" s="2" t="str">
        <f>IF('Employee List'!P483="","",LEFT(TRIM('Employee List'!P483),60))</f>
        <v/>
      </c>
      <c r="O475" t="str">
        <f>IFERROR(IF(VLOOKUP('Employee List'!Q483,Country_Table,2,FALSE)="PH",VLOOKUP(UPPER(TRIM('Employee List'!R483)&amp;TRIM('Employee List'!S483)&amp;TRIM('Employee List'!T483)),City!$K:$M,3,FALSE),IF('Employee List'!T483="","",'Employee List'!T483)),"")</f>
        <v/>
      </c>
      <c r="P475" t="str">
        <f>IFERROR(IF(VLOOKUP('Employee List'!Q483,Country_Table,2,FALSE)="PH",VLOOKUP('Employee List'!R483,Region_Table,2,FALSE),IF('Employee List'!R483="","",'Employee List'!R483)),"")</f>
        <v/>
      </c>
      <c r="Q475" t="str">
        <f>IFERROR(IF(VLOOKUP('Employee List'!Q483,Country_Table,2,FALSE)="PH",VLOOKUP('Employee List'!S483,Province_Table,2,FALSE),IF('Employee List'!S483="","",'Employee List'!S483)),"")</f>
        <v/>
      </c>
      <c r="R475" t="str">
        <f>IFERROR(VLOOKUP('Employee List'!Q483,Country_Table,2,FALSE),"")</f>
        <v/>
      </c>
      <c r="S475" s="2" t="str">
        <f>IF('Employee List'!U483="","",TRIM('Employee List'!U483))</f>
        <v/>
      </c>
      <c r="T475" s="2" t="str">
        <f>IF('Employee List'!V483="","",TRIM('Employee List'!V483))</f>
        <v/>
      </c>
      <c r="U475" s="2" t="str">
        <f>IF('Employee List'!W483="","",LEFT(TRIM('Employee List'!W483),60))</f>
        <v/>
      </c>
      <c r="V475" t="str">
        <f>IFERROR(IF(VLOOKUP('Employee List'!X483,Country_Table,2,FALSE)="PH",VLOOKUP(UPPER(TRIM('Employee List'!Y483)&amp;TRIM('Employee List'!Z483)&amp;TRIM('Employee List'!AA483)),City!$K:$M,3,FALSE),IF('Employee List'!AA483="","",'Employee List'!AA483)),"")</f>
        <v/>
      </c>
      <c r="W475" t="str">
        <f>IFERROR(IF(VLOOKUP('Employee List'!X483,Country_Table,2,FALSE)="PH",VLOOKUP('Employee List'!Y483,Region_Table,2,FALSE),IF('Employee List'!Y483="","",'Employee List'!Y483)),"")</f>
        <v/>
      </c>
      <c r="X475" t="str">
        <f>IFERROR(IF(VLOOKUP('Employee List'!X483,Country_Table,2,FALSE)="PH",VLOOKUP('Employee List'!Z483,Province_Table,2,FALSE),IF('Employee List'!Z483="","",'Employee List'!Z483)),"")</f>
        <v/>
      </c>
      <c r="Y475" t="str">
        <f>IFERROR(VLOOKUP('Employee List'!X483,Country_Table,2,FALSE),"")</f>
        <v/>
      </c>
      <c r="Z475" s="2" t="str">
        <f>IF('Employee List'!AB483="","",TRIM('Employee List'!AB483))</f>
        <v/>
      </c>
      <c r="AA475" s="2" t="str">
        <f>IF('Employee List'!AC483="","",TRIM('Employee List'!AC483))</f>
        <v/>
      </c>
      <c r="AB475" s="2" t="str">
        <f>IF('Employee List'!AD483="","",TRIM('Employee List'!AD483))</f>
        <v/>
      </c>
      <c r="AC475" s="2" t="str">
        <f>IF('Employee List'!G483="","",TRIM('Employee List'!G483))</f>
        <v/>
      </c>
      <c r="AD475" t="str">
        <f>IFERROR(VLOOKUP('Employee List'!AE483,Civil_Status_Table,2,FALSE),"")</f>
        <v/>
      </c>
      <c r="AE475" s="2" t="str">
        <f>IF('Employee List'!AF483="","",TRIM('Employee List'!AF483))</f>
        <v/>
      </c>
      <c r="AF475" s="2" t="str">
        <f>IF('Employee List'!AG483="","",TRIM('Employee List'!AG483))</f>
        <v/>
      </c>
      <c r="AG475" s="2" t="str">
        <f>IF('Employee List'!AH483="","",TRIM('Employee List'!AH483))</f>
        <v/>
      </c>
      <c r="AH475" t="str">
        <f>IF(ISBLANK('Employee List'!AI483), "",VLOOKUP('Employee List'!AI483,'other LOVs'!A:B,2,FALSE))</f>
        <v/>
      </c>
      <c r="AI475" t="str">
        <f>IF('Employee List'!AJ483="","",TRIM('Employee List'!AJ483))</f>
        <v/>
      </c>
      <c r="AJ475" t="str">
        <f>IF(ISBLANK('Employee List'!AK483)," ",TRIM('Employee List'!AK483))</f>
        <v xml:space="preserve"> </v>
      </c>
    </row>
    <row r="476" spans="1:36">
      <c r="A476" t="str">
        <f>IF('Employee List'!B484="","",TRIM('Employee List'!B484))</f>
        <v/>
      </c>
      <c r="B476" t="str">
        <f>IF('Employee List'!C484="","",TRIM('Employee List'!C484))</f>
        <v/>
      </c>
      <c r="C476" t="str">
        <f>IF('Employee List'!D484="","",TRIM('Employee List'!D484))</f>
        <v/>
      </c>
      <c r="D476" t="str">
        <f>IF(ISBLANK('Employee List'!E484), "",VLOOKUP('Employee List'!E484,'other LOVs'!A:B,2,FALSE))</f>
        <v/>
      </c>
      <c r="E476" t="str">
        <f>IF('Employee List'!F484="","",TRIM('Employee List'!F484))</f>
        <v>,</v>
      </c>
      <c r="F476" s="2" t="str">
        <f>IF('Employee List'!H484="","",'Employee List'!H484)</f>
        <v/>
      </c>
      <c r="G476" s="2" t="str">
        <f>IF('Employee List'!I484="","",TRIM('Employee List'!I484))</f>
        <v/>
      </c>
      <c r="H476" t="str">
        <f>IFERROR(VLOOKUP('Employee List'!J484,Nationality_Table,2,FALSE),"")</f>
        <v/>
      </c>
      <c r="I476" t="str">
        <f>IFERROR(VLOOKUP('Employee List'!K484,Country_Table,2,FALSE),"")</f>
        <v/>
      </c>
      <c r="J476" t="str">
        <f>IFERROR(VLOOKUP('Employee List'!L484,Gender_Table,2,FALSE),"")</f>
        <v/>
      </c>
      <c r="K476" s="2" t="str">
        <f>IF('Employee List'!M484="","",TEXT('Employee List'!M484,"00000000000"))</f>
        <v/>
      </c>
      <c r="L476" s="2" t="str">
        <f>IF('Employee List'!N484="","",TRIM('Employee List'!N484))</f>
        <v/>
      </c>
      <c r="M476" s="2" t="str">
        <f>IF('Employee List'!O484="","",TRIM('Employee List'!O484))</f>
        <v/>
      </c>
      <c r="N476" s="2" t="str">
        <f>IF('Employee List'!P484="","",LEFT(TRIM('Employee List'!P484),60))</f>
        <v/>
      </c>
      <c r="O476" t="str">
        <f>IFERROR(IF(VLOOKUP('Employee List'!Q484,Country_Table,2,FALSE)="PH",VLOOKUP(UPPER(TRIM('Employee List'!R484)&amp;TRIM('Employee List'!S484)&amp;TRIM('Employee List'!T484)),City!$K:$M,3,FALSE),IF('Employee List'!T484="","",'Employee List'!T484)),"")</f>
        <v/>
      </c>
      <c r="P476" t="str">
        <f>IFERROR(IF(VLOOKUP('Employee List'!Q484,Country_Table,2,FALSE)="PH",VLOOKUP('Employee List'!R484,Region_Table,2,FALSE),IF('Employee List'!R484="","",'Employee List'!R484)),"")</f>
        <v/>
      </c>
      <c r="Q476" t="str">
        <f>IFERROR(IF(VLOOKUP('Employee List'!Q484,Country_Table,2,FALSE)="PH",VLOOKUP('Employee List'!S484,Province_Table,2,FALSE),IF('Employee List'!S484="","",'Employee List'!S484)),"")</f>
        <v/>
      </c>
      <c r="R476" t="str">
        <f>IFERROR(VLOOKUP('Employee List'!Q484,Country_Table,2,FALSE),"")</f>
        <v/>
      </c>
      <c r="S476" s="2" t="str">
        <f>IF('Employee List'!U484="","",TRIM('Employee List'!U484))</f>
        <v/>
      </c>
      <c r="T476" s="2" t="str">
        <f>IF('Employee List'!V484="","",TRIM('Employee List'!V484))</f>
        <v/>
      </c>
      <c r="U476" s="2" t="str">
        <f>IF('Employee List'!W484="","",LEFT(TRIM('Employee List'!W484),60))</f>
        <v/>
      </c>
      <c r="V476" t="str">
        <f>IFERROR(IF(VLOOKUP('Employee List'!X484,Country_Table,2,FALSE)="PH",VLOOKUP(UPPER(TRIM('Employee List'!Y484)&amp;TRIM('Employee List'!Z484)&amp;TRIM('Employee List'!AA484)),City!$K:$M,3,FALSE),IF('Employee List'!AA484="","",'Employee List'!AA484)),"")</f>
        <v/>
      </c>
      <c r="W476" t="str">
        <f>IFERROR(IF(VLOOKUP('Employee List'!X484,Country_Table,2,FALSE)="PH",VLOOKUP('Employee List'!Y484,Region_Table,2,FALSE),IF('Employee List'!Y484="","",'Employee List'!Y484)),"")</f>
        <v/>
      </c>
      <c r="X476" t="str">
        <f>IFERROR(IF(VLOOKUP('Employee List'!X484,Country_Table,2,FALSE)="PH",VLOOKUP('Employee List'!Z484,Province_Table,2,FALSE),IF('Employee List'!Z484="","",'Employee List'!Z484)),"")</f>
        <v/>
      </c>
      <c r="Y476" t="str">
        <f>IFERROR(VLOOKUP('Employee List'!X484,Country_Table,2,FALSE),"")</f>
        <v/>
      </c>
      <c r="Z476" s="2" t="str">
        <f>IF('Employee List'!AB484="","",TRIM('Employee List'!AB484))</f>
        <v/>
      </c>
      <c r="AA476" s="2" t="str">
        <f>IF('Employee List'!AC484="","",TRIM('Employee List'!AC484))</f>
        <v/>
      </c>
      <c r="AB476" s="2" t="str">
        <f>IF('Employee List'!AD484="","",TRIM('Employee List'!AD484))</f>
        <v/>
      </c>
      <c r="AC476" s="2" t="str">
        <f>IF('Employee List'!G484="","",TRIM('Employee List'!G484))</f>
        <v/>
      </c>
      <c r="AD476" t="str">
        <f>IFERROR(VLOOKUP('Employee List'!AE484,Civil_Status_Table,2,FALSE),"")</f>
        <v/>
      </c>
      <c r="AE476" s="2" t="str">
        <f>IF('Employee List'!AF484="","",TRIM('Employee List'!AF484))</f>
        <v/>
      </c>
      <c r="AF476" s="2" t="str">
        <f>IF('Employee List'!AG484="","",TRIM('Employee List'!AG484))</f>
        <v/>
      </c>
      <c r="AG476" s="2" t="str">
        <f>IF('Employee List'!AH484="","",TRIM('Employee List'!AH484))</f>
        <v/>
      </c>
      <c r="AH476" t="str">
        <f>IF(ISBLANK('Employee List'!AI484), "",VLOOKUP('Employee List'!AI484,'other LOVs'!A:B,2,FALSE))</f>
        <v/>
      </c>
      <c r="AI476" t="str">
        <f>IF('Employee List'!AJ484="","",TRIM('Employee List'!AJ484))</f>
        <v/>
      </c>
      <c r="AJ476" t="str">
        <f>IF(ISBLANK('Employee List'!AK484)," ",TRIM('Employee List'!AK484))</f>
        <v xml:space="preserve"> </v>
      </c>
    </row>
    <row r="477" spans="1:36">
      <c r="A477" t="str">
        <f>IF('Employee List'!B485="","",TRIM('Employee List'!B485))</f>
        <v/>
      </c>
      <c r="B477" t="str">
        <f>IF('Employee List'!C485="","",TRIM('Employee List'!C485))</f>
        <v/>
      </c>
      <c r="C477" t="str">
        <f>IF('Employee List'!D485="","",TRIM('Employee List'!D485))</f>
        <v/>
      </c>
      <c r="D477" t="str">
        <f>IF(ISBLANK('Employee List'!E485), "",VLOOKUP('Employee List'!E485,'other LOVs'!A:B,2,FALSE))</f>
        <v/>
      </c>
      <c r="E477" t="str">
        <f>IF('Employee List'!F485="","",TRIM('Employee List'!F485))</f>
        <v>,</v>
      </c>
      <c r="F477" s="2" t="str">
        <f>IF('Employee List'!H485="","",'Employee List'!H485)</f>
        <v/>
      </c>
      <c r="G477" s="2" t="str">
        <f>IF('Employee List'!I485="","",TRIM('Employee List'!I485))</f>
        <v/>
      </c>
      <c r="H477" t="str">
        <f>IFERROR(VLOOKUP('Employee List'!J485,Nationality_Table,2,FALSE),"")</f>
        <v/>
      </c>
      <c r="I477" t="str">
        <f>IFERROR(VLOOKUP('Employee List'!K485,Country_Table,2,FALSE),"")</f>
        <v/>
      </c>
      <c r="J477" t="str">
        <f>IFERROR(VLOOKUP('Employee List'!L485,Gender_Table,2,FALSE),"")</f>
        <v/>
      </c>
      <c r="K477" s="2" t="str">
        <f>IF('Employee List'!M485="","",TEXT('Employee List'!M485,"00000000000"))</f>
        <v/>
      </c>
      <c r="L477" s="2" t="str">
        <f>IF('Employee List'!N485="","",TRIM('Employee List'!N485))</f>
        <v/>
      </c>
      <c r="M477" s="2" t="str">
        <f>IF('Employee List'!O485="","",TRIM('Employee List'!O485))</f>
        <v/>
      </c>
      <c r="N477" s="2" t="str">
        <f>IF('Employee List'!P485="","",LEFT(TRIM('Employee List'!P485),60))</f>
        <v/>
      </c>
      <c r="O477" t="str">
        <f>IFERROR(IF(VLOOKUP('Employee List'!Q485,Country_Table,2,FALSE)="PH",VLOOKUP(UPPER(TRIM('Employee List'!R485)&amp;TRIM('Employee List'!S485)&amp;TRIM('Employee List'!T485)),City!$K:$M,3,FALSE),IF('Employee List'!T485="","",'Employee List'!T485)),"")</f>
        <v/>
      </c>
      <c r="P477" t="str">
        <f>IFERROR(IF(VLOOKUP('Employee List'!Q485,Country_Table,2,FALSE)="PH",VLOOKUP('Employee List'!R485,Region_Table,2,FALSE),IF('Employee List'!R485="","",'Employee List'!R485)),"")</f>
        <v/>
      </c>
      <c r="Q477" t="str">
        <f>IFERROR(IF(VLOOKUP('Employee List'!Q485,Country_Table,2,FALSE)="PH",VLOOKUP('Employee List'!S485,Province_Table,2,FALSE),IF('Employee List'!S485="","",'Employee List'!S485)),"")</f>
        <v/>
      </c>
      <c r="R477" t="str">
        <f>IFERROR(VLOOKUP('Employee List'!Q485,Country_Table,2,FALSE),"")</f>
        <v/>
      </c>
      <c r="S477" s="2" t="str">
        <f>IF('Employee List'!U485="","",TRIM('Employee List'!U485))</f>
        <v/>
      </c>
      <c r="T477" s="2" t="str">
        <f>IF('Employee List'!V485="","",TRIM('Employee List'!V485))</f>
        <v/>
      </c>
      <c r="U477" s="2" t="str">
        <f>IF('Employee List'!W485="","",LEFT(TRIM('Employee List'!W485),60))</f>
        <v/>
      </c>
      <c r="V477" t="str">
        <f>IFERROR(IF(VLOOKUP('Employee List'!X485,Country_Table,2,FALSE)="PH",VLOOKUP(UPPER(TRIM('Employee List'!Y485)&amp;TRIM('Employee List'!Z485)&amp;TRIM('Employee List'!AA485)),City!$K:$M,3,FALSE),IF('Employee List'!AA485="","",'Employee List'!AA485)),"")</f>
        <v/>
      </c>
      <c r="W477" t="str">
        <f>IFERROR(IF(VLOOKUP('Employee List'!X485,Country_Table,2,FALSE)="PH",VLOOKUP('Employee List'!Y485,Region_Table,2,FALSE),IF('Employee List'!Y485="","",'Employee List'!Y485)),"")</f>
        <v/>
      </c>
      <c r="X477" t="str">
        <f>IFERROR(IF(VLOOKUP('Employee List'!X485,Country_Table,2,FALSE)="PH",VLOOKUP('Employee List'!Z485,Province_Table,2,FALSE),IF('Employee List'!Z485="","",'Employee List'!Z485)),"")</f>
        <v/>
      </c>
      <c r="Y477" t="str">
        <f>IFERROR(VLOOKUP('Employee List'!X485,Country_Table,2,FALSE),"")</f>
        <v/>
      </c>
      <c r="Z477" s="2" t="str">
        <f>IF('Employee List'!AB485="","",TRIM('Employee List'!AB485))</f>
        <v/>
      </c>
      <c r="AA477" s="2" t="str">
        <f>IF('Employee List'!AC485="","",TRIM('Employee List'!AC485))</f>
        <v/>
      </c>
      <c r="AB477" s="2" t="str">
        <f>IF('Employee List'!AD485="","",TRIM('Employee List'!AD485))</f>
        <v/>
      </c>
      <c r="AC477" s="2" t="str">
        <f>IF('Employee List'!G485="","",TRIM('Employee List'!G485))</f>
        <v/>
      </c>
      <c r="AD477" t="str">
        <f>IFERROR(VLOOKUP('Employee List'!AE485,Civil_Status_Table,2,FALSE),"")</f>
        <v/>
      </c>
      <c r="AE477" s="2" t="str">
        <f>IF('Employee List'!AF485="","",TRIM('Employee List'!AF485))</f>
        <v/>
      </c>
      <c r="AF477" s="2" t="str">
        <f>IF('Employee List'!AG485="","",TRIM('Employee List'!AG485))</f>
        <v/>
      </c>
      <c r="AG477" s="2" t="str">
        <f>IF('Employee List'!AH485="","",TRIM('Employee List'!AH485))</f>
        <v/>
      </c>
      <c r="AH477" t="str">
        <f>IF(ISBLANK('Employee List'!AI485), "",VLOOKUP('Employee List'!AI485,'other LOVs'!A:B,2,FALSE))</f>
        <v/>
      </c>
      <c r="AI477" t="str">
        <f>IF('Employee List'!AJ485="","",TRIM('Employee List'!AJ485))</f>
        <v/>
      </c>
      <c r="AJ477" t="str">
        <f>IF(ISBLANK('Employee List'!AK485)," ",TRIM('Employee List'!AK485))</f>
        <v xml:space="preserve"> </v>
      </c>
    </row>
    <row r="478" spans="1:36">
      <c r="A478" t="str">
        <f>IF('Employee List'!B486="","",TRIM('Employee List'!B486))</f>
        <v/>
      </c>
      <c r="B478" t="str">
        <f>IF('Employee List'!C486="","",TRIM('Employee List'!C486))</f>
        <v/>
      </c>
      <c r="C478" t="str">
        <f>IF('Employee List'!D486="","",TRIM('Employee List'!D486))</f>
        <v/>
      </c>
      <c r="D478" t="str">
        <f>IF(ISBLANK('Employee List'!E486), "",VLOOKUP('Employee List'!E486,'other LOVs'!A:B,2,FALSE))</f>
        <v/>
      </c>
      <c r="E478" t="str">
        <f>IF('Employee List'!F486="","",TRIM('Employee List'!F486))</f>
        <v>,</v>
      </c>
      <c r="F478" s="2" t="str">
        <f>IF('Employee List'!H486="","",'Employee List'!H486)</f>
        <v/>
      </c>
      <c r="G478" s="2" t="str">
        <f>IF('Employee List'!I486="","",TRIM('Employee List'!I486))</f>
        <v/>
      </c>
      <c r="H478" t="str">
        <f>IFERROR(VLOOKUP('Employee List'!J486,Nationality_Table,2,FALSE),"")</f>
        <v/>
      </c>
      <c r="I478" t="str">
        <f>IFERROR(VLOOKUP('Employee List'!K486,Country_Table,2,FALSE),"")</f>
        <v/>
      </c>
      <c r="J478" t="str">
        <f>IFERROR(VLOOKUP('Employee List'!L486,Gender_Table,2,FALSE),"")</f>
        <v/>
      </c>
      <c r="K478" s="2" t="str">
        <f>IF('Employee List'!M486="","",TEXT('Employee List'!M486,"00000000000"))</f>
        <v/>
      </c>
      <c r="L478" s="2" t="str">
        <f>IF('Employee List'!N486="","",TRIM('Employee List'!N486))</f>
        <v/>
      </c>
      <c r="M478" s="2" t="str">
        <f>IF('Employee List'!O486="","",TRIM('Employee List'!O486))</f>
        <v/>
      </c>
      <c r="N478" s="2" t="str">
        <f>IF('Employee List'!P486="","",LEFT(TRIM('Employee List'!P486),60))</f>
        <v/>
      </c>
      <c r="O478" t="str">
        <f>IFERROR(IF(VLOOKUP('Employee List'!Q486,Country_Table,2,FALSE)="PH",VLOOKUP(UPPER(TRIM('Employee List'!R486)&amp;TRIM('Employee List'!S486)&amp;TRIM('Employee List'!T486)),City!$K:$M,3,FALSE),IF('Employee List'!T486="","",'Employee List'!T486)),"")</f>
        <v/>
      </c>
      <c r="P478" t="str">
        <f>IFERROR(IF(VLOOKUP('Employee List'!Q486,Country_Table,2,FALSE)="PH",VLOOKUP('Employee List'!R486,Region_Table,2,FALSE),IF('Employee List'!R486="","",'Employee List'!R486)),"")</f>
        <v/>
      </c>
      <c r="Q478" t="str">
        <f>IFERROR(IF(VLOOKUP('Employee List'!Q486,Country_Table,2,FALSE)="PH",VLOOKUP('Employee List'!S486,Province_Table,2,FALSE),IF('Employee List'!S486="","",'Employee List'!S486)),"")</f>
        <v/>
      </c>
      <c r="R478" t="str">
        <f>IFERROR(VLOOKUP('Employee List'!Q486,Country_Table,2,FALSE),"")</f>
        <v/>
      </c>
      <c r="S478" s="2" t="str">
        <f>IF('Employee List'!U486="","",TRIM('Employee List'!U486))</f>
        <v/>
      </c>
      <c r="T478" s="2" t="str">
        <f>IF('Employee List'!V486="","",TRIM('Employee List'!V486))</f>
        <v/>
      </c>
      <c r="U478" s="2" t="str">
        <f>IF('Employee List'!W486="","",LEFT(TRIM('Employee List'!W486),60))</f>
        <v/>
      </c>
      <c r="V478" t="str">
        <f>IFERROR(IF(VLOOKUP('Employee List'!X486,Country_Table,2,FALSE)="PH",VLOOKUP(UPPER(TRIM('Employee List'!Y486)&amp;TRIM('Employee List'!Z486)&amp;TRIM('Employee List'!AA486)),City!$K:$M,3,FALSE),IF('Employee List'!AA486="","",'Employee List'!AA486)),"")</f>
        <v/>
      </c>
      <c r="W478" t="str">
        <f>IFERROR(IF(VLOOKUP('Employee List'!X486,Country_Table,2,FALSE)="PH",VLOOKUP('Employee List'!Y486,Region_Table,2,FALSE),IF('Employee List'!Y486="","",'Employee List'!Y486)),"")</f>
        <v/>
      </c>
      <c r="X478" t="str">
        <f>IFERROR(IF(VLOOKUP('Employee List'!X486,Country_Table,2,FALSE)="PH",VLOOKUP('Employee List'!Z486,Province_Table,2,FALSE),IF('Employee List'!Z486="","",'Employee List'!Z486)),"")</f>
        <v/>
      </c>
      <c r="Y478" t="str">
        <f>IFERROR(VLOOKUP('Employee List'!X486,Country_Table,2,FALSE),"")</f>
        <v/>
      </c>
      <c r="Z478" s="2" t="str">
        <f>IF('Employee List'!AB486="","",TRIM('Employee List'!AB486))</f>
        <v/>
      </c>
      <c r="AA478" s="2" t="str">
        <f>IF('Employee List'!AC486="","",TRIM('Employee List'!AC486))</f>
        <v/>
      </c>
      <c r="AB478" s="2" t="str">
        <f>IF('Employee List'!AD486="","",TRIM('Employee List'!AD486))</f>
        <v/>
      </c>
      <c r="AC478" s="2" t="str">
        <f>IF('Employee List'!G486="","",TRIM('Employee List'!G486))</f>
        <v/>
      </c>
      <c r="AD478" t="str">
        <f>IFERROR(VLOOKUP('Employee List'!AE486,Civil_Status_Table,2,FALSE),"")</f>
        <v/>
      </c>
      <c r="AE478" s="2" t="str">
        <f>IF('Employee List'!AF486="","",TRIM('Employee List'!AF486))</f>
        <v/>
      </c>
      <c r="AF478" s="2" t="str">
        <f>IF('Employee List'!AG486="","",TRIM('Employee List'!AG486))</f>
        <v/>
      </c>
      <c r="AG478" s="2" t="str">
        <f>IF('Employee List'!AH486="","",TRIM('Employee List'!AH486))</f>
        <v/>
      </c>
      <c r="AH478" t="str">
        <f>IF(ISBLANK('Employee List'!AI486), "",VLOOKUP('Employee List'!AI486,'other LOVs'!A:B,2,FALSE))</f>
        <v/>
      </c>
      <c r="AI478" t="str">
        <f>IF('Employee List'!AJ486="","",TRIM('Employee List'!AJ486))</f>
        <v/>
      </c>
      <c r="AJ478" t="str">
        <f>IF(ISBLANK('Employee List'!AK486)," ",TRIM('Employee List'!AK486))</f>
        <v xml:space="preserve"> </v>
      </c>
    </row>
    <row r="479" spans="1:36">
      <c r="A479" t="str">
        <f>IF('Employee List'!B487="","",TRIM('Employee List'!B487))</f>
        <v/>
      </c>
      <c r="B479" t="str">
        <f>IF('Employee List'!C487="","",TRIM('Employee List'!C487))</f>
        <v/>
      </c>
      <c r="C479" t="str">
        <f>IF('Employee List'!D487="","",TRIM('Employee List'!D487))</f>
        <v/>
      </c>
      <c r="D479" t="str">
        <f>IF(ISBLANK('Employee List'!E487), "",VLOOKUP('Employee List'!E487,'other LOVs'!A:B,2,FALSE))</f>
        <v/>
      </c>
      <c r="E479" t="str">
        <f>IF('Employee List'!F487="","",TRIM('Employee List'!F487))</f>
        <v>,</v>
      </c>
      <c r="F479" s="2" t="str">
        <f>IF('Employee List'!H487="","",'Employee List'!H487)</f>
        <v/>
      </c>
      <c r="G479" s="2" t="str">
        <f>IF('Employee List'!I487="","",TRIM('Employee List'!I487))</f>
        <v/>
      </c>
      <c r="H479" t="str">
        <f>IFERROR(VLOOKUP('Employee List'!J487,Nationality_Table,2,FALSE),"")</f>
        <v/>
      </c>
      <c r="I479" t="str">
        <f>IFERROR(VLOOKUP('Employee List'!K487,Country_Table,2,FALSE),"")</f>
        <v/>
      </c>
      <c r="J479" t="str">
        <f>IFERROR(VLOOKUP('Employee List'!L487,Gender_Table,2,FALSE),"")</f>
        <v/>
      </c>
      <c r="K479" s="2" t="str">
        <f>IF('Employee List'!M487="","",TEXT('Employee List'!M487,"00000000000"))</f>
        <v/>
      </c>
      <c r="L479" s="2" t="str">
        <f>IF('Employee List'!N487="","",TRIM('Employee List'!N487))</f>
        <v/>
      </c>
      <c r="M479" s="2" t="str">
        <f>IF('Employee List'!O487="","",TRIM('Employee List'!O487))</f>
        <v/>
      </c>
      <c r="N479" s="2" t="str">
        <f>IF('Employee List'!P487="","",LEFT(TRIM('Employee List'!P487),60))</f>
        <v/>
      </c>
      <c r="O479" t="str">
        <f>IFERROR(IF(VLOOKUP('Employee List'!Q487,Country_Table,2,FALSE)="PH",VLOOKUP(UPPER(TRIM('Employee List'!R487)&amp;TRIM('Employee List'!S487)&amp;TRIM('Employee List'!T487)),City!$K:$M,3,FALSE),IF('Employee List'!T487="","",'Employee List'!T487)),"")</f>
        <v/>
      </c>
      <c r="P479" t="str">
        <f>IFERROR(IF(VLOOKUP('Employee List'!Q487,Country_Table,2,FALSE)="PH",VLOOKUP('Employee List'!R487,Region_Table,2,FALSE),IF('Employee List'!R487="","",'Employee List'!R487)),"")</f>
        <v/>
      </c>
      <c r="Q479" t="str">
        <f>IFERROR(IF(VLOOKUP('Employee List'!Q487,Country_Table,2,FALSE)="PH",VLOOKUP('Employee List'!S487,Province_Table,2,FALSE),IF('Employee List'!S487="","",'Employee List'!S487)),"")</f>
        <v/>
      </c>
      <c r="R479" t="str">
        <f>IFERROR(VLOOKUP('Employee List'!Q487,Country_Table,2,FALSE),"")</f>
        <v/>
      </c>
      <c r="S479" s="2" t="str">
        <f>IF('Employee List'!U487="","",TRIM('Employee List'!U487))</f>
        <v/>
      </c>
      <c r="T479" s="2" t="str">
        <f>IF('Employee List'!V487="","",TRIM('Employee List'!V487))</f>
        <v/>
      </c>
      <c r="U479" s="2" t="str">
        <f>IF('Employee List'!W487="","",LEFT(TRIM('Employee List'!W487),60))</f>
        <v/>
      </c>
      <c r="V479" t="str">
        <f>IFERROR(IF(VLOOKUP('Employee List'!X487,Country_Table,2,FALSE)="PH",VLOOKUP(UPPER(TRIM('Employee List'!Y487)&amp;TRIM('Employee List'!Z487)&amp;TRIM('Employee List'!AA487)),City!$K:$M,3,FALSE),IF('Employee List'!AA487="","",'Employee List'!AA487)),"")</f>
        <v/>
      </c>
      <c r="W479" t="str">
        <f>IFERROR(IF(VLOOKUP('Employee List'!X487,Country_Table,2,FALSE)="PH",VLOOKUP('Employee List'!Y487,Region_Table,2,FALSE),IF('Employee List'!Y487="","",'Employee List'!Y487)),"")</f>
        <v/>
      </c>
      <c r="X479" t="str">
        <f>IFERROR(IF(VLOOKUP('Employee List'!X487,Country_Table,2,FALSE)="PH",VLOOKUP('Employee List'!Z487,Province_Table,2,FALSE),IF('Employee List'!Z487="","",'Employee List'!Z487)),"")</f>
        <v/>
      </c>
      <c r="Y479" t="str">
        <f>IFERROR(VLOOKUP('Employee List'!X487,Country_Table,2,FALSE),"")</f>
        <v/>
      </c>
      <c r="Z479" s="2" t="str">
        <f>IF('Employee List'!AB487="","",TRIM('Employee List'!AB487))</f>
        <v/>
      </c>
      <c r="AA479" s="2" t="str">
        <f>IF('Employee List'!AC487="","",TRIM('Employee List'!AC487))</f>
        <v/>
      </c>
      <c r="AB479" s="2" t="str">
        <f>IF('Employee List'!AD487="","",TRIM('Employee List'!AD487))</f>
        <v/>
      </c>
      <c r="AC479" s="2" t="str">
        <f>IF('Employee List'!G487="","",TRIM('Employee List'!G487))</f>
        <v/>
      </c>
      <c r="AD479" t="str">
        <f>IFERROR(VLOOKUP('Employee List'!AE487,Civil_Status_Table,2,FALSE),"")</f>
        <v/>
      </c>
      <c r="AE479" s="2" t="str">
        <f>IF('Employee List'!AF487="","",TRIM('Employee List'!AF487))</f>
        <v/>
      </c>
      <c r="AF479" s="2" t="str">
        <f>IF('Employee List'!AG487="","",TRIM('Employee List'!AG487))</f>
        <v/>
      </c>
      <c r="AG479" s="2" t="str">
        <f>IF('Employee List'!AH487="","",TRIM('Employee List'!AH487))</f>
        <v/>
      </c>
      <c r="AH479" t="str">
        <f>IF(ISBLANK('Employee List'!AI487), "",VLOOKUP('Employee List'!AI487,'other LOVs'!A:B,2,FALSE))</f>
        <v/>
      </c>
      <c r="AI479" t="str">
        <f>IF('Employee List'!AJ487="","",TRIM('Employee List'!AJ487))</f>
        <v/>
      </c>
      <c r="AJ479" t="str">
        <f>IF(ISBLANK('Employee List'!AK487)," ",TRIM('Employee List'!AK487))</f>
        <v xml:space="preserve"> </v>
      </c>
    </row>
    <row r="480" spans="1:36">
      <c r="A480" t="str">
        <f>IF('Employee List'!B488="","",TRIM('Employee List'!B488))</f>
        <v/>
      </c>
      <c r="B480" t="str">
        <f>IF('Employee List'!C488="","",TRIM('Employee List'!C488))</f>
        <v/>
      </c>
      <c r="C480" t="str">
        <f>IF('Employee List'!D488="","",TRIM('Employee List'!D488))</f>
        <v/>
      </c>
      <c r="D480" t="str">
        <f>IF(ISBLANK('Employee List'!E488), "",VLOOKUP('Employee List'!E488,'other LOVs'!A:B,2,FALSE))</f>
        <v/>
      </c>
      <c r="E480" t="str">
        <f>IF('Employee List'!F488="","",TRIM('Employee List'!F488))</f>
        <v>,</v>
      </c>
      <c r="F480" s="2" t="str">
        <f>IF('Employee List'!H488="","",'Employee List'!H488)</f>
        <v/>
      </c>
      <c r="G480" s="2" t="str">
        <f>IF('Employee List'!I488="","",TRIM('Employee List'!I488))</f>
        <v/>
      </c>
      <c r="H480" t="str">
        <f>IFERROR(VLOOKUP('Employee List'!J488,Nationality_Table,2,FALSE),"")</f>
        <v/>
      </c>
      <c r="I480" t="str">
        <f>IFERROR(VLOOKUP('Employee List'!K488,Country_Table,2,FALSE),"")</f>
        <v/>
      </c>
      <c r="J480" t="str">
        <f>IFERROR(VLOOKUP('Employee List'!L488,Gender_Table,2,FALSE),"")</f>
        <v/>
      </c>
      <c r="K480" s="2" t="str">
        <f>IF('Employee List'!M488="","",TEXT('Employee List'!M488,"00000000000"))</f>
        <v/>
      </c>
      <c r="L480" s="2" t="str">
        <f>IF('Employee List'!N488="","",TRIM('Employee List'!N488))</f>
        <v/>
      </c>
      <c r="M480" s="2" t="str">
        <f>IF('Employee List'!O488="","",TRIM('Employee List'!O488))</f>
        <v/>
      </c>
      <c r="N480" s="2" t="str">
        <f>IF('Employee List'!P488="","",LEFT(TRIM('Employee List'!P488),60))</f>
        <v/>
      </c>
      <c r="O480" t="str">
        <f>IFERROR(IF(VLOOKUP('Employee List'!Q488,Country_Table,2,FALSE)="PH",VLOOKUP(UPPER(TRIM('Employee List'!R488)&amp;TRIM('Employee List'!S488)&amp;TRIM('Employee List'!T488)),City!$K:$M,3,FALSE),IF('Employee List'!T488="","",'Employee List'!T488)),"")</f>
        <v/>
      </c>
      <c r="P480" t="str">
        <f>IFERROR(IF(VLOOKUP('Employee List'!Q488,Country_Table,2,FALSE)="PH",VLOOKUP('Employee List'!R488,Region_Table,2,FALSE),IF('Employee List'!R488="","",'Employee List'!R488)),"")</f>
        <v/>
      </c>
      <c r="Q480" t="str">
        <f>IFERROR(IF(VLOOKUP('Employee List'!Q488,Country_Table,2,FALSE)="PH",VLOOKUP('Employee List'!S488,Province_Table,2,FALSE),IF('Employee List'!S488="","",'Employee List'!S488)),"")</f>
        <v/>
      </c>
      <c r="R480" t="str">
        <f>IFERROR(VLOOKUP('Employee List'!Q488,Country_Table,2,FALSE),"")</f>
        <v/>
      </c>
      <c r="S480" s="2" t="str">
        <f>IF('Employee List'!U488="","",TRIM('Employee List'!U488))</f>
        <v/>
      </c>
      <c r="T480" s="2" t="str">
        <f>IF('Employee List'!V488="","",TRIM('Employee List'!V488))</f>
        <v/>
      </c>
      <c r="U480" s="2" t="str">
        <f>IF('Employee List'!W488="","",LEFT(TRIM('Employee List'!W488),60))</f>
        <v/>
      </c>
      <c r="V480" t="str">
        <f>IFERROR(IF(VLOOKUP('Employee List'!X488,Country_Table,2,FALSE)="PH",VLOOKUP(UPPER(TRIM('Employee List'!Y488)&amp;TRIM('Employee List'!Z488)&amp;TRIM('Employee List'!AA488)),City!$K:$M,3,FALSE),IF('Employee List'!AA488="","",'Employee List'!AA488)),"")</f>
        <v/>
      </c>
      <c r="W480" t="str">
        <f>IFERROR(IF(VLOOKUP('Employee List'!X488,Country_Table,2,FALSE)="PH",VLOOKUP('Employee List'!Y488,Region_Table,2,FALSE),IF('Employee List'!Y488="","",'Employee List'!Y488)),"")</f>
        <v/>
      </c>
      <c r="X480" t="str">
        <f>IFERROR(IF(VLOOKUP('Employee List'!X488,Country_Table,2,FALSE)="PH",VLOOKUP('Employee List'!Z488,Province_Table,2,FALSE),IF('Employee List'!Z488="","",'Employee List'!Z488)),"")</f>
        <v/>
      </c>
      <c r="Y480" t="str">
        <f>IFERROR(VLOOKUP('Employee List'!X488,Country_Table,2,FALSE),"")</f>
        <v/>
      </c>
      <c r="Z480" s="2" t="str">
        <f>IF('Employee List'!AB488="","",TRIM('Employee List'!AB488))</f>
        <v/>
      </c>
      <c r="AA480" s="2" t="str">
        <f>IF('Employee List'!AC488="","",TRIM('Employee List'!AC488))</f>
        <v/>
      </c>
      <c r="AB480" s="2" t="str">
        <f>IF('Employee List'!AD488="","",TRIM('Employee List'!AD488))</f>
        <v/>
      </c>
      <c r="AC480" s="2" t="str">
        <f>IF('Employee List'!G488="","",TRIM('Employee List'!G488))</f>
        <v/>
      </c>
      <c r="AD480" t="str">
        <f>IFERROR(VLOOKUP('Employee List'!AE488,Civil_Status_Table,2,FALSE),"")</f>
        <v/>
      </c>
      <c r="AE480" s="2" t="str">
        <f>IF('Employee List'!AF488="","",TRIM('Employee List'!AF488))</f>
        <v/>
      </c>
      <c r="AF480" s="2" t="str">
        <f>IF('Employee List'!AG488="","",TRIM('Employee List'!AG488))</f>
        <v/>
      </c>
      <c r="AG480" s="2" t="str">
        <f>IF('Employee List'!AH488="","",TRIM('Employee List'!AH488))</f>
        <v/>
      </c>
      <c r="AH480" t="str">
        <f>IF(ISBLANK('Employee List'!AI488), "",VLOOKUP('Employee List'!AI488,'other LOVs'!A:B,2,FALSE))</f>
        <v/>
      </c>
      <c r="AI480" t="str">
        <f>IF('Employee List'!AJ488="","",TRIM('Employee List'!AJ488))</f>
        <v/>
      </c>
      <c r="AJ480" t="str">
        <f>IF(ISBLANK('Employee List'!AK488)," ",TRIM('Employee List'!AK488))</f>
        <v xml:space="preserve"> </v>
      </c>
    </row>
    <row r="481" spans="1:36">
      <c r="A481" t="str">
        <f>IF('Employee List'!B489="","",TRIM('Employee List'!B489))</f>
        <v/>
      </c>
      <c r="B481" t="str">
        <f>IF('Employee List'!C489="","",TRIM('Employee List'!C489))</f>
        <v/>
      </c>
      <c r="C481" t="str">
        <f>IF('Employee List'!D489="","",TRIM('Employee List'!D489))</f>
        <v/>
      </c>
      <c r="D481" t="str">
        <f>IF(ISBLANK('Employee List'!E489), "",VLOOKUP('Employee List'!E489,'other LOVs'!A:B,2,FALSE))</f>
        <v/>
      </c>
      <c r="E481" t="str">
        <f>IF('Employee List'!F489="","",TRIM('Employee List'!F489))</f>
        <v>,</v>
      </c>
      <c r="F481" s="2" t="str">
        <f>IF('Employee List'!H489="","",'Employee List'!H489)</f>
        <v/>
      </c>
      <c r="G481" s="2" t="str">
        <f>IF('Employee List'!I489="","",TRIM('Employee List'!I489))</f>
        <v/>
      </c>
      <c r="H481" t="str">
        <f>IFERROR(VLOOKUP('Employee List'!J489,Nationality_Table,2,FALSE),"")</f>
        <v/>
      </c>
      <c r="I481" t="str">
        <f>IFERROR(VLOOKUP('Employee List'!K489,Country_Table,2,FALSE),"")</f>
        <v/>
      </c>
      <c r="J481" t="str">
        <f>IFERROR(VLOOKUP('Employee List'!L489,Gender_Table,2,FALSE),"")</f>
        <v/>
      </c>
      <c r="K481" s="2" t="str">
        <f>IF('Employee List'!M489="","",TEXT('Employee List'!M489,"00000000000"))</f>
        <v/>
      </c>
      <c r="L481" s="2" t="str">
        <f>IF('Employee List'!N489="","",TRIM('Employee List'!N489))</f>
        <v/>
      </c>
      <c r="M481" s="2" t="str">
        <f>IF('Employee List'!O489="","",TRIM('Employee List'!O489))</f>
        <v/>
      </c>
      <c r="N481" s="2" t="str">
        <f>IF('Employee List'!P489="","",LEFT(TRIM('Employee List'!P489),60))</f>
        <v/>
      </c>
      <c r="O481" t="str">
        <f>IFERROR(IF(VLOOKUP('Employee List'!Q489,Country_Table,2,FALSE)="PH",VLOOKUP(UPPER(TRIM('Employee List'!R489)&amp;TRIM('Employee List'!S489)&amp;TRIM('Employee List'!T489)),City!$K:$M,3,FALSE),IF('Employee List'!T489="","",'Employee List'!T489)),"")</f>
        <v/>
      </c>
      <c r="P481" t="str">
        <f>IFERROR(IF(VLOOKUP('Employee List'!Q489,Country_Table,2,FALSE)="PH",VLOOKUP('Employee List'!R489,Region_Table,2,FALSE),IF('Employee List'!R489="","",'Employee List'!R489)),"")</f>
        <v/>
      </c>
      <c r="Q481" t="str">
        <f>IFERROR(IF(VLOOKUP('Employee List'!Q489,Country_Table,2,FALSE)="PH",VLOOKUP('Employee List'!S489,Province_Table,2,FALSE),IF('Employee List'!S489="","",'Employee List'!S489)),"")</f>
        <v/>
      </c>
      <c r="R481" t="str">
        <f>IFERROR(VLOOKUP('Employee List'!Q489,Country_Table,2,FALSE),"")</f>
        <v/>
      </c>
      <c r="S481" s="2" t="str">
        <f>IF('Employee List'!U489="","",TRIM('Employee List'!U489))</f>
        <v/>
      </c>
      <c r="T481" s="2" t="str">
        <f>IF('Employee List'!V489="","",TRIM('Employee List'!V489))</f>
        <v/>
      </c>
      <c r="U481" s="2" t="str">
        <f>IF('Employee List'!W489="","",LEFT(TRIM('Employee List'!W489),60))</f>
        <v/>
      </c>
      <c r="V481" t="str">
        <f>IFERROR(IF(VLOOKUP('Employee List'!X489,Country_Table,2,FALSE)="PH",VLOOKUP(UPPER(TRIM('Employee List'!Y489)&amp;TRIM('Employee List'!Z489)&amp;TRIM('Employee List'!AA489)),City!$K:$M,3,FALSE),IF('Employee List'!AA489="","",'Employee List'!AA489)),"")</f>
        <v/>
      </c>
      <c r="W481" t="str">
        <f>IFERROR(IF(VLOOKUP('Employee List'!X489,Country_Table,2,FALSE)="PH",VLOOKUP('Employee List'!Y489,Region_Table,2,FALSE),IF('Employee List'!Y489="","",'Employee List'!Y489)),"")</f>
        <v/>
      </c>
      <c r="X481" t="str">
        <f>IFERROR(IF(VLOOKUP('Employee List'!X489,Country_Table,2,FALSE)="PH",VLOOKUP('Employee List'!Z489,Province_Table,2,FALSE),IF('Employee List'!Z489="","",'Employee List'!Z489)),"")</f>
        <v/>
      </c>
      <c r="Y481" t="str">
        <f>IFERROR(VLOOKUP('Employee List'!X489,Country_Table,2,FALSE),"")</f>
        <v/>
      </c>
      <c r="Z481" s="2" t="str">
        <f>IF('Employee List'!AB489="","",TRIM('Employee List'!AB489))</f>
        <v/>
      </c>
      <c r="AA481" s="2" t="str">
        <f>IF('Employee List'!AC489="","",TRIM('Employee List'!AC489))</f>
        <v/>
      </c>
      <c r="AB481" s="2" t="str">
        <f>IF('Employee List'!AD489="","",TRIM('Employee List'!AD489))</f>
        <v/>
      </c>
      <c r="AC481" s="2" t="str">
        <f>IF('Employee List'!G489="","",TRIM('Employee List'!G489))</f>
        <v/>
      </c>
      <c r="AD481" t="str">
        <f>IFERROR(VLOOKUP('Employee List'!AE489,Civil_Status_Table,2,FALSE),"")</f>
        <v/>
      </c>
      <c r="AE481" s="2" t="str">
        <f>IF('Employee List'!AF489="","",TRIM('Employee List'!AF489))</f>
        <v/>
      </c>
      <c r="AF481" s="2" t="str">
        <f>IF('Employee List'!AG489="","",TRIM('Employee List'!AG489))</f>
        <v/>
      </c>
      <c r="AG481" s="2" t="str">
        <f>IF('Employee List'!AH489="","",TRIM('Employee List'!AH489))</f>
        <v/>
      </c>
      <c r="AH481" t="str">
        <f>IF(ISBLANK('Employee List'!AI489), "",VLOOKUP('Employee List'!AI489,'other LOVs'!A:B,2,FALSE))</f>
        <v/>
      </c>
      <c r="AI481" t="str">
        <f>IF('Employee List'!AJ489="","",TRIM('Employee List'!AJ489))</f>
        <v/>
      </c>
      <c r="AJ481" t="str">
        <f>IF(ISBLANK('Employee List'!AK489)," ",TRIM('Employee List'!AK489))</f>
        <v xml:space="preserve"> </v>
      </c>
    </row>
    <row r="482" spans="1:36">
      <c r="A482" t="str">
        <f>IF('Employee List'!B490="","",TRIM('Employee List'!B490))</f>
        <v/>
      </c>
      <c r="B482" t="str">
        <f>IF('Employee List'!C490="","",TRIM('Employee List'!C490))</f>
        <v/>
      </c>
      <c r="C482" t="str">
        <f>IF('Employee List'!D490="","",TRIM('Employee List'!D490))</f>
        <v/>
      </c>
      <c r="D482" t="str">
        <f>IF(ISBLANK('Employee List'!E490), "",VLOOKUP('Employee List'!E490,'other LOVs'!A:B,2,FALSE))</f>
        <v/>
      </c>
      <c r="E482" t="str">
        <f>IF('Employee List'!F490="","",TRIM('Employee List'!F490))</f>
        <v>,</v>
      </c>
      <c r="F482" s="2" t="str">
        <f>IF('Employee List'!H490="","",'Employee List'!H490)</f>
        <v/>
      </c>
      <c r="G482" s="2" t="str">
        <f>IF('Employee List'!I490="","",TRIM('Employee List'!I490))</f>
        <v/>
      </c>
      <c r="H482" t="str">
        <f>IFERROR(VLOOKUP('Employee List'!J490,Nationality_Table,2,FALSE),"")</f>
        <v/>
      </c>
      <c r="I482" t="str">
        <f>IFERROR(VLOOKUP('Employee List'!K490,Country_Table,2,FALSE),"")</f>
        <v/>
      </c>
      <c r="J482" t="str">
        <f>IFERROR(VLOOKUP('Employee List'!L490,Gender_Table,2,FALSE),"")</f>
        <v/>
      </c>
      <c r="K482" s="2" t="str">
        <f>IF('Employee List'!M490="","",TEXT('Employee List'!M490,"00000000000"))</f>
        <v/>
      </c>
      <c r="L482" s="2" t="str">
        <f>IF('Employee List'!N490="","",TRIM('Employee List'!N490))</f>
        <v/>
      </c>
      <c r="M482" s="2" t="str">
        <f>IF('Employee List'!O490="","",TRIM('Employee List'!O490))</f>
        <v/>
      </c>
      <c r="N482" s="2" t="str">
        <f>IF('Employee List'!P490="","",LEFT(TRIM('Employee List'!P490),60))</f>
        <v/>
      </c>
      <c r="O482" t="str">
        <f>IFERROR(IF(VLOOKUP('Employee List'!Q490,Country_Table,2,FALSE)="PH",VLOOKUP(UPPER(TRIM('Employee List'!R490)&amp;TRIM('Employee List'!S490)&amp;TRIM('Employee List'!T490)),City!$K:$M,3,FALSE),IF('Employee List'!T490="","",'Employee List'!T490)),"")</f>
        <v/>
      </c>
      <c r="P482" t="str">
        <f>IFERROR(IF(VLOOKUP('Employee List'!Q490,Country_Table,2,FALSE)="PH",VLOOKUP('Employee List'!R490,Region_Table,2,FALSE),IF('Employee List'!R490="","",'Employee List'!R490)),"")</f>
        <v/>
      </c>
      <c r="Q482" t="str">
        <f>IFERROR(IF(VLOOKUP('Employee List'!Q490,Country_Table,2,FALSE)="PH",VLOOKUP('Employee List'!S490,Province_Table,2,FALSE),IF('Employee List'!S490="","",'Employee List'!S490)),"")</f>
        <v/>
      </c>
      <c r="R482" t="str">
        <f>IFERROR(VLOOKUP('Employee List'!Q490,Country_Table,2,FALSE),"")</f>
        <v/>
      </c>
      <c r="S482" s="2" t="str">
        <f>IF('Employee List'!U490="","",TRIM('Employee List'!U490))</f>
        <v/>
      </c>
      <c r="T482" s="2" t="str">
        <f>IF('Employee List'!V490="","",TRIM('Employee List'!V490))</f>
        <v/>
      </c>
      <c r="U482" s="2" t="str">
        <f>IF('Employee List'!W490="","",LEFT(TRIM('Employee List'!W490),60))</f>
        <v/>
      </c>
      <c r="V482" t="str">
        <f>IFERROR(IF(VLOOKUP('Employee List'!X490,Country_Table,2,FALSE)="PH",VLOOKUP(UPPER(TRIM('Employee List'!Y490)&amp;TRIM('Employee List'!Z490)&amp;TRIM('Employee List'!AA490)),City!$K:$M,3,FALSE),IF('Employee List'!AA490="","",'Employee List'!AA490)),"")</f>
        <v/>
      </c>
      <c r="W482" t="str">
        <f>IFERROR(IF(VLOOKUP('Employee List'!X490,Country_Table,2,FALSE)="PH",VLOOKUP('Employee List'!Y490,Region_Table,2,FALSE),IF('Employee List'!Y490="","",'Employee List'!Y490)),"")</f>
        <v/>
      </c>
      <c r="X482" t="str">
        <f>IFERROR(IF(VLOOKUP('Employee List'!X490,Country_Table,2,FALSE)="PH",VLOOKUP('Employee List'!Z490,Province_Table,2,FALSE),IF('Employee List'!Z490="","",'Employee List'!Z490)),"")</f>
        <v/>
      </c>
      <c r="Y482" t="str">
        <f>IFERROR(VLOOKUP('Employee List'!X490,Country_Table,2,FALSE),"")</f>
        <v/>
      </c>
      <c r="Z482" s="2" t="str">
        <f>IF('Employee List'!AB490="","",TRIM('Employee List'!AB490))</f>
        <v/>
      </c>
      <c r="AA482" s="2" t="str">
        <f>IF('Employee List'!AC490="","",TRIM('Employee List'!AC490))</f>
        <v/>
      </c>
      <c r="AB482" s="2" t="str">
        <f>IF('Employee List'!AD490="","",TRIM('Employee List'!AD490))</f>
        <v/>
      </c>
      <c r="AC482" s="2" t="str">
        <f>IF('Employee List'!G490="","",TRIM('Employee List'!G490))</f>
        <v/>
      </c>
      <c r="AD482" t="str">
        <f>IFERROR(VLOOKUP('Employee List'!AE490,Civil_Status_Table,2,FALSE),"")</f>
        <v/>
      </c>
      <c r="AE482" s="2" t="str">
        <f>IF('Employee List'!AF490="","",TRIM('Employee List'!AF490))</f>
        <v/>
      </c>
      <c r="AF482" s="2" t="str">
        <f>IF('Employee List'!AG490="","",TRIM('Employee List'!AG490))</f>
        <v/>
      </c>
      <c r="AG482" s="2" t="str">
        <f>IF('Employee List'!AH490="","",TRIM('Employee List'!AH490))</f>
        <v/>
      </c>
      <c r="AH482" t="str">
        <f>IF(ISBLANK('Employee List'!AI490), "",VLOOKUP('Employee List'!AI490,'other LOVs'!A:B,2,FALSE))</f>
        <v/>
      </c>
      <c r="AI482" t="str">
        <f>IF('Employee List'!AJ490="","",TRIM('Employee List'!AJ490))</f>
        <v/>
      </c>
      <c r="AJ482" t="str">
        <f>IF(ISBLANK('Employee List'!AK490)," ",TRIM('Employee List'!AK490))</f>
        <v xml:space="preserve"> </v>
      </c>
    </row>
    <row r="483" spans="1:36">
      <c r="A483" t="str">
        <f>IF('Employee List'!B491="","",TRIM('Employee List'!B491))</f>
        <v/>
      </c>
      <c r="B483" t="str">
        <f>IF('Employee List'!C491="","",TRIM('Employee List'!C491))</f>
        <v/>
      </c>
      <c r="C483" t="str">
        <f>IF('Employee List'!D491="","",TRIM('Employee List'!D491))</f>
        <v/>
      </c>
      <c r="D483" t="str">
        <f>IF(ISBLANK('Employee List'!E491), "",VLOOKUP('Employee List'!E491,'other LOVs'!A:B,2,FALSE))</f>
        <v/>
      </c>
      <c r="E483" t="str">
        <f>IF('Employee List'!F491="","",TRIM('Employee List'!F491))</f>
        <v>,</v>
      </c>
      <c r="F483" s="2" t="str">
        <f>IF('Employee List'!H491="","",'Employee List'!H491)</f>
        <v/>
      </c>
      <c r="G483" s="2" t="str">
        <f>IF('Employee List'!I491="","",TRIM('Employee List'!I491))</f>
        <v/>
      </c>
      <c r="H483" t="str">
        <f>IFERROR(VLOOKUP('Employee List'!J491,Nationality_Table,2,FALSE),"")</f>
        <v/>
      </c>
      <c r="I483" t="str">
        <f>IFERROR(VLOOKUP('Employee List'!K491,Country_Table,2,FALSE),"")</f>
        <v/>
      </c>
      <c r="J483" t="str">
        <f>IFERROR(VLOOKUP('Employee List'!L491,Gender_Table,2,FALSE),"")</f>
        <v/>
      </c>
      <c r="K483" s="2" t="str">
        <f>IF('Employee List'!M491="","",TEXT('Employee List'!M491,"00000000000"))</f>
        <v/>
      </c>
      <c r="L483" s="2" t="str">
        <f>IF('Employee List'!N491="","",TRIM('Employee List'!N491))</f>
        <v/>
      </c>
      <c r="M483" s="2" t="str">
        <f>IF('Employee List'!O491="","",TRIM('Employee List'!O491))</f>
        <v/>
      </c>
      <c r="N483" s="2" t="str">
        <f>IF('Employee List'!P491="","",LEFT(TRIM('Employee List'!P491),60))</f>
        <v/>
      </c>
      <c r="O483" t="str">
        <f>IFERROR(IF(VLOOKUP('Employee List'!Q491,Country_Table,2,FALSE)="PH",VLOOKUP(UPPER(TRIM('Employee List'!R491)&amp;TRIM('Employee List'!S491)&amp;TRIM('Employee List'!T491)),City!$K:$M,3,FALSE),IF('Employee List'!T491="","",'Employee List'!T491)),"")</f>
        <v/>
      </c>
      <c r="P483" t="str">
        <f>IFERROR(IF(VLOOKUP('Employee List'!Q491,Country_Table,2,FALSE)="PH",VLOOKUP('Employee List'!R491,Region_Table,2,FALSE),IF('Employee List'!R491="","",'Employee List'!R491)),"")</f>
        <v/>
      </c>
      <c r="Q483" t="str">
        <f>IFERROR(IF(VLOOKUP('Employee List'!Q491,Country_Table,2,FALSE)="PH",VLOOKUP('Employee List'!S491,Province_Table,2,FALSE),IF('Employee List'!S491="","",'Employee List'!S491)),"")</f>
        <v/>
      </c>
      <c r="R483" t="str">
        <f>IFERROR(VLOOKUP('Employee List'!Q491,Country_Table,2,FALSE),"")</f>
        <v/>
      </c>
      <c r="S483" s="2" t="str">
        <f>IF('Employee List'!U491="","",TRIM('Employee List'!U491))</f>
        <v/>
      </c>
      <c r="T483" s="2" t="str">
        <f>IF('Employee List'!V491="","",TRIM('Employee List'!V491))</f>
        <v/>
      </c>
      <c r="U483" s="2" t="str">
        <f>IF('Employee List'!W491="","",LEFT(TRIM('Employee List'!W491),60))</f>
        <v/>
      </c>
      <c r="V483" t="str">
        <f>IFERROR(IF(VLOOKUP('Employee List'!X491,Country_Table,2,FALSE)="PH",VLOOKUP(UPPER(TRIM('Employee List'!Y491)&amp;TRIM('Employee List'!Z491)&amp;TRIM('Employee List'!AA491)),City!$K:$M,3,FALSE),IF('Employee List'!AA491="","",'Employee List'!AA491)),"")</f>
        <v/>
      </c>
      <c r="W483" t="str">
        <f>IFERROR(IF(VLOOKUP('Employee List'!X491,Country_Table,2,FALSE)="PH",VLOOKUP('Employee List'!Y491,Region_Table,2,FALSE),IF('Employee List'!Y491="","",'Employee List'!Y491)),"")</f>
        <v/>
      </c>
      <c r="X483" t="str">
        <f>IFERROR(IF(VLOOKUP('Employee List'!X491,Country_Table,2,FALSE)="PH",VLOOKUP('Employee List'!Z491,Province_Table,2,FALSE),IF('Employee List'!Z491="","",'Employee List'!Z491)),"")</f>
        <v/>
      </c>
      <c r="Y483" t="str">
        <f>IFERROR(VLOOKUP('Employee List'!X491,Country_Table,2,FALSE),"")</f>
        <v/>
      </c>
      <c r="Z483" s="2" t="str">
        <f>IF('Employee List'!AB491="","",TRIM('Employee List'!AB491))</f>
        <v/>
      </c>
      <c r="AA483" s="2" t="str">
        <f>IF('Employee List'!AC491="","",TRIM('Employee List'!AC491))</f>
        <v/>
      </c>
      <c r="AB483" s="2" t="str">
        <f>IF('Employee List'!AD491="","",TRIM('Employee List'!AD491))</f>
        <v/>
      </c>
      <c r="AC483" s="2" t="str">
        <f>IF('Employee List'!G491="","",TRIM('Employee List'!G491))</f>
        <v/>
      </c>
      <c r="AD483" t="str">
        <f>IFERROR(VLOOKUP('Employee List'!AE491,Civil_Status_Table,2,FALSE),"")</f>
        <v/>
      </c>
      <c r="AE483" s="2" t="str">
        <f>IF('Employee List'!AF491="","",TRIM('Employee List'!AF491))</f>
        <v/>
      </c>
      <c r="AF483" s="2" t="str">
        <f>IF('Employee List'!AG491="","",TRIM('Employee List'!AG491))</f>
        <v/>
      </c>
      <c r="AG483" s="2" t="str">
        <f>IF('Employee List'!AH491="","",TRIM('Employee List'!AH491))</f>
        <v/>
      </c>
      <c r="AH483" t="str">
        <f>IF(ISBLANK('Employee List'!AI491), "",VLOOKUP('Employee List'!AI491,'other LOVs'!A:B,2,FALSE))</f>
        <v/>
      </c>
      <c r="AI483" t="str">
        <f>IF('Employee List'!AJ491="","",TRIM('Employee List'!AJ491))</f>
        <v/>
      </c>
      <c r="AJ483" t="str">
        <f>IF(ISBLANK('Employee List'!AK491)," ",TRIM('Employee List'!AK491))</f>
        <v xml:space="preserve"> </v>
      </c>
    </row>
    <row r="484" spans="1:36">
      <c r="A484" t="str">
        <f>IF('Employee List'!B492="","",TRIM('Employee List'!B492))</f>
        <v/>
      </c>
      <c r="B484" t="str">
        <f>IF('Employee List'!C492="","",TRIM('Employee List'!C492))</f>
        <v/>
      </c>
      <c r="C484" t="str">
        <f>IF('Employee List'!D492="","",TRIM('Employee List'!D492))</f>
        <v/>
      </c>
      <c r="D484" t="str">
        <f>IF(ISBLANK('Employee List'!E492), "",VLOOKUP('Employee List'!E492,'other LOVs'!A:B,2,FALSE))</f>
        <v/>
      </c>
      <c r="E484" t="str">
        <f>IF('Employee List'!F492="","",TRIM('Employee List'!F492))</f>
        <v>,</v>
      </c>
      <c r="F484" s="2" t="str">
        <f>IF('Employee List'!H492="","",'Employee List'!H492)</f>
        <v/>
      </c>
      <c r="G484" s="2" t="str">
        <f>IF('Employee List'!I492="","",TRIM('Employee List'!I492))</f>
        <v/>
      </c>
      <c r="H484" t="str">
        <f>IFERROR(VLOOKUP('Employee List'!J492,Nationality_Table,2,FALSE),"")</f>
        <v/>
      </c>
      <c r="I484" t="str">
        <f>IFERROR(VLOOKUP('Employee List'!K492,Country_Table,2,FALSE),"")</f>
        <v/>
      </c>
      <c r="J484" t="str">
        <f>IFERROR(VLOOKUP('Employee List'!L492,Gender_Table,2,FALSE),"")</f>
        <v/>
      </c>
      <c r="K484" s="2" t="str">
        <f>IF('Employee List'!M492="","",TEXT('Employee List'!M492,"00000000000"))</f>
        <v/>
      </c>
      <c r="L484" s="2" t="str">
        <f>IF('Employee List'!N492="","",TRIM('Employee List'!N492))</f>
        <v/>
      </c>
      <c r="M484" s="2" t="str">
        <f>IF('Employee List'!O492="","",TRIM('Employee List'!O492))</f>
        <v/>
      </c>
      <c r="N484" s="2" t="str">
        <f>IF('Employee List'!P492="","",LEFT(TRIM('Employee List'!P492),60))</f>
        <v/>
      </c>
      <c r="O484" t="str">
        <f>IFERROR(IF(VLOOKUP('Employee List'!Q492,Country_Table,2,FALSE)="PH",VLOOKUP(UPPER(TRIM('Employee List'!R492)&amp;TRIM('Employee List'!S492)&amp;TRIM('Employee List'!T492)),City!$K:$M,3,FALSE),IF('Employee List'!T492="","",'Employee List'!T492)),"")</f>
        <v/>
      </c>
      <c r="P484" t="str">
        <f>IFERROR(IF(VLOOKUP('Employee List'!Q492,Country_Table,2,FALSE)="PH",VLOOKUP('Employee List'!R492,Region_Table,2,FALSE),IF('Employee List'!R492="","",'Employee List'!R492)),"")</f>
        <v/>
      </c>
      <c r="Q484" t="str">
        <f>IFERROR(IF(VLOOKUP('Employee List'!Q492,Country_Table,2,FALSE)="PH",VLOOKUP('Employee List'!S492,Province_Table,2,FALSE),IF('Employee List'!S492="","",'Employee List'!S492)),"")</f>
        <v/>
      </c>
      <c r="R484" t="str">
        <f>IFERROR(VLOOKUP('Employee List'!Q492,Country_Table,2,FALSE),"")</f>
        <v/>
      </c>
      <c r="S484" s="2" t="str">
        <f>IF('Employee List'!U492="","",TRIM('Employee List'!U492))</f>
        <v/>
      </c>
      <c r="T484" s="2" t="str">
        <f>IF('Employee List'!V492="","",TRIM('Employee List'!V492))</f>
        <v/>
      </c>
      <c r="U484" s="2" t="str">
        <f>IF('Employee List'!W492="","",LEFT(TRIM('Employee List'!W492),60))</f>
        <v/>
      </c>
      <c r="V484" t="str">
        <f>IFERROR(IF(VLOOKUP('Employee List'!X492,Country_Table,2,FALSE)="PH",VLOOKUP(UPPER(TRIM('Employee List'!Y492)&amp;TRIM('Employee List'!Z492)&amp;TRIM('Employee List'!AA492)),City!$K:$M,3,FALSE),IF('Employee List'!AA492="","",'Employee List'!AA492)),"")</f>
        <v/>
      </c>
      <c r="W484" t="str">
        <f>IFERROR(IF(VLOOKUP('Employee List'!X492,Country_Table,2,FALSE)="PH",VLOOKUP('Employee List'!Y492,Region_Table,2,FALSE),IF('Employee List'!Y492="","",'Employee List'!Y492)),"")</f>
        <v/>
      </c>
      <c r="X484" t="str">
        <f>IFERROR(IF(VLOOKUP('Employee List'!X492,Country_Table,2,FALSE)="PH",VLOOKUP('Employee List'!Z492,Province_Table,2,FALSE),IF('Employee List'!Z492="","",'Employee List'!Z492)),"")</f>
        <v/>
      </c>
      <c r="Y484" t="str">
        <f>IFERROR(VLOOKUP('Employee List'!X492,Country_Table,2,FALSE),"")</f>
        <v/>
      </c>
      <c r="Z484" s="2" t="str">
        <f>IF('Employee List'!AB492="","",TRIM('Employee List'!AB492))</f>
        <v/>
      </c>
      <c r="AA484" s="2" t="str">
        <f>IF('Employee List'!AC492="","",TRIM('Employee List'!AC492))</f>
        <v/>
      </c>
      <c r="AB484" s="2" t="str">
        <f>IF('Employee List'!AD492="","",TRIM('Employee List'!AD492))</f>
        <v/>
      </c>
      <c r="AC484" s="2" t="str">
        <f>IF('Employee List'!G492="","",TRIM('Employee List'!G492))</f>
        <v/>
      </c>
      <c r="AD484" t="str">
        <f>IFERROR(VLOOKUP('Employee List'!AE492,Civil_Status_Table,2,FALSE),"")</f>
        <v/>
      </c>
      <c r="AE484" s="2" t="str">
        <f>IF('Employee List'!AF492="","",TRIM('Employee List'!AF492))</f>
        <v/>
      </c>
      <c r="AF484" s="2" t="str">
        <f>IF('Employee List'!AG492="","",TRIM('Employee List'!AG492))</f>
        <v/>
      </c>
      <c r="AG484" s="2" t="str">
        <f>IF('Employee List'!AH492="","",TRIM('Employee List'!AH492))</f>
        <v/>
      </c>
      <c r="AH484" t="str">
        <f>IF(ISBLANK('Employee List'!AI492), "",VLOOKUP('Employee List'!AI492,'other LOVs'!A:B,2,FALSE))</f>
        <v/>
      </c>
      <c r="AI484" t="str">
        <f>IF('Employee List'!AJ492="","",TRIM('Employee List'!AJ492))</f>
        <v/>
      </c>
      <c r="AJ484" t="str">
        <f>IF(ISBLANK('Employee List'!AK492)," ",TRIM('Employee List'!AK492))</f>
        <v xml:space="preserve"> </v>
      </c>
    </row>
    <row r="485" spans="1:36">
      <c r="A485" t="str">
        <f>IF('Employee List'!B493="","",TRIM('Employee List'!B493))</f>
        <v/>
      </c>
      <c r="B485" t="str">
        <f>IF('Employee List'!C493="","",TRIM('Employee List'!C493))</f>
        <v/>
      </c>
      <c r="C485" t="str">
        <f>IF('Employee List'!D493="","",TRIM('Employee List'!D493))</f>
        <v/>
      </c>
      <c r="D485" t="str">
        <f>IF(ISBLANK('Employee List'!E493), "",VLOOKUP('Employee List'!E493,'other LOVs'!A:B,2,FALSE))</f>
        <v/>
      </c>
      <c r="E485" t="str">
        <f>IF('Employee List'!F493="","",TRIM('Employee List'!F493))</f>
        <v>,</v>
      </c>
      <c r="F485" s="2" t="str">
        <f>IF('Employee List'!H493="","",'Employee List'!H493)</f>
        <v/>
      </c>
      <c r="G485" s="2" t="str">
        <f>IF('Employee List'!I493="","",TRIM('Employee List'!I493))</f>
        <v/>
      </c>
      <c r="H485" t="str">
        <f>IFERROR(VLOOKUP('Employee List'!J493,Nationality_Table,2,FALSE),"")</f>
        <v/>
      </c>
      <c r="I485" t="str">
        <f>IFERROR(VLOOKUP('Employee List'!K493,Country_Table,2,FALSE),"")</f>
        <v/>
      </c>
      <c r="J485" t="str">
        <f>IFERROR(VLOOKUP('Employee List'!L493,Gender_Table,2,FALSE),"")</f>
        <v/>
      </c>
      <c r="K485" s="2" t="str">
        <f>IF('Employee List'!M493="","",TEXT('Employee List'!M493,"00000000000"))</f>
        <v/>
      </c>
      <c r="L485" s="2" t="str">
        <f>IF('Employee List'!N493="","",TRIM('Employee List'!N493))</f>
        <v/>
      </c>
      <c r="M485" s="2" t="str">
        <f>IF('Employee List'!O493="","",TRIM('Employee List'!O493))</f>
        <v/>
      </c>
      <c r="N485" s="2" t="str">
        <f>IF('Employee List'!P493="","",LEFT(TRIM('Employee List'!P493),60))</f>
        <v/>
      </c>
      <c r="O485" t="str">
        <f>IFERROR(IF(VLOOKUP('Employee List'!Q493,Country_Table,2,FALSE)="PH",VLOOKUP(UPPER(TRIM('Employee List'!R493)&amp;TRIM('Employee List'!S493)&amp;TRIM('Employee List'!T493)),City!$K:$M,3,FALSE),IF('Employee List'!T493="","",'Employee List'!T493)),"")</f>
        <v/>
      </c>
      <c r="P485" t="str">
        <f>IFERROR(IF(VLOOKUP('Employee List'!Q493,Country_Table,2,FALSE)="PH",VLOOKUP('Employee List'!R493,Region_Table,2,FALSE),IF('Employee List'!R493="","",'Employee List'!R493)),"")</f>
        <v/>
      </c>
      <c r="Q485" t="str">
        <f>IFERROR(IF(VLOOKUP('Employee List'!Q493,Country_Table,2,FALSE)="PH",VLOOKUP('Employee List'!S493,Province_Table,2,FALSE),IF('Employee List'!S493="","",'Employee List'!S493)),"")</f>
        <v/>
      </c>
      <c r="R485" t="str">
        <f>IFERROR(VLOOKUP('Employee List'!Q493,Country_Table,2,FALSE),"")</f>
        <v/>
      </c>
      <c r="S485" s="2" t="str">
        <f>IF('Employee List'!U493="","",TRIM('Employee List'!U493))</f>
        <v/>
      </c>
      <c r="T485" s="2" t="str">
        <f>IF('Employee List'!V493="","",TRIM('Employee List'!V493))</f>
        <v/>
      </c>
      <c r="U485" s="2" t="str">
        <f>IF('Employee List'!W493="","",LEFT(TRIM('Employee List'!W493),60))</f>
        <v/>
      </c>
      <c r="V485" t="str">
        <f>IFERROR(IF(VLOOKUP('Employee List'!X493,Country_Table,2,FALSE)="PH",VLOOKUP(UPPER(TRIM('Employee List'!Y493)&amp;TRIM('Employee List'!Z493)&amp;TRIM('Employee List'!AA493)),City!$K:$M,3,FALSE),IF('Employee List'!AA493="","",'Employee List'!AA493)),"")</f>
        <v/>
      </c>
      <c r="W485" t="str">
        <f>IFERROR(IF(VLOOKUP('Employee List'!X493,Country_Table,2,FALSE)="PH",VLOOKUP('Employee List'!Y493,Region_Table,2,FALSE),IF('Employee List'!Y493="","",'Employee List'!Y493)),"")</f>
        <v/>
      </c>
      <c r="X485" t="str">
        <f>IFERROR(IF(VLOOKUP('Employee List'!X493,Country_Table,2,FALSE)="PH",VLOOKUP('Employee List'!Z493,Province_Table,2,FALSE),IF('Employee List'!Z493="","",'Employee List'!Z493)),"")</f>
        <v/>
      </c>
      <c r="Y485" t="str">
        <f>IFERROR(VLOOKUP('Employee List'!X493,Country_Table,2,FALSE),"")</f>
        <v/>
      </c>
      <c r="Z485" s="2" t="str">
        <f>IF('Employee List'!AB493="","",TRIM('Employee List'!AB493))</f>
        <v/>
      </c>
      <c r="AA485" s="2" t="str">
        <f>IF('Employee List'!AC493="","",TRIM('Employee List'!AC493))</f>
        <v/>
      </c>
      <c r="AB485" s="2" t="str">
        <f>IF('Employee List'!AD493="","",TRIM('Employee List'!AD493))</f>
        <v/>
      </c>
      <c r="AC485" s="2" t="str">
        <f>IF('Employee List'!G493="","",TRIM('Employee List'!G493))</f>
        <v/>
      </c>
      <c r="AD485" t="str">
        <f>IFERROR(VLOOKUP('Employee List'!AE493,Civil_Status_Table,2,FALSE),"")</f>
        <v/>
      </c>
      <c r="AE485" s="2" t="str">
        <f>IF('Employee List'!AF493="","",TRIM('Employee List'!AF493))</f>
        <v/>
      </c>
      <c r="AF485" s="2" t="str">
        <f>IF('Employee List'!AG493="","",TRIM('Employee List'!AG493))</f>
        <v/>
      </c>
      <c r="AG485" s="2" t="str">
        <f>IF('Employee List'!AH493="","",TRIM('Employee List'!AH493))</f>
        <v/>
      </c>
      <c r="AH485" t="str">
        <f>IF(ISBLANK('Employee List'!AI493), "",VLOOKUP('Employee List'!AI493,'other LOVs'!A:B,2,FALSE))</f>
        <v/>
      </c>
      <c r="AI485" t="str">
        <f>IF('Employee List'!AJ493="","",TRIM('Employee List'!AJ493))</f>
        <v/>
      </c>
      <c r="AJ485" t="str">
        <f>IF(ISBLANK('Employee List'!AK493)," ",TRIM('Employee List'!AK493))</f>
        <v xml:space="preserve"> </v>
      </c>
    </row>
    <row r="486" spans="1:36">
      <c r="A486" t="str">
        <f>IF('Employee List'!B494="","",TRIM('Employee List'!B494))</f>
        <v/>
      </c>
      <c r="B486" t="str">
        <f>IF('Employee List'!C494="","",TRIM('Employee List'!C494))</f>
        <v/>
      </c>
      <c r="C486" t="str">
        <f>IF('Employee List'!D494="","",TRIM('Employee List'!D494))</f>
        <v/>
      </c>
      <c r="D486" t="str">
        <f>IF(ISBLANK('Employee List'!E494), "",VLOOKUP('Employee List'!E494,'other LOVs'!A:B,2,FALSE))</f>
        <v/>
      </c>
      <c r="E486" t="str">
        <f>IF('Employee List'!F494="","",TRIM('Employee List'!F494))</f>
        <v>,</v>
      </c>
      <c r="F486" s="2" t="str">
        <f>IF('Employee List'!H494="","",'Employee List'!H494)</f>
        <v/>
      </c>
      <c r="G486" s="2" t="str">
        <f>IF('Employee List'!I494="","",TRIM('Employee List'!I494))</f>
        <v/>
      </c>
      <c r="H486" t="str">
        <f>IFERROR(VLOOKUP('Employee List'!J494,Nationality_Table,2,FALSE),"")</f>
        <v/>
      </c>
      <c r="I486" t="str">
        <f>IFERROR(VLOOKUP('Employee List'!K494,Country_Table,2,FALSE),"")</f>
        <v/>
      </c>
      <c r="J486" t="str">
        <f>IFERROR(VLOOKUP('Employee List'!L494,Gender_Table,2,FALSE),"")</f>
        <v/>
      </c>
      <c r="K486" s="2" t="str">
        <f>IF('Employee List'!M494="","",TEXT('Employee List'!M494,"00000000000"))</f>
        <v/>
      </c>
      <c r="L486" s="2" t="str">
        <f>IF('Employee List'!N494="","",TRIM('Employee List'!N494))</f>
        <v/>
      </c>
      <c r="M486" s="2" t="str">
        <f>IF('Employee List'!O494="","",TRIM('Employee List'!O494))</f>
        <v/>
      </c>
      <c r="N486" s="2" t="str">
        <f>IF('Employee List'!P494="","",LEFT(TRIM('Employee List'!P494),60))</f>
        <v/>
      </c>
      <c r="O486" t="str">
        <f>IFERROR(IF(VLOOKUP('Employee List'!Q494,Country_Table,2,FALSE)="PH",VLOOKUP(UPPER(TRIM('Employee List'!R494)&amp;TRIM('Employee List'!S494)&amp;TRIM('Employee List'!T494)),City!$K:$M,3,FALSE),IF('Employee List'!T494="","",'Employee List'!T494)),"")</f>
        <v/>
      </c>
      <c r="P486" t="str">
        <f>IFERROR(IF(VLOOKUP('Employee List'!Q494,Country_Table,2,FALSE)="PH",VLOOKUP('Employee List'!R494,Region_Table,2,FALSE),IF('Employee List'!R494="","",'Employee List'!R494)),"")</f>
        <v/>
      </c>
      <c r="Q486" t="str">
        <f>IFERROR(IF(VLOOKUP('Employee List'!Q494,Country_Table,2,FALSE)="PH",VLOOKUP('Employee List'!S494,Province_Table,2,FALSE),IF('Employee List'!S494="","",'Employee List'!S494)),"")</f>
        <v/>
      </c>
      <c r="R486" t="str">
        <f>IFERROR(VLOOKUP('Employee List'!Q494,Country_Table,2,FALSE),"")</f>
        <v/>
      </c>
      <c r="S486" s="2" t="str">
        <f>IF('Employee List'!U494="","",TRIM('Employee List'!U494))</f>
        <v/>
      </c>
      <c r="T486" s="2" t="str">
        <f>IF('Employee List'!V494="","",TRIM('Employee List'!V494))</f>
        <v/>
      </c>
      <c r="U486" s="2" t="str">
        <f>IF('Employee List'!W494="","",LEFT(TRIM('Employee List'!W494),60))</f>
        <v/>
      </c>
      <c r="V486" t="str">
        <f>IFERROR(IF(VLOOKUP('Employee List'!X494,Country_Table,2,FALSE)="PH",VLOOKUP(UPPER(TRIM('Employee List'!Y494)&amp;TRIM('Employee List'!Z494)&amp;TRIM('Employee List'!AA494)),City!$K:$M,3,FALSE),IF('Employee List'!AA494="","",'Employee List'!AA494)),"")</f>
        <v/>
      </c>
      <c r="W486" t="str">
        <f>IFERROR(IF(VLOOKUP('Employee List'!X494,Country_Table,2,FALSE)="PH",VLOOKUP('Employee List'!Y494,Region_Table,2,FALSE),IF('Employee List'!Y494="","",'Employee List'!Y494)),"")</f>
        <v/>
      </c>
      <c r="X486" t="str">
        <f>IFERROR(IF(VLOOKUP('Employee List'!X494,Country_Table,2,FALSE)="PH",VLOOKUP('Employee List'!Z494,Province_Table,2,FALSE),IF('Employee List'!Z494="","",'Employee List'!Z494)),"")</f>
        <v/>
      </c>
      <c r="Y486" t="str">
        <f>IFERROR(VLOOKUP('Employee List'!X494,Country_Table,2,FALSE),"")</f>
        <v/>
      </c>
      <c r="Z486" s="2" t="str">
        <f>IF('Employee List'!AB494="","",TRIM('Employee List'!AB494))</f>
        <v/>
      </c>
      <c r="AA486" s="2" t="str">
        <f>IF('Employee List'!AC494="","",TRIM('Employee List'!AC494))</f>
        <v/>
      </c>
      <c r="AB486" s="2" t="str">
        <f>IF('Employee List'!AD494="","",TRIM('Employee List'!AD494))</f>
        <v/>
      </c>
      <c r="AC486" s="2" t="str">
        <f>IF('Employee List'!G494="","",TRIM('Employee List'!G494))</f>
        <v/>
      </c>
      <c r="AD486" t="str">
        <f>IFERROR(VLOOKUP('Employee List'!AE494,Civil_Status_Table,2,FALSE),"")</f>
        <v/>
      </c>
      <c r="AE486" s="2" t="str">
        <f>IF('Employee List'!AF494="","",TRIM('Employee List'!AF494))</f>
        <v/>
      </c>
      <c r="AF486" s="2" t="str">
        <f>IF('Employee List'!AG494="","",TRIM('Employee List'!AG494))</f>
        <v/>
      </c>
      <c r="AG486" s="2" t="str">
        <f>IF('Employee List'!AH494="","",TRIM('Employee List'!AH494))</f>
        <v/>
      </c>
      <c r="AH486" t="str">
        <f>IF(ISBLANK('Employee List'!AI494), "",VLOOKUP('Employee List'!AI494,'other LOVs'!A:B,2,FALSE))</f>
        <v/>
      </c>
      <c r="AI486" t="str">
        <f>IF('Employee List'!AJ494="","",TRIM('Employee List'!AJ494))</f>
        <v/>
      </c>
      <c r="AJ486" t="str">
        <f>IF(ISBLANK('Employee List'!AK494)," ",TRIM('Employee List'!AK494))</f>
        <v xml:space="preserve"> </v>
      </c>
    </row>
    <row r="487" spans="1:36">
      <c r="A487" t="str">
        <f>IF('Employee List'!B495="","",TRIM('Employee List'!B495))</f>
        <v/>
      </c>
      <c r="B487" t="str">
        <f>IF('Employee List'!C495="","",TRIM('Employee List'!C495))</f>
        <v/>
      </c>
      <c r="C487" t="str">
        <f>IF('Employee List'!D495="","",TRIM('Employee List'!D495))</f>
        <v/>
      </c>
      <c r="D487" t="str">
        <f>IF(ISBLANK('Employee List'!E495), "",VLOOKUP('Employee List'!E495,'other LOVs'!A:B,2,FALSE))</f>
        <v/>
      </c>
      <c r="E487" t="str">
        <f>IF('Employee List'!F495="","",TRIM('Employee List'!F495))</f>
        <v>,</v>
      </c>
      <c r="F487" s="2" t="str">
        <f>IF('Employee List'!H495="","",'Employee List'!H495)</f>
        <v/>
      </c>
      <c r="G487" s="2" t="str">
        <f>IF('Employee List'!I495="","",TRIM('Employee List'!I495))</f>
        <v/>
      </c>
      <c r="H487" t="str">
        <f>IFERROR(VLOOKUP('Employee List'!J495,Nationality_Table,2,FALSE),"")</f>
        <v/>
      </c>
      <c r="I487" t="str">
        <f>IFERROR(VLOOKUP('Employee List'!K495,Country_Table,2,FALSE),"")</f>
        <v/>
      </c>
      <c r="J487" t="str">
        <f>IFERROR(VLOOKUP('Employee List'!L495,Gender_Table,2,FALSE),"")</f>
        <v/>
      </c>
      <c r="K487" s="2" t="str">
        <f>IF('Employee List'!M495="","",TEXT('Employee List'!M495,"00000000000"))</f>
        <v/>
      </c>
      <c r="L487" s="2" t="str">
        <f>IF('Employee List'!N495="","",TRIM('Employee List'!N495))</f>
        <v/>
      </c>
      <c r="M487" s="2" t="str">
        <f>IF('Employee List'!O495="","",TRIM('Employee List'!O495))</f>
        <v/>
      </c>
      <c r="N487" s="2" t="str">
        <f>IF('Employee List'!P495="","",LEFT(TRIM('Employee List'!P495),60))</f>
        <v/>
      </c>
      <c r="O487" t="str">
        <f>IFERROR(IF(VLOOKUP('Employee List'!Q495,Country_Table,2,FALSE)="PH",VLOOKUP(UPPER(TRIM('Employee List'!R495)&amp;TRIM('Employee List'!S495)&amp;TRIM('Employee List'!T495)),City!$K:$M,3,FALSE),IF('Employee List'!T495="","",'Employee List'!T495)),"")</f>
        <v/>
      </c>
      <c r="P487" t="str">
        <f>IFERROR(IF(VLOOKUP('Employee List'!Q495,Country_Table,2,FALSE)="PH",VLOOKUP('Employee List'!R495,Region_Table,2,FALSE),IF('Employee List'!R495="","",'Employee List'!R495)),"")</f>
        <v/>
      </c>
      <c r="Q487" t="str">
        <f>IFERROR(IF(VLOOKUP('Employee List'!Q495,Country_Table,2,FALSE)="PH",VLOOKUP('Employee List'!S495,Province_Table,2,FALSE),IF('Employee List'!S495="","",'Employee List'!S495)),"")</f>
        <v/>
      </c>
      <c r="R487" t="str">
        <f>IFERROR(VLOOKUP('Employee List'!Q495,Country_Table,2,FALSE),"")</f>
        <v/>
      </c>
      <c r="S487" s="2" t="str">
        <f>IF('Employee List'!U495="","",TRIM('Employee List'!U495))</f>
        <v/>
      </c>
      <c r="T487" s="2" t="str">
        <f>IF('Employee List'!V495="","",TRIM('Employee List'!V495))</f>
        <v/>
      </c>
      <c r="U487" s="2" t="str">
        <f>IF('Employee List'!W495="","",LEFT(TRIM('Employee List'!W495),60))</f>
        <v/>
      </c>
      <c r="V487" t="str">
        <f>IFERROR(IF(VLOOKUP('Employee List'!X495,Country_Table,2,FALSE)="PH",VLOOKUP(UPPER(TRIM('Employee List'!Y495)&amp;TRIM('Employee List'!Z495)&amp;TRIM('Employee List'!AA495)),City!$K:$M,3,FALSE),IF('Employee List'!AA495="","",'Employee List'!AA495)),"")</f>
        <v/>
      </c>
      <c r="W487" t="str">
        <f>IFERROR(IF(VLOOKUP('Employee List'!X495,Country_Table,2,FALSE)="PH",VLOOKUP('Employee List'!Y495,Region_Table,2,FALSE),IF('Employee List'!Y495="","",'Employee List'!Y495)),"")</f>
        <v/>
      </c>
      <c r="X487" t="str">
        <f>IFERROR(IF(VLOOKUP('Employee List'!X495,Country_Table,2,FALSE)="PH",VLOOKUP('Employee List'!Z495,Province_Table,2,FALSE),IF('Employee List'!Z495="","",'Employee List'!Z495)),"")</f>
        <v/>
      </c>
      <c r="Y487" t="str">
        <f>IFERROR(VLOOKUP('Employee List'!X495,Country_Table,2,FALSE),"")</f>
        <v/>
      </c>
      <c r="Z487" s="2" t="str">
        <f>IF('Employee List'!AB495="","",TRIM('Employee List'!AB495))</f>
        <v/>
      </c>
      <c r="AA487" s="2" t="str">
        <f>IF('Employee List'!AC495="","",TRIM('Employee List'!AC495))</f>
        <v/>
      </c>
      <c r="AB487" s="2" t="str">
        <f>IF('Employee List'!AD495="","",TRIM('Employee List'!AD495))</f>
        <v/>
      </c>
      <c r="AC487" s="2" t="str">
        <f>IF('Employee List'!G495="","",TRIM('Employee List'!G495))</f>
        <v/>
      </c>
      <c r="AD487" t="str">
        <f>IFERROR(VLOOKUP('Employee List'!AE495,Civil_Status_Table,2,FALSE),"")</f>
        <v/>
      </c>
      <c r="AE487" s="2" t="str">
        <f>IF('Employee List'!AF495="","",TRIM('Employee List'!AF495))</f>
        <v/>
      </c>
      <c r="AF487" s="2" t="str">
        <f>IF('Employee List'!AG495="","",TRIM('Employee List'!AG495))</f>
        <v/>
      </c>
      <c r="AG487" s="2" t="str">
        <f>IF('Employee List'!AH495="","",TRIM('Employee List'!AH495))</f>
        <v/>
      </c>
      <c r="AH487" t="str">
        <f>IF(ISBLANK('Employee List'!AI495), "",VLOOKUP('Employee List'!AI495,'other LOVs'!A:B,2,FALSE))</f>
        <v/>
      </c>
      <c r="AI487" t="str">
        <f>IF('Employee List'!AJ495="","",TRIM('Employee List'!AJ495))</f>
        <v/>
      </c>
      <c r="AJ487" t="str">
        <f>IF(ISBLANK('Employee List'!AK495)," ",TRIM('Employee List'!AK495))</f>
        <v xml:space="preserve"> </v>
      </c>
    </row>
    <row r="488" spans="1:36">
      <c r="A488" t="str">
        <f>IF('Employee List'!B496="","",TRIM('Employee List'!B496))</f>
        <v/>
      </c>
      <c r="B488" t="str">
        <f>IF('Employee List'!C496="","",TRIM('Employee List'!C496))</f>
        <v/>
      </c>
      <c r="C488" t="str">
        <f>IF('Employee List'!D496="","",TRIM('Employee List'!D496))</f>
        <v/>
      </c>
      <c r="D488" t="str">
        <f>IF(ISBLANK('Employee List'!E496), "",VLOOKUP('Employee List'!E496,'other LOVs'!A:B,2,FALSE))</f>
        <v/>
      </c>
      <c r="E488" t="str">
        <f>IF('Employee List'!F496="","",TRIM('Employee List'!F496))</f>
        <v>,</v>
      </c>
      <c r="F488" s="2" t="str">
        <f>IF('Employee List'!H496="","",'Employee List'!H496)</f>
        <v/>
      </c>
      <c r="G488" s="2" t="str">
        <f>IF('Employee List'!I496="","",TRIM('Employee List'!I496))</f>
        <v/>
      </c>
      <c r="H488" t="str">
        <f>IFERROR(VLOOKUP('Employee List'!J496,Nationality_Table,2,FALSE),"")</f>
        <v/>
      </c>
      <c r="I488" t="str">
        <f>IFERROR(VLOOKUP('Employee List'!K496,Country_Table,2,FALSE),"")</f>
        <v/>
      </c>
      <c r="J488" t="str">
        <f>IFERROR(VLOOKUP('Employee List'!L496,Gender_Table,2,FALSE),"")</f>
        <v/>
      </c>
      <c r="K488" s="2" t="str">
        <f>IF('Employee List'!M496="","",TEXT('Employee List'!M496,"00000000000"))</f>
        <v/>
      </c>
      <c r="L488" s="2" t="str">
        <f>IF('Employee List'!N496="","",TRIM('Employee List'!N496))</f>
        <v/>
      </c>
      <c r="M488" s="2" t="str">
        <f>IF('Employee List'!O496="","",TRIM('Employee List'!O496))</f>
        <v/>
      </c>
      <c r="N488" s="2" t="str">
        <f>IF('Employee List'!P496="","",LEFT(TRIM('Employee List'!P496),60))</f>
        <v/>
      </c>
      <c r="O488" t="str">
        <f>IFERROR(IF(VLOOKUP('Employee List'!Q496,Country_Table,2,FALSE)="PH",VLOOKUP(UPPER(TRIM('Employee List'!R496)&amp;TRIM('Employee List'!S496)&amp;TRIM('Employee List'!T496)),City!$K:$M,3,FALSE),IF('Employee List'!T496="","",'Employee List'!T496)),"")</f>
        <v/>
      </c>
      <c r="P488" t="str">
        <f>IFERROR(IF(VLOOKUP('Employee List'!Q496,Country_Table,2,FALSE)="PH",VLOOKUP('Employee List'!R496,Region_Table,2,FALSE),IF('Employee List'!R496="","",'Employee List'!R496)),"")</f>
        <v/>
      </c>
      <c r="Q488" t="str">
        <f>IFERROR(IF(VLOOKUP('Employee List'!Q496,Country_Table,2,FALSE)="PH",VLOOKUP('Employee List'!S496,Province_Table,2,FALSE),IF('Employee List'!S496="","",'Employee List'!S496)),"")</f>
        <v/>
      </c>
      <c r="R488" t="str">
        <f>IFERROR(VLOOKUP('Employee List'!Q496,Country_Table,2,FALSE),"")</f>
        <v/>
      </c>
      <c r="S488" s="2" t="str">
        <f>IF('Employee List'!U496="","",TRIM('Employee List'!U496))</f>
        <v/>
      </c>
      <c r="T488" s="2" t="str">
        <f>IF('Employee List'!V496="","",TRIM('Employee List'!V496))</f>
        <v/>
      </c>
      <c r="U488" s="2" t="str">
        <f>IF('Employee List'!W496="","",LEFT(TRIM('Employee List'!W496),60))</f>
        <v/>
      </c>
      <c r="V488" t="str">
        <f>IFERROR(IF(VLOOKUP('Employee List'!X496,Country_Table,2,FALSE)="PH",VLOOKUP(UPPER(TRIM('Employee List'!Y496)&amp;TRIM('Employee List'!Z496)&amp;TRIM('Employee List'!AA496)),City!$K:$M,3,FALSE),IF('Employee List'!AA496="","",'Employee List'!AA496)),"")</f>
        <v/>
      </c>
      <c r="W488" t="str">
        <f>IFERROR(IF(VLOOKUP('Employee List'!X496,Country_Table,2,FALSE)="PH",VLOOKUP('Employee List'!Y496,Region_Table,2,FALSE),IF('Employee List'!Y496="","",'Employee List'!Y496)),"")</f>
        <v/>
      </c>
      <c r="X488" t="str">
        <f>IFERROR(IF(VLOOKUP('Employee List'!X496,Country_Table,2,FALSE)="PH",VLOOKUP('Employee List'!Z496,Province_Table,2,FALSE),IF('Employee List'!Z496="","",'Employee List'!Z496)),"")</f>
        <v/>
      </c>
      <c r="Y488" t="str">
        <f>IFERROR(VLOOKUP('Employee List'!X496,Country_Table,2,FALSE),"")</f>
        <v/>
      </c>
      <c r="Z488" s="2" t="str">
        <f>IF('Employee List'!AB496="","",TRIM('Employee List'!AB496))</f>
        <v/>
      </c>
      <c r="AA488" s="2" t="str">
        <f>IF('Employee List'!AC496="","",TRIM('Employee List'!AC496))</f>
        <v/>
      </c>
      <c r="AB488" s="2" t="str">
        <f>IF('Employee List'!AD496="","",TRIM('Employee List'!AD496))</f>
        <v/>
      </c>
      <c r="AC488" s="2" t="str">
        <f>IF('Employee List'!G496="","",TRIM('Employee List'!G496))</f>
        <v/>
      </c>
      <c r="AD488" t="str">
        <f>IFERROR(VLOOKUP('Employee List'!AE496,Civil_Status_Table,2,FALSE),"")</f>
        <v/>
      </c>
      <c r="AE488" s="2" t="str">
        <f>IF('Employee List'!AF496="","",TRIM('Employee List'!AF496))</f>
        <v/>
      </c>
      <c r="AF488" s="2" t="str">
        <f>IF('Employee List'!AG496="","",TRIM('Employee List'!AG496))</f>
        <v/>
      </c>
      <c r="AG488" s="2" t="str">
        <f>IF('Employee List'!AH496="","",TRIM('Employee List'!AH496))</f>
        <v/>
      </c>
      <c r="AH488" t="str">
        <f>IF(ISBLANK('Employee List'!AI496), "",VLOOKUP('Employee List'!AI496,'other LOVs'!A:B,2,FALSE))</f>
        <v/>
      </c>
      <c r="AI488" t="str">
        <f>IF('Employee List'!AJ496="","",TRIM('Employee List'!AJ496))</f>
        <v/>
      </c>
      <c r="AJ488" t="str">
        <f>IF(ISBLANK('Employee List'!AK496)," ",TRIM('Employee List'!AK496))</f>
        <v xml:space="preserve"> </v>
      </c>
    </row>
    <row r="489" spans="1:36">
      <c r="A489" t="str">
        <f>IF('Employee List'!B497="","",TRIM('Employee List'!B497))</f>
        <v/>
      </c>
      <c r="B489" t="str">
        <f>IF('Employee List'!C497="","",TRIM('Employee List'!C497))</f>
        <v/>
      </c>
      <c r="C489" t="str">
        <f>IF('Employee List'!D497="","",TRIM('Employee List'!D497))</f>
        <v/>
      </c>
      <c r="D489" t="str">
        <f>IF(ISBLANK('Employee List'!E497), "",VLOOKUP('Employee List'!E497,'other LOVs'!A:B,2,FALSE))</f>
        <v/>
      </c>
      <c r="E489" t="str">
        <f>IF('Employee List'!F497="","",TRIM('Employee List'!F497))</f>
        <v>,</v>
      </c>
      <c r="F489" s="2" t="str">
        <f>IF('Employee List'!H497="","",'Employee List'!H497)</f>
        <v/>
      </c>
      <c r="G489" s="2" t="str">
        <f>IF('Employee List'!I497="","",TRIM('Employee List'!I497))</f>
        <v/>
      </c>
      <c r="H489" t="str">
        <f>IFERROR(VLOOKUP('Employee List'!J497,Nationality_Table,2,FALSE),"")</f>
        <v/>
      </c>
      <c r="I489" t="str">
        <f>IFERROR(VLOOKUP('Employee List'!K497,Country_Table,2,FALSE),"")</f>
        <v/>
      </c>
      <c r="J489" t="str">
        <f>IFERROR(VLOOKUP('Employee List'!L497,Gender_Table,2,FALSE),"")</f>
        <v/>
      </c>
      <c r="K489" s="2" t="str">
        <f>IF('Employee List'!M497="","",TEXT('Employee List'!M497,"00000000000"))</f>
        <v/>
      </c>
      <c r="L489" s="2" t="str">
        <f>IF('Employee List'!N497="","",TRIM('Employee List'!N497))</f>
        <v/>
      </c>
      <c r="M489" s="2" t="str">
        <f>IF('Employee List'!O497="","",TRIM('Employee List'!O497))</f>
        <v/>
      </c>
      <c r="N489" s="2" t="str">
        <f>IF('Employee List'!P497="","",LEFT(TRIM('Employee List'!P497),60))</f>
        <v/>
      </c>
      <c r="O489" t="str">
        <f>IFERROR(IF(VLOOKUP('Employee List'!Q497,Country_Table,2,FALSE)="PH",VLOOKUP(UPPER(TRIM('Employee List'!R497)&amp;TRIM('Employee List'!S497)&amp;TRIM('Employee List'!T497)),City!$K:$M,3,FALSE),IF('Employee List'!T497="","",'Employee List'!T497)),"")</f>
        <v/>
      </c>
      <c r="P489" t="str">
        <f>IFERROR(IF(VLOOKUP('Employee List'!Q497,Country_Table,2,FALSE)="PH",VLOOKUP('Employee List'!R497,Region_Table,2,FALSE),IF('Employee List'!R497="","",'Employee List'!R497)),"")</f>
        <v/>
      </c>
      <c r="Q489" t="str">
        <f>IFERROR(IF(VLOOKUP('Employee List'!Q497,Country_Table,2,FALSE)="PH",VLOOKUP('Employee List'!S497,Province_Table,2,FALSE),IF('Employee List'!S497="","",'Employee List'!S497)),"")</f>
        <v/>
      </c>
      <c r="R489" t="str">
        <f>IFERROR(VLOOKUP('Employee List'!Q497,Country_Table,2,FALSE),"")</f>
        <v/>
      </c>
      <c r="S489" s="2" t="str">
        <f>IF('Employee List'!U497="","",TRIM('Employee List'!U497))</f>
        <v/>
      </c>
      <c r="T489" s="2" t="str">
        <f>IF('Employee List'!V497="","",TRIM('Employee List'!V497))</f>
        <v/>
      </c>
      <c r="U489" s="2" t="str">
        <f>IF('Employee List'!W497="","",LEFT(TRIM('Employee List'!W497),60))</f>
        <v/>
      </c>
      <c r="V489" t="str">
        <f>IFERROR(IF(VLOOKUP('Employee List'!X497,Country_Table,2,FALSE)="PH",VLOOKUP(UPPER(TRIM('Employee List'!Y497)&amp;TRIM('Employee List'!Z497)&amp;TRIM('Employee List'!AA497)),City!$K:$M,3,FALSE),IF('Employee List'!AA497="","",'Employee List'!AA497)),"")</f>
        <v/>
      </c>
      <c r="W489" t="str">
        <f>IFERROR(IF(VLOOKUP('Employee List'!X497,Country_Table,2,FALSE)="PH",VLOOKUP('Employee List'!Y497,Region_Table,2,FALSE),IF('Employee List'!Y497="","",'Employee List'!Y497)),"")</f>
        <v/>
      </c>
      <c r="X489" t="str">
        <f>IFERROR(IF(VLOOKUP('Employee List'!X497,Country_Table,2,FALSE)="PH",VLOOKUP('Employee List'!Z497,Province_Table,2,FALSE),IF('Employee List'!Z497="","",'Employee List'!Z497)),"")</f>
        <v/>
      </c>
      <c r="Y489" t="str">
        <f>IFERROR(VLOOKUP('Employee List'!X497,Country_Table,2,FALSE),"")</f>
        <v/>
      </c>
      <c r="Z489" s="2" t="str">
        <f>IF('Employee List'!AB497="","",TRIM('Employee List'!AB497))</f>
        <v/>
      </c>
      <c r="AA489" s="2" t="str">
        <f>IF('Employee List'!AC497="","",TRIM('Employee List'!AC497))</f>
        <v/>
      </c>
      <c r="AB489" s="2" t="str">
        <f>IF('Employee List'!AD497="","",TRIM('Employee List'!AD497))</f>
        <v/>
      </c>
      <c r="AC489" s="2" t="str">
        <f>IF('Employee List'!G497="","",TRIM('Employee List'!G497))</f>
        <v/>
      </c>
      <c r="AD489" t="str">
        <f>IFERROR(VLOOKUP('Employee List'!AE497,Civil_Status_Table,2,FALSE),"")</f>
        <v/>
      </c>
      <c r="AE489" s="2" t="str">
        <f>IF('Employee List'!AF497="","",TRIM('Employee List'!AF497))</f>
        <v/>
      </c>
      <c r="AF489" s="2" t="str">
        <f>IF('Employee List'!AG497="","",TRIM('Employee List'!AG497))</f>
        <v/>
      </c>
      <c r="AG489" s="2" t="str">
        <f>IF('Employee List'!AH497="","",TRIM('Employee List'!AH497))</f>
        <v/>
      </c>
      <c r="AH489" t="str">
        <f>IF(ISBLANK('Employee List'!AI497), "",VLOOKUP('Employee List'!AI497,'other LOVs'!A:B,2,FALSE))</f>
        <v/>
      </c>
      <c r="AI489" t="str">
        <f>IF('Employee List'!AJ497="","",TRIM('Employee List'!AJ497))</f>
        <v/>
      </c>
      <c r="AJ489" t="str">
        <f>IF(ISBLANK('Employee List'!AK497)," ",TRIM('Employee List'!AK497))</f>
        <v xml:space="preserve"> </v>
      </c>
    </row>
    <row r="490" spans="1:36">
      <c r="A490" t="str">
        <f>IF('Employee List'!B498="","",TRIM('Employee List'!B498))</f>
        <v/>
      </c>
      <c r="B490" t="str">
        <f>IF('Employee List'!C498="","",TRIM('Employee List'!C498))</f>
        <v/>
      </c>
      <c r="C490" t="str">
        <f>IF('Employee List'!D498="","",TRIM('Employee List'!D498))</f>
        <v/>
      </c>
      <c r="D490" t="str">
        <f>IF(ISBLANK('Employee List'!E498), "",VLOOKUP('Employee List'!E498,'other LOVs'!A:B,2,FALSE))</f>
        <v/>
      </c>
      <c r="E490" t="str">
        <f>IF('Employee List'!F498="","",TRIM('Employee List'!F498))</f>
        <v>,</v>
      </c>
      <c r="F490" s="2" t="str">
        <f>IF('Employee List'!H498="","",'Employee List'!H498)</f>
        <v/>
      </c>
      <c r="G490" s="2" t="str">
        <f>IF('Employee List'!I498="","",TRIM('Employee List'!I498))</f>
        <v/>
      </c>
      <c r="H490" t="str">
        <f>IFERROR(VLOOKUP('Employee List'!J498,Nationality_Table,2,FALSE),"")</f>
        <v/>
      </c>
      <c r="I490" t="str">
        <f>IFERROR(VLOOKUP('Employee List'!K498,Country_Table,2,FALSE),"")</f>
        <v/>
      </c>
      <c r="J490" t="str">
        <f>IFERROR(VLOOKUP('Employee List'!L498,Gender_Table,2,FALSE),"")</f>
        <v/>
      </c>
      <c r="K490" s="2" t="str">
        <f>IF('Employee List'!M498="","",TEXT('Employee List'!M498,"00000000000"))</f>
        <v/>
      </c>
      <c r="L490" s="2" t="str">
        <f>IF('Employee List'!N498="","",TRIM('Employee List'!N498))</f>
        <v/>
      </c>
      <c r="M490" s="2" t="str">
        <f>IF('Employee List'!O498="","",TRIM('Employee List'!O498))</f>
        <v/>
      </c>
      <c r="N490" s="2" t="str">
        <f>IF('Employee List'!P498="","",LEFT(TRIM('Employee List'!P498),60))</f>
        <v/>
      </c>
      <c r="O490" t="str">
        <f>IFERROR(IF(VLOOKUP('Employee List'!Q498,Country_Table,2,FALSE)="PH",VLOOKUP(UPPER(TRIM('Employee List'!R498)&amp;TRIM('Employee List'!S498)&amp;TRIM('Employee List'!T498)),City!$K:$M,3,FALSE),IF('Employee List'!T498="","",'Employee List'!T498)),"")</f>
        <v/>
      </c>
      <c r="P490" t="str">
        <f>IFERROR(IF(VLOOKUP('Employee List'!Q498,Country_Table,2,FALSE)="PH",VLOOKUP('Employee List'!R498,Region_Table,2,FALSE),IF('Employee List'!R498="","",'Employee List'!R498)),"")</f>
        <v/>
      </c>
      <c r="Q490" t="str">
        <f>IFERROR(IF(VLOOKUP('Employee List'!Q498,Country_Table,2,FALSE)="PH",VLOOKUP('Employee List'!S498,Province_Table,2,FALSE),IF('Employee List'!S498="","",'Employee List'!S498)),"")</f>
        <v/>
      </c>
      <c r="R490" t="str">
        <f>IFERROR(VLOOKUP('Employee List'!Q498,Country_Table,2,FALSE),"")</f>
        <v/>
      </c>
      <c r="S490" s="2" t="str">
        <f>IF('Employee List'!U498="","",TRIM('Employee List'!U498))</f>
        <v/>
      </c>
      <c r="T490" s="2" t="str">
        <f>IF('Employee List'!V498="","",TRIM('Employee List'!V498))</f>
        <v/>
      </c>
      <c r="U490" s="2" t="str">
        <f>IF('Employee List'!W498="","",LEFT(TRIM('Employee List'!W498),60))</f>
        <v/>
      </c>
      <c r="V490" t="str">
        <f>IFERROR(IF(VLOOKUP('Employee List'!X498,Country_Table,2,FALSE)="PH",VLOOKUP(UPPER(TRIM('Employee List'!Y498)&amp;TRIM('Employee List'!Z498)&amp;TRIM('Employee List'!AA498)),City!$K:$M,3,FALSE),IF('Employee List'!AA498="","",'Employee List'!AA498)),"")</f>
        <v/>
      </c>
      <c r="W490" t="str">
        <f>IFERROR(IF(VLOOKUP('Employee List'!X498,Country_Table,2,FALSE)="PH",VLOOKUP('Employee List'!Y498,Region_Table,2,FALSE),IF('Employee List'!Y498="","",'Employee List'!Y498)),"")</f>
        <v/>
      </c>
      <c r="X490" t="str">
        <f>IFERROR(IF(VLOOKUP('Employee List'!X498,Country_Table,2,FALSE)="PH",VLOOKUP('Employee List'!Z498,Province_Table,2,FALSE),IF('Employee List'!Z498="","",'Employee List'!Z498)),"")</f>
        <v/>
      </c>
      <c r="Y490" t="str">
        <f>IFERROR(VLOOKUP('Employee List'!X498,Country_Table,2,FALSE),"")</f>
        <v/>
      </c>
      <c r="Z490" s="2" t="str">
        <f>IF('Employee List'!AB498="","",TRIM('Employee List'!AB498))</f>
        <v/>
      </c>
      <c r="AA490" s="2" t="str">
        <f>IF('Employee List'!AC498="","",TRIM('Employee List'!AC498))</f>
        <v/>
      </c>
      <c r="AB490" s="2" t="str">
        <f>IF('Employee List'!AD498="","",TRIM('Employee List'!AD498))</f>
        <v/>
      </c>
      <c r="AC490" s="2" t="str">
        <f>IF('Employee List'!G498="","",TRIM('Employee List'!G498))</f>
        <v/>
      </c>
      <c r="AD490" t="str">
        <f>IFERROR(VLOOKUP('Employee List'!AE498,Civil_Status_Table,2,FALSE),"")</f>
        <v/>
      </c>
      <c r="AE490" s="2" t="str">
        <f>IF('Employee List'!AF498="","",TRIM('Employee List'!AF498))</f>
        <v/>
      </c>
      <c r="AF490" s="2" t="str">
        <f>IF('Employee List'!AG498="","",TRIM('Employee List'!AG498))</f>
        <v/>
      </c>
      <c r="AG490" s="2" t="str">
        <f>IF('Employee List'!AH498="","",TRIM('Employee List'!AH498))</f>
        <v/>
      </c>
      <c r="AH490" t="str">
        <f>IF(ISBLANK('Employee List'!AI498), "",VLOOKUP('Employee List'!AI498,'other LOVs'!A:B,2,FALSE))</f>
        <v/>
      </c>
      <c r="AI490" t="str">
        <f>IF('Employee List'!AJ498="","",TRIM('Employee List'!AJ498))</f>
        <v/>
      </c>
      <c r="AJ490" t="str">
        <f>IF(ISBLANK('Employee List'!AK498)," ",TRIM('Employee List'!AK498))</f>
        <v xml:space="preserve"> </v>
      </c>
    </row>
    <row r="491" spans="1:36">
      <c r="A491" t="str">
        <f>IF('Employee List'!B499="","",TRIM('Employee List'!B499))</f>
        <v/>
      </c>
      <c r="B491" t="str">
        <f>IF('Employee List'!C499="","",TRIM('Employee List'!C499))</f>
        <v/>
      </c>
      <c r="C491" t="str">
        <f>IF('Employee List'!D499="","",TRIM('Employee List'!D499))</f>
        <v/>
      </c>
      <c r="D491" t="str">
        <f>IF(ISBLANK('Employee List'!E499), "",VLOOKUP('Employee List'!E499,'other LOVs'!A:B,2,FALSE))</f>
        <v/>
      </c>
      <c r="E491" t="str">
        <f>IF('Employee List'!F499="","",TRIM('Employee List'!F499))</f>
        <v>,</v>
      </c>
      <c r="F491" s="2" t="str">
        <f>IF('Employee List'!H499="","",'Employee List'!H499)</f>
        <v/>
      </c>
      <c r="G491" s="2" t="str">
        <f>IF('Employee List'!I499="","",TRIM('Employee List'!I499))</f>
        <v/>
      </c>
      <c r="H491" t="str">
        <f>IFERROR(VLOOKUP('Employee List'!J499,Nationality_Table,2,FALSE),"")</f>
        <v/>
      </c>
      <c r="I491" t="str">
        <f>IFERROR(VLOOKUP('Employee List'!K499,Country_Table,2,FALSE),"")</f>
        <v/>
      </c>
      <c r="J491" t="str">
        <f>IFERROR(VLOOKUP('Employee List'!L499,Gender_Table,2,FALSE),"")</f>
        <v/>
      </c>
      <c r="K491" s="2" t="str">
        <f>IF('Employee List'!M499="","",TEXT('Employee List'!M499,"00000000000"))</f>
        <v/>
      </c>
      <c r="L491" s="2" t="str">
        <f>IF('Employee List'!N499="","",TRIM('Employee List'!N499))</f>
        <v/>
      </c>
      <c r="M491" s="2" t="str">
        <f>IF('Employee List'!O499="","",TRIM('Employee List'!O499))</f>
        <v/>
      </c>
      <c r="N491" s="2" t="str">
        <f>IF('Employee List'!P499="","",LEFT(TRIM('Employee List'!P499),60))</f>
        <v/>
      </c>
      <c r="O491" t="str">
        <f>IFERROR(IF(VLOOKUP('Employee List'!Q499,Country_Table,2,FALSE)="PH",VLOOKUP(UPPER(TRIM('Employee List'!R499)&amp;TRIM('Employee List'!S499)&amp;TRIM('Employee List'!T499)),City!$K:$M,3,FALSE),IF('Employee List'!T499="","",'Employee List'!T499)),"")</f>
        <v/>
      </c>
      <c r="P491" t="str">
        <f>IFERROR(IF(VLOOKUP('Employee List'!Q499,Country_Table,2,FALSE)="PH",VLOOKUP('Employee List'!R499,Region_Table,2,FALSE),IF('Employee List'!R499="","",'Employee List'!R499)),"")</f>
        <v/>
      </c>
      <c r="Q491" t="str">
        <f>IFERROR(IF(VLOOKUP('Employee List'!Q499,Country_Table,2,FALSE)="PH",VLOOKUP('Employee List'!S499,Province_Table,2,FALSE),IF('Employee List'!S499="","",'Employee List'!S499)),"")</f>
        <v/>
      </c>
      <c r="R491" t="str">
        <f>IFERROR(VLOOKUP('Employee List'!Q499,Country_Table,2,FALSE),"")</f>
        <v/>
      </c>
      <c r="S491" s="2" t="str">
        <f>IF('Employee List'!U499="","",TRIM('Employee List'!U499))</f>
        <v/>
      </c>
      <c r="T491" s="2" t="str">
        <f>IF('Employee List'!V499="","",TRIM('Employee List'!V499))</f>
        <v/>
      </c>
      <c r="U491" s="2" t="str">
        <f>IF('Employee List'!W499="","",LEFT(TRIM('Employee List'!W499),60))</f>
        <v/>
      </c>
      <c r="V491" t="str">
        <f>IFERROR(IF(VLOOKUP('Employee List'!X499,Country_Table,2,FALSE)="PH",VLOOKUP(UPPER(TRIM('Employee List'!Y499)&amp;TRIM('Employee List'!Z499)&amp;TRIM('Employee List'!AA499)),City!$K:$M,3,FALSE),IF('Employee List'!AA499="","",'Employee List'!AA499)),"")</f>
        <v/>
      </c>
      <c r="W491" t="str">
        <f>IFERROR(IF(VLOOKUP('Employee List'!X499,Country_Table,2,FALSE)="PH",VLOOKUP('Employee List'!Y499,Region_Table,2,FALSE),IF('Employee List'!Y499="","",'Employee List'!Y499)),"")</f>
        <v/>
      </c>
      <c r="X491" t="str">
        <f>IFERROR(IF(VLOOKUP('Employee List'!X499,Country_Table,2,FALSE)="PH",VLOOKUP('Employee List'!Z499,Province_Table,2,FALSE),IF('Employee List'!Z499="","",'Employee List'!Z499)),"")</f>
        <v/>
      </c>
      <c r="Y491" t="str">
        <f>IFERROR(VLOOKUP('Employee List'!X499,Country_Table,2,FALSE),"")</f>
        <v/>
      </c>
      <c r="Z491" s="2" t="str">
        <f>IF('Employee List'!AB499="","",TRIM('Employee List'!AB499))</f>
        <v/>
      </c>
      <c r="AA491" s="2" t="str">
        <f>IF('Employee List'!AC499="","",TRIM('Employee List'!AC499))</f>
        <v/>
      </c>
      <c r="AB491" s="2" t="str">
        <f>IF('Employee List'!AD499="","",TRIM('Employee List'!AD499))</f>
        <v/>
      </c>
      <c r="AC491" s="2" t="str">
        <f>IF('Employee List'!G499="","",TRIM('Employee List'!G499))</f>
        <v/>
      </c>
      <c r="AD491" t="str">
        <f>IFERROR(VLOOKUP('Employee List'!AE499,Civil_Status_Table,2,FALSE),"")</f>
        <v/>
      </c>
      <c r="AE491" s="2" t="str">
        <f>IF('Employee List'!AF499="","",TRIM('Employee List'!AF499))</f>
        <v/>
      </c>
      <c r="AF491" s="2" t="str">
        <f>IF('Employee List'!AG499="","",TRIM('Employee List'!AG499))</f>
        <v/>
      </c>
      <c r="AG491" s="2" t="str">
        <f>IF('Employee List'!AH499="","",TRIM('Employee List'!AH499))</f>
        <v/>
      </c>
      <c r="AH491" t="str">
        <f>IF(ISBLANK('Employee List'!AI499), "",VLOOKUP('Employee List'!AI499,'other LOVs'!A:B,2,FALSE))</f>
        <v/>
      </c>
      <c r="AI491" t="str">
        <f>IF('Employee List'!AJ499="","",TRIM('Employee List'!AJ499))</f>
        <v/>
      </c>
      <c r="AJ491" t="str">
        <f>IF(ISBLANK('Employee List'!AK499)," ",TRIM('Employee List'!AK499))</f>
        <v xml:space="preserve"> </v>
      </c>
    </row>
    <row r="492" spans="1:36">
      <c r="A492" t="str">
        <f>IF('Employee List'!B500="","",TRIM('Employee List'!B500))</f>
        <v/>
      </c>
      <c r="B492" t="str">
        <f>IF('Employee List'!C500="","",TRIM('Employee List'!C500))</f>
        <v/>
      </c>
      <c r="C492" t="str">
        <f>IF('Employee List'!D500="","",TRIM('Employee List'!D500))</f>
        <v/>
      </c>
      <c r="D492" t="str">
        <f>IF(ISBLANK('Employee List'!E500), "",VLOOKUP('Employee List'!E500,'other LOVs'!A:B,2,FALSE))</f>
        <v/>
      </c>
      <c r="E492" t="str">
        <f>IF('Employee List'!F500="","",TRIM('Employee List'!F500))</f>
        <v>,</v>
      </c>
      <c r="F492" s="2" t="str">
        <f>IF('Employee List'!H500="","",'Employee List'!H500)</f>
        <v/>
      </c>
      <c r="G492" s="2" t="str">
        <f>IF('Employee List'!I500="","",TRIM('Employee List'!I500))</f>
        <v/>
      </c>
      <c r="H492" t="str">
        <f>IFERROR(VLOOKUP('Employee List'!J500,Nationality_Table,2,FALSE),"")</f>
        <v/>
      </c>
      <c r="I492" t="str">
        <f>IFERROR(VLOOKUP('Employee List'!K500,Country_Table,2,FALSE),"")</f>
        <v/>
      </c>
      <c r="J492" t="str">
        <f>IFERROR(VLOOKUP('Employee List'!L500,Gender_Table,2,FALSE),"")</f>
        <v/>
      </c>
      <c r="K492" s="2" t="str">
        <f>IF('Employee List'!M500="","",TEXT('Employee List'!M500,"00000000000"))</f>
        <v/>
      </c>
      <c r="L492" s="2" t="str">
        <f>IF('Employee List'!N500="","",TRIM('Employee List'!N500))</f>
        <v/>
      </c>
      <c r="M492" s="2" t="str">
        <f>IF('Employee List'!O500="","",TRIM('Employee List'!O500))</f>
        <v/>
      </c>
      <c r="N492" s="2" t="str">
        <f>IF('Employee List'!P500="","",LEFT(TRIM('Employee List'!P500),60))</f>
        <v/>
      </c>
      <c r="O492" t="str">
        <f>IFERROR(IF(VLOOKUP('Employee List'!Q500,Country_Table,2,FALSE)="PH",VLOOKUP(UPPER(TRIM('Employee List'!R500)&amp;TRIM('Employee List'!S500)&amp;TRIM('Employee List'!T500)),City!$K:$M,3,FALSE),IF('Employee List'!T500="","",'Employee List'!T500)),"")</f>
        <v/>
      </c>
      <c r="P492" t="str">
        <f>IFERROR(IF(VLOOKUP('Employee List'!Q500,Country_Table,2,FALSE)="PH",VLOOKUP('Employee List'!R500,Region_Table,2,FALSE),IF('Employee List'!R500="","",'Employee List'!R500)),"")</f>
        <v/>
      </c>
      <c r="Q492" t="str">
        <f>IFERROR(IF(VLOOKUP('Employee List'!Q500,Country_Table,2,FALSE)="PH",VLOOKUP('Employee List'!S500,Province_Table,2,FALSE),IF('Employee List'!S500="","",'Employee List'!S500)),"")</f>
        <v/>
      </c>
      <c r="R492" t="str">
        <f>IFERROR(VLOOKUP('Employee List'!Q500,Country_Table,2,FALSE),"")</f>
        <v/>
      </c>
      <c r="S492" s="2" t="str">
        <f>IF('Employee List'!U500="","",TRIM('Employee List'!U500))</f>
        <v/>
      </c>
      <c r="T492" s="2" t="str">
        <f>IF('Employee List'!V500="","",TRIM('Employee List'!V500))</f>
        <v/>
      </c>
      <c r="U492" s="2" t="str">
        <f>IF('Employee List'!W500="","",LEFT(TRIM('Employee List'!W500),60))</f>
        <v/>
      </c>
      <c r="V492" t="str">
        <f>IFERROR(IF(VLOOKUP('Employee List'!X500,Country_Table,2,FALSE)="PH",VLOOKUP(UPPER(TRIM('Employee List'!Y500)&amp;TRIM('Employee List'!Z500)&amp;TRIM('Employee List'!AA500)),City!$K:$M,3,FALSE),IF('Employee List'!AA500="","",'Employee List'!AA500)),"")</f>
        <v/>
      </c>
      <c r="W492" t="str">
        <f>IFERROR(IF(VLOOKUP('Employee List'!X500,Country_Table,2,FALSE)="PH",VLOOKUP('Employee List'!Y500,Region_Table,2,FALSE),IF('Employee List'!Y500="","",'Employee List'!Y500)),"")</f>
        <v/>
      </c>
      <c r="X492" t="str">
        <f>IFERROR(IF(VLOOKUP('Employee List'!X500,Country_Table,2,FALSE)="PH",VLOOKUP('Employee List'!Z500,Province_Table,2,FALSE),IF('Employee List'!Z500="","",'Employee List'!Z500)),"")</f>
        <v/>
      </c>
      <c r="Y492" t="str">
        <f>IFERROR(VLOOKUP('Employee List'!X500,Country_Table,2,FALSE),"")</f>
        <v/>
      </c>
      <c r="Z492" s="2" t="str">
        <f>IF('Employee List'!AB500="","",TRIM('Employee List'!AB500))</f>
        <v/>
      </c>
      <c r="AA492" s="2" t="str">
        <f>IF('Employee List'!AC500="","",TRIM('Employee List'!AC500))</f>
        <v/>
      </c>
      <c r="AB492" s="2" t="str">
        <f>IF('Employee List'!AD500="","",TRIM('Employee List'!AD500))</f>
        <v/>
      </c>
      <c r="AC492" s="2" t="str">
        <f>IF('Employee List'!G500="","",TRIM('Employee List'!G500))</f>
        <v/>
      </c>
      <c r="AD492" t="str">
        <f>IFERROR(VLOOKUP('Employee List'!AE500,Civil_Status_Table,2,FALSE),"")</f>
        <v/>
      </c>
      <c r="AE492" s="2" t="str">
        <f>IF('Employee List'!AF500="","",TRIM('Employee List'!AF500))</f>
        <v/>
      </c>
      <c r="AF492" s="2" t="str">
        <f>IF('Employee List'!AG500="","",TRIM('Employee List'!AG500))</f>
        <v/>
      </c>
      <c r="AG492" s="2" t="str">
        <f>IF('Employee List'!AH500="","",TRIM('Employee List'!AH500))</f>
        <v/>
      </c>
      <c r="AH492" t="str">
        <f>IF(ISBLANK('Employee List'!AI500), "",VLOOKUP('Employee List'!AI500,'other LOVs'!A:B,2,FALSE))</f>
        <v/>
      </c>
      <c r="AI492" t="str">
        <f>IF('Employee List'!AJ500="","",TRIM('Employee List'!AJ500))</f>
        <v/>
      </c>
      <c r="AJ492" t="str">
        <f>IF(ISBLANK('Employee List'!AK500)," ",TRIM('Employee List'!AK500))</f>
        <v xml:space="preserve"> </v>
      </c>
    </row>
    <row r="493" spans="1:36">
      <c r="A493" t="str">
        <f>IF('Employee List'!B501="","",TRIM('Employee List'!B501))</f>
        <v/>
      </c>
      <c r="B493" t="str">
        <f>IF('Employee List'!C501="","",TRIM('Employee List'!C501))</f>
        <v/>
      </c>
      <c r="C493" t="str">
        <f>IF('Employee List'!D501="","",TRIM('Employee List'!D501))</f>
        <v/>
      </c>
      <c r="D493" t="str">
        <f>IF(ISBLANK('Employee List'!E501), "",VLOOKUP('Employee List'!E501,'other LOVs'!A:B,2,FALSE))</f>
        <v/>
      </c>
      <c r="E493" t="str">
        <f>IF('Employee List'!F501="","",TRIM('Employee List'!F501))</f>
        <v>,</v>
      </c>
      <c r="F493" s="2" t="str">
        <f>IF('Employee List'!H501="","",'Employee List'!H501)</f>
        <v/>
      </c>
      <c r="G493" s="2" t="str">
        <f>IF('Employee List'!I501="","",TRIM('Employee List'!I501))</f>
        <v/>
      </c>
      <c r="H493" t="str">
        <f>IFERROR(VLOOKUP('Employee List'!J501,Nationality_Table,2,FALSE),"")</f>
        <v/>
      </c>
      <c r="I493" t="str">
        <f>IFERROR(VLOOKUP('Employee List'!K501,Country_Table,2,FALSE),"")</f>
        <v/>
      </c>
      <c r="J493" t="str">
        <f>IFERROR(VLOOKUP('Employee List'!L501,Gender_Table,2,FALSE),"")</f>
        <v/>
      </c>
      <c r="K493" s="2" t="str">
        <f>IF('Employee List'!M501="","",TEXT('Employee List'!M501,"00000000000"))</f>
        <v/>
      </c>
      <c r="L493" s="2" t="str">
        <f>IF('Employee List'!N501="","",TRIM('Employee List'!N501))</f>
        <v/>
      </c>
      <c r="M493" s="2" t="str">
        <f>IF('Employee List'!O501="","",TRIM('Employee List'!O501))</f>
        <v/>
      </c>
      <c r="N493" s="2" t="str">
        <f>IF('Employee List'!P501="","",LEFT(TRIM('Employee List'!P501),60))</f>
        <v/>
      </c>
      <c r="O493" t="str">
        <f>IFERROR(IF(VLOOKUP('Employee List'!Q501,Country_Table,2,FALSE)="PH",VLOOKUP(UPPER(TRIM('Employee List'!R501)&amp;TRIM('Employee List'!S501)&amp;TRIM('Employee List'!T501)),City!$K:$M,3,FALSE),IF('Employee List'!T501="","",'Employee List'!T501)),"")</f>
        <v/>
      </c>
      <c r="P493" t="str">
        <f>IFERROR(IF(VLOOKUP('Employee List'!Q501,Country_Table,2,FALSE)="PH",VLOOKUP('Employee List'!R501,Region_Table,2,FALSE),IF('Employee List'!R501="","",'Employee List'!R501)),"")</f>
        <v/>
      </c>
      <c r="Q493" t="str">
        <f>IFERROR(IF(VLOOKUP('Employee List'!Q501,Country_Table,2,FALSE)="PH",VLOOKUP('Employee List'!S501,Province_Table,2,FALSE),IF('Employee List'!S501="","",'Employee List'!S501)),"")</f>
        <v/>
      </c>
      <c r="R493" t="str">
        <f>IFERROR(VLOOKUP('Employee List'!Q501,Country_Table,2,FALSE),"")</f>
        <v/>
      </c>
      <c r="S493" s="2" t="str">
        <f>IF('Employee List'!U501="","",TRIM('Employee List'!U501))</f>
        <v/>
      </c>
      <c r="T493" s="2" t="str">
        <f>IF('Employee List'!V501="","",TRIM('Employee List'!V501))</f>
        <v/>
      </c>
      <c r="U493" s="2" t="str">
        <f>IF('Employee List'!W501="","",LEFT(TRIM('Employee List'!W501),60))</f>
        <v/>
      </c>
      <c r="V493" t="str">
        <f>IFERROR(IF(VLOOKUP('Employee List'!X501,Country_Table,2,FALSE)="PH",VLOOKUP(UPPER(TRIM('Employee List'!Y501)&amp;TRIM('Employee List'!Z501)&amp;TRIM('Employee List'!AA501)),City!$K:$M,3,FALSE),IF('Employee List'!AA501="","",'Employee List'!AA501)),"")</f>
        <v/>
      </c>
      <c r="W493" t="str">
        <f>IFERROR(IF(VLOOKUP('Employee List'!X501,Country_Table,2,FALSE)="PH",VLOOKUP('Employee List'!Y501,Region_Table,2,FALSE),IF('Employee List'!Y501="","",'Employee List'!Y501)),"")</f>
        <v/>
      </c>
      <c r="X493" t="str">
        <f>IFERROR(IF(VLOOKUP('Employee List'!X501,Country_Table,2,FALSE)="PH",VLOOKUP('Employee List'!Z501,Province_Table,2,FALSE),IF('Employee List'!Z501="","",'Employee List'!Z501)),"")</f>
        <v/>
      </c>
      <c r="Y493" t="str">
        <f>IFERROR(VLOOKUP('Employee List'!X501,Country_Table,2,FALSE),"")</f>
        <v/>
      </c>
      <c r="Z493" s="2" t="str">
        <f>IF('Employee List'!AB501="","",TRIM('Employee List'!AB501))</f>
        <v/>
      </c>
      <c r="AA493" s="2" t="str">
        <f>IF('Employee List'!AC501="","",TRIM('Employee List'!AC501))</f>
        <v/>
      </c>
      <c r="AB493" s="2" t="str">
        <f>IF('Employee List'!AD501="","",TRIM('Employee List'!AD501))</f>
        <v/>
      </c>
      <c r="AC493" s="2" t="str">
        <f>IF('Employee List'!G501="","",TRIM('Employee List'!G501))</f>
        <v/>
      </c>
      <c r="AD493" t="str">
        <f>IFERROR(VLOOKUP('Employee List'!AE501,Civil_Status_Table,2,FALSE),"")</f>
        <v/>
      </c>
      <c r="AE493" s="2" t="str">
        <f>IF('Employee List'!AF501="","",TRIM('Employee List'!AF501))</f>
        <v/>
      </c>
      <c r="AF493" s="2" t="str">
        <f>IF('Employee List'!AG501="","",TRIM('Employee List'!AG501))</f>
        <v/>
      </c>
      <c r="AG493" s="2" t="str">
        <f>IF('Employee List'!AH501="","",TRIM('Employee List'!AH501))</f>
        <v/>
      </c>
      <c r="AH493" t="str">
        <f>IF(ISBLANK('Employee List'!AI501), "",VLOOKUP('Employee List'!AI501,'other LOVs'!A:B,2,FALSE))</f>
        <v/>
      </c>
      <c r="AI493" t="str">
        <f>IF('Employee List'!AJ501="","",TRIM('Employee List'!AJ501))</f>
        <v/>
      </c>
      <c r="AJ493" t="str">
        <f>IF(ISBLANK('Employee List'!AK501)," ",TRIM('Employee List'!AK501))</f>
        <v xml:space="preserve"> </v>
      </c>
    </row>
    <row r="494" spans="1:36">
      <c r="A494" t="str">
        <f>IF('Employee List'!B502="","",TRIM('Employee List'!B502))</f>
        <v/>
      </c>
      <c r="B494" t="str">
        <f>IF('Employee List'!C502="","",TRIM('Employee List'!C502))</f>
        <v/>
      </c>
      <c r="C494" t="str">
        <f>IF('Employee List'!D502="","",TRIM('Employee List'!D502))</f>
        <v/>
      </c>
      <c r="D494" t="str">
        <f>IF(ISBLANK('Employee List'!E502), "",VLOOKUP('Employee List'!E502,'other LOVs'!A:B,2,FALSE))</f>
        <v/>
      </c>
      <c r="E494" t="str">
        <f>IF('Employee List'!F502="","",TRIM('Employee List'!F502))</f>
        <v>,</v>
      </c>
      <c r="F494" s="2" t="str">
        <f>IF('Employee List'!H502="","",'Employee List'!H502)</f>
        <v/>
      </c>
      <c r="G494" s="2" t="str">
        <f>IF('Employee List'!I502="","",TRIM('Employee List'!I502))</f>
        <v/>
      </c>
      <c r="H494" t="str">
        <f>IFERROR(VLOOKUP('Employee List'!J502,Nationality_Table,2,FALSE),"")</f>
        <v/>
      </c>
      <c r="I494" t="str">
        <f>IFERROR(VLOOKUP('Employee List'!K502,Country_Table,2,FALSE),"")</f>
        <v/>
      </c>
      <c r="J494" t="str">
        <f>IFERROR(VLOOKUP('Employee List'!L502,Gender_Table,2,FALSE),"")</f>
        <v/>
      </c>
      <c r="K494" s="2" t="str">
        <f>IF('Employee List'!M502="","",TEXT('Employee List'!M502,"00000000000"))</f>
        <v/>
      </c>
      <c r="L494" s="2" t="str">
        <f>IF('Employee List'!N502="","",TRIM('Employee List'!N502))</f>
        <v/>
      </c>
      <c r="M494" s="2" t="str">
        <f>IF('Employee List'!O502="","",TRIM('Employee List'!O502))</f>
        <v/>
      </c>
      <c r="N494" s="2" t="str">
        <f>IF('Employee List'!P502="","",LEFT(TRIM('Employee List'!P502),60))</f>
        <v/>
      </c>
      <c r="O494" t="str">
        <f>IFERROR(IF(VLOOKUP('Employee List'!Q502,Country_Table,2,FALSE)="PH",VLOOKUP(UPPER(TRIM('Employee List'!R502)&amp;TRIM('Employee List'!S502)&amp;TRIM('Employee List'!T502)),City!$K:$M,3,FALSE),IF('Employee List'!T502="","",'Employee List'!T502)),"")</f>
        <v/>
      </c>
      <c r="P494" t="str">
        <f>IFERROR(IF(VLOOKUP('Employee List'!Q502,Country_Table,2,FALSE)="PH",VLOOKUP('Employee List'!R502,Region_Table,2,FALSE),IF('Employee List'!R502="","",'Employee List'!R502)),"")</f>
        <v/>
      </c>
      <c r="Q494" t="str">
        <f>IFERROR(IF(VLOOKUP('Employee List'!Q502,Country_Table,2,FALSE)="PH",VLOOKUP('Employee List'!S502,Province_Table,2,FALSE),IF('Employee List'!S502="","",'Employee List'!S502)),"")</f>
        <v/>
      </c>
      <c r="R494" t="str">
        <f>IFERROR(VLOOKUP('Employee List'!Q502,Country_Table,2,FALSE),"")</f>
        <v/>
      </c>
      <c r="S494" s="2" t="str">
        <f>IF('Employee List'!U502="","",TRIM('Employee List'!U502))</f>
        <v/>
      </c>
      <c r="T494" s="2" t="str">
        <f>IF('Employee List'!V502="","",TRIM('Employee List'!V502))</f>
        <v/>
      </c>
      <c r="U494" s="2" t="str">
        <f>IF('Employee List'!W502="","",LEFT(TRIM('Employee List'!W502),60))</f>
        <v/>
      </c>
      <c r="V494" t="str">
        <f>IFERROR(IF(VLOOKUP('Employee List'!X502,Country_Table,2,FALSE)="PH",VLOOKUP(UPPER(TRIM('Employee List'!Y502)&amp;TRIM('Employee List'!Z502)&amp;TRIM('Employee List'!AA502)),City!$K:$M,3,FALSE),IF('Employee List'!AA502="","",'Employee List'!AA502)),"")</f>
        <v/>
      </c>
      <c r="W494" t="str">
        <f>IFERROR(IF(VLOOKUP('Employee List'!X502,Country_Table,2,FALSE)="PH",VLOOKUP('Employee List'!Y502,Region_Table,2,FALSE),IF('Employee List'!Y502="","",'Employee List'!Y502)),"")</f>
        <v/>
      </c>
      <c r="X494" t="str">
        <f>IFERROR(IF(VLOOKUP('Employee List'!X502,Country_Table,2,FALSE)="PH",VLOOKUP('Employee List'!Z502,Province_Table,2,FALSE),IF('Employee List'!Z502="","",'Employee List'!Z502)),"")</f>
        <v/>
      </c>
      <c r="Y494" t="str">
        <f>IFERROR(VLOOKUP('Employee List'!X502,Country_Table,2,FALSE),"")</f>
        <v/>
      </c>
      <c r="Z494" s="2" t="str">
        <f>IF('Employee List'!AB502="","",TRIM('Employee List'!AB502))</f>
        <v/>
      </c>
      <c r="AA494" s="2" t="str">
        <f>IF('Employee List'!AC502="","",TRIM('Employee List'!AC502))</f>
        <v/>
      </c>
      <c r="AB494" s="2" t="str">
        <f>IF('Employee List'!AD502="","",TRIM('Employee List'!AD502))</f>
        <v/>
      </c>
      <c r="AC494" s="2" t="str">
        <f>IF('Employee List'!G502="","",TRIM('Employee List'!G502))</f>
        <v/>
      </c>
      <c r="AD494" t="str">
        <f>IFERROR(VLOOKUP('Employee List'!AE502,Civil_Status_Table,2,FALSE),"")</f>
        <v/>
      </c>
      <c r="AE494" s="2" t="str">
        <f>IF('Employee List'!AF502="","",TRIM('Employee List'!AF502))</f>
        <v/>
      </c>
      <c r="AF494" s="2" t="str">
        <f>IF('Employee List'!AG502="","",TRIM('Employee List'!AG502))</f>
        <v/>
      </c>
      <c r="AG494" s="2" t="str">
        <f>IF('Employee List'!AH502="","",TRIM('Employee List'!AH502))</f>
        <v/>
      </c>
      <c r="AH494" t="str">
        <f>IF(ISBLANK('Employee List'!AI502), "",VLOOKUP('Employee List'!AI502,'other LOVs'!A:B,2,FALSE))</f>
        <v/>
      </c>
      <c r="AI494" t="str">
        <f>IF('Employee List'!AJ502="","",TRIM('Employee List'!AJ502))</f>
        <v/>
      </c>
      <c r="AJ494" t="str">
        <f>IF(ISBLANK('Employee List'!AK502)," ",TRIM('Employee List'!AK502))</f>
        <v xml:space="preserve"> </v>
      </c>
    </row>
    <row r="495" spans="1:36">
      <c r="A495" t="str">
        <f>IF('Employee List'!B503="","",TRIM('Employee List'!B503))</f>
        <v/>
      </c>
      <c r="B495" t="str">
        <f>IF('Employee List'!C503="","",TRIM('Employee List'!C503))</f>
        <v/>
      </c>
      <c r="C495" t="str">
        <f>IF('Employee List'!D503="","",TRIM('Employee List'!D503))</f>
        <v/>
      </c>
      <c r="D495" t="str">
        <f>IF(ISBLANK('Employee List'!E503), "",VLOOKUP('Employee List'!E503,'other LOVs'!A:B,2,FALSE))</f>
        <v/>
      </c>
      <c r="E495" t="str">
        <f>IF('Employee List'!F503="","",TRIM('Employee List'!F503))</f>
        <v>,</v>
      </c>
      <c r="F495" s="2" t="str">
        <f>IF('Employee List'!H503="","",'Employee List'!H503)</f>
        <v/>
      </c>
      <c r="G495" s="2" t="str">
        <f>IF('Employee List'!I503="","",TRIM('Employee List'!I503))</f>
        <v/>
      </c>
      <c r="H495" t="str">
        <f>IFERROR(VLOOKUP('Employee List'!J503,Nationality_Table,2,FALSE),"")</f>
        <v/>
      </c>
      <c r="I495" t="str">
        <f>IFERROR(VLOOKUP('Employee List'!K503,Country_Table,2,FALSE),"")</f>
        <v/>
      </c>
      <c r="J495" t="str">
        <f>IFERROR(VLOOKUP('Employee List'!L503,Gender_Table,2,FALSE),"")</f>
        <v/>
      </c>
      <c r="K495" s="2" t="str">
        <f>IF('Employee List'!M503="","",TEXT('Employee List'!M503,"00000000000"))</f>
        <v/>
      </c>
      <c r="L495" s="2" t="str">
        <f>IF('Employee List'!N503="","",TRIM('Employee List'!N503))</f>
        <v/>
      </c>
      <c r="M495" s="2" t="str">
        <f>IF('Employee List'!O503="","",TRIM('Employee List'!O503))</f>
        <v/>
      </c>
      <c r="N495" s="2" t="str">
        <f>IF('Employee List'!P503="","",LEFT(TRIM('Employee List'!P503),60))</f>
        <v/>
      </c>
      <c r="O495" t="str">
        <f>IFERROR(IF(VLOOKUP('Employee List'!Q503,Country_Table,2,FALSE)="PH",VLOOKUP(UPPER(TRIM('Employee List'!R503)&amp;TRIM('Employee List'!S503)&amp;TRIM('Employee List'!T503)),City!$K:$M,3,FALSE),IF('Employee List'!T503="","",'Employee List'!T503)),"")</f>
        <v/>
      </c>
      <c r="P495" t="str">
        <f>IFERROR(IF(VLOOKUP('Employee List'!Q503,Country_Table,2,FALSE)="PH",VLOOKUP('Employee List'!R503,Region_Table,2,FALSE),IF('Employee List'!R503="","",'Employee List'!R503)),"")</f>
        <v/>
      </c>
      <c r="Q495" t="str">
        <f>IFERROR(IF(VLOOKUP('Employee List'!Q503,Country_Table,2,FALSE)="PH",VLOOKUP('Employee List'!S503,Province_Table,2,FALSE),IF('Employee List'!S503="","",'Employee List'!S503)),"")</f>
        <v/>
      </c>
      <c r="R495" t="str">
        <f>IFERROR(VLOOKUP('Employee List'!Q503,Country_Table,2,FALSE),"")</f>
        <v/>
      </c>
      <c r="S495" s="2" t="str">
        <f>IF('Employee List'!U503="","",TRIM('Employee List'!U503))</f>
        <v/>
      </c>
      <c r="T495" s="2" t="str">
        <f>IF('Employee List'!V503="","",TRIM('Employee List'!V503))</f>
        <v/>
      </c>
      <c r="U495" s="2" t="str">
        <f>IF('Employee List'!W503="","",LEFT(TRIM('Employee List'!W503),60))</f>
        <v/>
      </c>
      <c r="V495" t="str">
        <f>IFERROR(IF(VLOOKUP('Employee List'!X503,Country_Table,2,FALSE)="PH",VLOOKUP(UPPER(TRIM('Employee List'!Y503)&amp;TRIM('Employee List'!Z503)&amp;TRIM('Employee List'!AA503)),City!$K:$M,3,FALSE),IF('Employee List'!AA503="","",'Employee List'!AA503)),"")</f>
        <v/>
      </c>
      <c r="W495" t="str">
        <f>IFERROR(IF(VLOOKUP('Employee List'!X503,Country_Table,2,FALSE)="PH",VLOOKUP('Employee List'!Y503,Region_Table,2,FALSE),IF('Employee List'!Y503="","",'Employee List'!Y503)),"")</f>
        <v/>
      </c>
      <c r="X495" t="str">
        <f>IFERROR(IF(VLOOKUP('Employee List'!X503,Country_Table,2,FALSE)="PH",VLOOKUP('Employee List'!Z503,Province_Table,2,FALSE),IF('Employee List'!Z503="","",'Employee List'!Z503)),"")</f>
        <v/>
      </c>
      <c r="Y495" t="str">
        <f>IFERROR(VLOOKUP('Employee List'!X503,Country_Table,2,FALSE),"")</f>
        <v/>
      </c>
      <c r="Z495" s="2" t="str">
        <f>IF('Employee List'!AB503="","",TRIM('Employee List'!AB503))</f>
        <v/>
      </c>
      <c r="AA495" s="2" t="str">
        <f>IF('Employee List'!AC503="","",TRIM('Employee List'!AC503))</f>
        <v/>
      </c>
      <c r="AB495" s="2" t="str">
        <f>IF('Employee List'!AD503="","",TRIM('Employee List'!AD503))</f>
        <v/>
      </c>
      <c r="AC495" s="2" t="str">
        <f>IF('Employee List'!G503="","",TRIM('Employee List'!G503))</f>
        <v/>
      </c>
      <c r="AD495" t="str">
        <f>IFERROR(VLOOKUP('Employee List'!AE503,Civil_Status_Table,2,FALSE),"")</f>
        <v/>
      </c>
      <c r="AE495" s="2" t="str">
        <f>IF('Employee List'!AF503="","",TRIM('Employee List'!AF503))</f>
        <v/>
      </c>
      <c r="AF495" s="2" t="str">
        <f>IF('Employee List'!AG503="","",TRIM('Employee List'!AG503))</f>
        <v/>
      </c>
      <c r="AG495" s="2" t="str">
        <f>IF('Employee List'!AH503="","",TRIM('Employee List'!AH503))</f>
        <v/>
      </c>
      <c r="AH495" t="str">
        <f>IF(ISBLANK('Employee List'!AI503), "",VLOOKUP('Employee List'!AI503,'other LOVs'!A:B,2,FALSE))</f>
        <v/>
      </c>
      <c r="AI495" t="str">
        <f>IF('Employee List'!AJ503="","",TRIM('Employee List'!AJ503))</f>
        <v/>
      </c>
      <c r="AJ495" t="str">
        <f>IF(ISBLANK('Employee List'!AK503)," ",TRIM('Employee List'!AK503))</f>
        <v xml:space="preserve"> </v>
      </c>
    </row>
    <row r="496" spans="1:36">
      <c r="A496" t="str">
        <f>IF('Employee List'!B504="","",TRIM('Employee List'!B504))</f>
        <v/>
      </c>
      <c r="B496" t="str">
        <f>IF('Employee List'!C504="","",TRIM('Employee List'!C504))</f>
        <v/>
      </c>
      <c r="C496" t="str">
        <f>IF('Employee List'!D504="","",TRIM('Employee List'!D504))</f>
        <v/>
      </c>
      <c r="D496" t="str">
        <f>IF(ISBLANK('Employee List'!E504), "",VLOOKUP('Employee List'!E504,'other LOVs'!A:B,2,FALSE))</f>
        <v/>
      </c>
      <c r="E496" t="str">
        <f>IF('Employee List'!F504="","",TRIM('Employee List'!F504))</f>
        <v>,</v>
      </c>
      <c r="F496" s="2" t="str">
        <f>IF('Employee List'!H504="","",'Employee List'!H504)</f>
        <v/>
      </c>
      <c r="G496" s="2" t="str">
        <f>IF('Employee List'!I504="","",TRIM('Employee List'!I504))</f>
        <v/>
      </c>
      <c r="H496" t="str">
        <f>IFERROR(VLOOKUP('Employee List'!J504,Nationality_Table,2,FALSE),"")</f>
        <v/>
      </c>
      <c r="I496" t="str">
        <f>IFERROR(VLOOKUP('Employee List'!K504,Country_Table,2,FALSE),"")</f>
        <v/>
      </c>
      <c r="J496" t="str">
        <f>IFERROR(VLOOKUP('Employee List'!L504,Gender_Table,2,FALSE),"")</f>
        <v/>
      </c>
      <c r="K496" s="2" t="str">
        <f>IF('Employee List'!M504="","",TEXT('Employee List'!M504,"00000000000"))</f>
        <v/>
      </c>
      <c r="L496" s="2" t="str">
        <f>IF('Employee List'!N504="","",TRIM('Employee List'!N504))</f>
        <v/>
      </c>
      <c r="M496" s="2" t="str">
        <f>IF('Employee List'!O504="","",TRIM('Employee List'!O504))</f>
        <v/>
      </c>
      <c r="N496" s="2" t="str">
        <f>IF('Employee List'!P504="","",LEFT(TRIM('Employee List'!P504),60))</f>
        <v/>
      </c>
      <c r="O496" t="str">
        <f>IFERROR(IF(VLOOKUP('Employee List'!Q504,Country_Table,2,FALSE)="PH",VLOOKUP(UPPER(TRIM('Employee List'!R504)&amp;TRIM('Employee List'!S504)&amp;TRIM('Employee List'!T504)),City!$K:$M,3,FALSE),IF('Employee List'!T504="","",'Employee List'!T504)),"")</f>
        <v/>
      </c>
      <c r="P496" t="str">
        <f>IFERROR(IF(VLOOKUP('Employee List'!Q504,Country_Table,2,FALSE)="PH",VLOOKUP('Employee List'!R504,Region_Table,2,FALSE),IF('Employee List'!R504="","",'Employee List'!R504)),"")</f>
        <v/>
      </c>
      <c r="Q496" t="str">
        <f>IFERROR(IF(VLOOKUP('Employee List'!Q504,Country_Table,2,FALSE)="PH",VLOOKUP('Employee List'!S504,Province_Table,2,FALSE),IF('Employee List'!S504="","",'Employee List'!S504)),"")</f>
        <v/>
      </c>
      <c r="R496" t="str">
        <f>IFERROR(VLOOKUP('Employee List'!Q504,Country_Table,2,FALSE),"")</f>
        <v/>
      </c>
      <c r="S496" s="2" t="str">
        <f>IF('Employee List'!U504="","",TRIM('Employee List'!U504))</f>
        <v/>
      </c>
      <c r="T496" s="2" t="str">
        <f>IF('Employee List'!V504="","",TRIM('Employee List'!V504))</f>
        <v/>
      </c>
      <c r="U496" s="2" t="str">
        <f>IF('Employee List'!W504="","",LEFT(TRIM('Employee List'!W504),60))</f>
        <v/>
      </c>
      <c r="V496" t="str">
        <f>IFERROR(IF(VLOOKUP('Employee List'!X504,Country_Table,2,FALSE)="PH",VLOOKUP(UPPER(TRIM('Employee List'!Y504)&amp;TRIM('Employee List'!Z504)&amp;TRIM('Employee List'!AA504)),City!$K:$M,3,FALSE),IF('Employee List'!AA504="","",'Employee List'!AA504)),"")</f>
        <v/>
      </c>
      <c r="W496" t="str">
        <f>IFERROR(IF(VLOOKUP('Employee List'!X504,Country_Table,2,FALSE)="PH",VLOOKUP('Employee List'!Y504,Region_Table,2,FALSE),IF('Employee List'!Y504="","",'Employee List'!Y504)),"")</f>
        <v/>
      </c>
      <c r="X496" t="str">
        <f>IFERROR(IF(VLOOKUP('Employee List'!X504,Country_Table,2,FALSE)="PH",VLOOKUP('Employee List'!Z504,Province_Table,2,FALSE),IF('Employee List'!Z504="","",'Employee List'!Z504)),"")</f>
        <v/>
      </c>
      <c r="Y496" t="str">
        <f>IFERROR(VLOOKUP('Employee List'!X504,Country_Table,2,FALSE),"")</f>
        <v/>
      </c>
      <c r="Z496" s="2" t="str">
        <f>IF('Employee List'!AB504="","",TRIM('Employee List'!AB504))</f>
        <v/>
      </c>
      <c r="AA496" s="2" t="str">
        <f>IF('Employee List'!AC504="","",TRIM('Employee List'!AC504))</f>
        <v/>
      </c>
      <c r="AB496" s="2" t="str">
        <f>IF('Employee List'!AD504="","",TRIM('Employee List'!AD504))</f>
        <v/>
      </c>
      <c r="AC496" s="2" t="str">
        <f>IF('Employee List'!G504="","",TRIM('Employee List'!G504))</f>
        <v/>
      </c>
      <c r="AD496" t="str">
        <f>IFERROR(VLOOKUP('Employee List'!AE504,Civil_Status_Table,2,FALSE),"")</f>
        <v/>
      </c>
      <c r="AE496" s="2" t="str">
        <f>IF('Employee List'!AF504="","",TRIM('Employee List'!AF504))</f>
        <v/>
      </c>
      <c r="AF496" s="2" t="str">
        <f>IF('Employee List'!AG504="","",TRIM('Employee List'!AG504))</f>
        <v/>
      </c>
      <c r="AG496" s="2" t="str">
        <f>IF('Employee List'!AH504="","",TRIM('Employee List'!AH504))</f>
        <v/>
      </c>
      <c r="AH496" t="str">
        <f>IF(ISBLANK('Employee List'!AI504), "",VLOOKUP('Employee List'!AI504,'other LOVs'!A:B,2,FALSE))</f>
        <v/>
      </c>
      <c r="AI496" t="str">
        <f>IF('Employee List'!AJ504="","",TRIM('Employee List'!AJ504))</f>
        <v/>
      </c>
      <c r="AJ496" t="str">
        <f>IF(ISBLANK('Employee List'!AK504)," ",TRIM('Employee List'!AK504))</f>
        <v xml:space="preserve"> </v>
      </c>
    </row>
    <row r="497" spans="1:36">
      <c r="A497" t="str">
        <f>IF('Employee List'!B505="","",TRIM('Employee List'!B505))</f>
        <v/>
      </c>
      <c r="B497" t="str">
        <f>IF('Employee List'!C505="","",TRIM('Employee List'!C505))</f>
        <v/>
      </c>
      <c r="C497" t="str">
        <f>IF('Employee List'!D505="","",TRIM('Employee List'!D505))</f>
        <v/>
      </c>
      <c r="D497" t="str">
        <f>IF(ISBLANK('Employee List'!E505), "",VLOOKUP('Employee List'!E505,'other LOVs'!A:B,2,FALSE))</f>
        <v/>
      </c>
      <c r="E497" t="str">
        <f>IF('Employee List'!F505="","",TRIM('Employee List'!F505))</f>
        <v>,</v>
      </c>
      <c r="F497" s="2" t="str">
        <f>IF('Employee List'!H505="","",'Employee List'!H505)</f>
        <v/>
      </c>
      <c r="G497" s="2" t="str">
        <f>IF('Employee List'!I505="","",TRIM('Employee List'!I505))</f>
        <v/>
      </c>
      <c r="H497" t="str">
        <f>IFERROR(VLOOKUP('Employee List'!J505,Nationality_Table,2,FALSE),"")</f>
        <v/>
      </c>
      <c r="I497" t="str">
        <f>IFERROR(VLOOKUP('Employee List'!K505,Country_Table,2,FALSE),"")</f>
        <v/>
      </c>
      <c r="J497" t="str">
        <f>IFERROR(VLOOKUP('Employee List'!L505,Gender_Table,2,FALSE),"")</f>
        <v/>
      </c>
      <c r="K497" s="2" t="str">
        <f>IF('Employee List'!M505="","",TEXT('Employee List'!M505,"00000000000"))</f>
        <v/>
      </c>
      <c r="L497" s="2" t="str">
        <f>IF('Employee List'!N505="","",TRIM('Employee List'!N505))</f>
        <v/>
      </c>
      <c r="M497" s="2" t="str">
        <f>IF('Employee List'!O505="","",TRIM('Employee List'!O505))</f>
        <v/>
      </c>
      <c r="N497" s="2" t="str">
        <f>IF('Employee List'!P505="","",LEFT(TRIM('Employee List'!P505),60))</f>
        <v/>
      </c>
      <c r="O497" t="str">
        <f>IFERROR(IF(VLOOKUP('Employee List'!Q505,Country_Table,2,FALSE)="PH",VLOOKUP(UPPER(TRIM('Employee List'!R505)&amp;TRIM('Employee List'!S505)&amp;TRIM('Employee List'!T505)),City!$K:$M,3,FALSE),IF('Employee List'!T505="","",'Employee List'!T505)),"")</f>
        <v/>
      </c>
      <c r="P497" t="str">
        <f>IFERROR(IF(VLOOKUP('Employee List'!Q505,Country_Table,2,FALSE)="PH",VLOOKUP('Employee List'!R505,Region_Table,2,FALSE),IF('Employee List'!R505="","",'Employee List'!R505)),"")</f>
        <v/>
      </c>
      <c r="Q497" t="str">
        <f>IFERROR(IF(VLOOKUP('Employee List'!Q505,Country_Table,2,FALSE)="PH",VLOOKUP('Employee List'!S505,Province_Table,2,FALSE),IF('Employee List'!S505="","",'Employee List'!S505)),"")</f>
        <v/>
      </c>
      <c r="R497" t="str">
        <f>IFERROR(VLOOKUP('Employee List'!Q505,Country_Table,2,FALSE),"")</f>
        <v/>
      </c>
      <c r="S497" s="2" t="str">
        <f>IF('Employee List'!U505="","",TRIM('Employee List'!U505))</f>
        <v/>
      </c>
      <c r="T497" s="2" t="str">
        <f>IF('Employee List'!V505="","",TRIM('Employee List'!V505))</f>
        <v/>
      </c>
      <c r="U497" s="2" t="str">
        <f>IF('Employee List'!W505="","",LEFT(TRIM('Employee List'!W505),60))</f>
        <v/>
      </c>
      <c r="V497" t="str">
        <f>IFERROR(IF(VLOOKUP('Employee List'!X505,Country_Table,2,FALSE)="PH",VLOOKUP(UPPER(TRIM('Employee List'!Y505)&amp;TRIM('Employee List'!Z505)&amp;TRIM('Employee List'!AA505)),City!$K:$M,3,FALSE),IF('Employee List'!AA505="","",'Employee List'!AA505)),"")</f>
        <v/>
      </c>
      <c r="W497" t="str">
        <f>IFERROR(IF(VLOOKUP('Employee List'!X505,Country_Table,2,FALSE)="PH",VLOOKUP('Employee List'!Y505,Region_Table,2,FALSE),IF('Employee List'!Y505="","",'Employee List'!Y505)),"")</f>
        <v/>
      </c>
      <c r="X497" t="str">
        <f>IFERROR(IF(VLOOKUP('Employee List'!X505,Country_Table,2,FALSE)="PH",VLOOKUP('Employee List'!Z505,Province_Table,2,FALSE),IF('Employee List'!Z505="","",'Employee List'!Z505)),"")</f>
        <v/>
      </c>
      <c r="Y497" t="str">
        <f>IFERROR(VLOOKUP('Employee List'!X505,Country_Table,2,FALSE),"")</f>
        <v/>
      </c>
      <c r="Z497" s="2" t="str">
        <f>IF('Employee List'!AB505="","",TRIM('Employee List'!AB505))</f>
        <v/>
      </c>
      <c r="AA497" s="2" t="str">
        <f>IF('Employee List'!AC505="","",TRIM('Employee List'!AC505))</f>
        <v/>
      </c>
      <c r="AB497" s="2" t="str">
        <f>IF('Employee List'!AD505="","",TRIM('Employee List'!AD505))</f>
        <v/>
      </c>
      <c r="AC497" s="2" t="str">
        <f>IF('Employee List'!G505="","",TRIM('Employee List'!G505))</f>
        <v/>
      </c>
      <c r="AD497" t="str">
        <f>IFERROR(VLOOKUP('Employee List'!AE505,Civil_Status_Table,2,FALSE),"")</f>
        <v/>
      </c>
      <c r="AE497" s="2" t="str">
        <f>IF('Employee List'!AF505="","",TRIM('Employee List'!AF505))</f>
        <v/>
      </c>
      <c r="AF497" s="2" t="str">
        <f>IF('Employee List'!AG505="","",TRIM('Employee List'!AG505))</f>
        <v/>
      </c>
      <c r="AG497" s="2" t="str">
        <f>IF('Employee List'!AH505="","",TRIM('Employee List'!AH505))</f>
        <v/>
      </c>
      <c r="AH497" t="str">
        <f>IF(ISBLANK('Employee List'!AI505), "",VLOOKUP('Employee List'!AI505,'other LOVs'!A:B,2,FALSE))</f>
        <v/>
      </c>
      <c r="AI497" t="str">
        <f>IF('Employee List'!AJ505="","",TRIM('Employee List'!AJ505))</f>
        <v/>
      </c>
      <c r="AJ497" t="str">
        <f>IF(ISBLANK('Employee List'!AK505)," ",TRIM('Employee List'!AK505))</f>
        <v xml:space="preserve"> </v>
      </c>
    </row>
    <row r="498" spans="1:36">
      <c r="A498" t="str">
        <f>IF('Employee List'!B506="","",TRIM('Employee List'!B506))</f>
        <v/>
      </c>
      <c r="B498" t="str">
        <f>IF('Employee List'!C506="","",TRIM('Employee List'!C506))</f>
        <v/>
      </c>
      <c r="C498" t="str">
        <f>IF('Employee List'!D506="","",TRIM('Employee List'!D506))</f>
        <v/>
      </c>
      <c r="D498" t="str">
        <f>IF(ISBLANK('Employee List'!E506), "",VLOOKUP('Employee List'!E506,'other LOVs'!A:B,2,FALSE))</f>
        <v/>
      </c>
      <c r="E498" t="str">
        <f>IF('Employee List'!F506="","",TRIM('Employee List'!F506))</f>
        <v>,</v>
      </c>
      <c r="F498" s="2" t="str">
        <f>IF('Employee List'!H506="","",'Employee List'!H506)</f>
        <v/>
      </c>
      <c r="G498" s="2" t="str">
        <f>IF('Employee List'!I506="","",TRIM('Employee List'!I506))</f>
        <v/>
      </c>
      <c r="H498" t="str">
        <f>IFERROR(VLOOKUP('Employee List'!J506,Nationality_Table,2,FALSE),"")</f>
        <v/>
      </c>
      <c r="I498" t="str">
        <f>IFERROR(VLOOKUP('Employee List'!K506,Country_Table,2,FALSE),"")</f>
        <v/>
      </c>
      <c r="J498" t="str">
        <f>IFERROR(VLOOKUP('Employee List'!L506,Gender_Table,2,FALSE),"")</f>
        <v/>
      </c>
      <c r="K498" s="2" t="str">
        <f>IF('Employee List'!M506="","",TEXT('Employee List'!M506,"00000000000"))</f>
        <v/>
      </c>
      <c r="L498" s="2" t="str">
        <f>IF('Employee List'!N506="","",TRIM('Employee List'!N506))</f>
        <v/>
      </c>
      <c r="M498" s="2" t="str">
        <f>IF('Employee List'!O506="","",TRIM('Employee List'!O506))</f>
        <v/>
      </c>
      <c r="N498" s="2" t="str">
        <f>IF('Employee List'!P506="","",LEFT(TRIM('Employee List'!P506),60))</f>
        <v/>
      </c>
      <c r="O498" t="str">
        <f>IFERROR(IF(VLOOKUP('Employee List'!Q506,Country_Table,2,FALSE)="PH",VLOOKUP(UPPER(TRIM('Employee List'!R506)&amp;TRIM('Employee List'!S506)&amp;TRIM('Employee List'!T506)),City!$K:$M,3,FALSE),IF('Employee List'!T506="","",'Employee List'!T506)),"")</f>
        <v/>
      </c>
      <c r="P498" t="str">
        <f>IFERROR(IF(VLOOKUP('Employee List'!Q506,Country_Table,2,FALSE)="PH",VLOOKUP('Employee List'!R506,Region_Table,2,FALSE),IF('Employee List'!R506="","",'Employee List'!R506)),"")</f>
        <v/>
      </c>
      <c r="Q498" t="str">
        <f>IFERROR(IF(VLOOKUP('Employee List'!Q506,Country_Table,2,FALSE)="PH",VLOOKUP('Employee List'!S506,Province_Table,2,FALSE),IF('Employee List'!S506="","",'Employee List'!S506)),"")</f>
        <v/>
      </c>
      <c r="R498" t="str">
        <f>IFERROR(VLOOKUP('Employee List'!Q506,Country_Table,2,FALSE),"")</f>
        <v/>
      </c>
      <c r="S498" s="2" t="str">
        <f>IF('Employee List'!U506="","",TRIM('Employee List'!U506))</f>
        <v/>
      </c>
      <c r="T498" s="2" t="str">
        <f>IF('Employee List'!V506="","",TRIM('Employee List'!V506))</f>
        <v/>
      </c>
      <c r="U498" s="2" t="str">
        <f>IF('Employee List'!W506="","",LEFT(TRIM('Employee List'!W506),60))</f>
        <v/>
      </c>
      <c r="V498" t="str">
        <f>IFERROR(IF(VLOOKUP('Employee List'!X506,Country_Table,2,FALSE)="PH",VLOOKUP(UPPER(TRIM('Employee List'!Y506)&amp;TRIM('Employee List'!Z506)&amp;TRIM('Employee List'!AA506)),City!$K:$M,3,FALSE),IF('Employee List'!AA506="","",'Employee List'!AA506)),"")</f>
        <v/>
      </c>
      <c r="W498" t="str">
        <f>IFERROR(IF(VLOOKUP('Employee List'!X506,Country_Table,2,FALSE)="PH",VLOOKUP('Employee List'!Y506,Region_Table,2,FALSE),IF('Employee List'!Y506="","",'Employee List'!Y506)),"")</f>
        <v/>
      </c>
      <c r="X498" t="str">
        <f>IFERROR(IF(VLOOKUP('Employee List'!X506,Country_Table,2,FALSE)="PH",VLOOKUP('Employee List'!Z506,Province_Table,2,FALSE),IF('Employee List'!Z506="","",'Employee List'!Z506)),"")</f>
        <v/>
      </c>
      <c r="Y498" t="str">
        <f>IFERROR(VLOOKUP('Employee List'!X506,Country_Table,2,FALSE),"")</f>
        <v/>
      </c>
      <c r="Z498" s="2" t="str">
        <f>IF('Employee List'!AB506="","",TRIM('Employee List'!AB506))</f>
        <v/>
      </c>
      <c r="AA498" s="2" t="str">
        <f>IF('Employee List'!AC506="","",TRIM('Employee List'!AC506))</f>
        <v/>
      </c>
      <c r="AB498" s="2" t="str">
        <f>IF('Employee List'!AD506="","",TRIM('Employee List'!AD506))</f>
        <v/>
      </c>
      <c r="AC498" s="2" t="str">
        <f>IF('Employee List'!G506="","",TRIM('Employee List'!G506))</f>
        <v/>
      </c>
      <c r="AD498" t="str">
        <f>IFERROR(VLOOKUP('Employee List'!AE506,Civil_Status_Table,2,FALSE),"")</f>
        <v/>
      </c>
      <c r="AE498" s="2" t="str">
        <f>IF('Employee List'!AF506="","",TRIM('Employee List'!AF506))</f>
        <v/>
      </c>
      <c r="AF498" s="2" t="str">
        <f>IF('Employee List'!AG506="","",TRIM('Employee List'!AG506))</f>
        <v/>
      </c>
      <c r="AG498" s="2" t="str">
        <f>IF('Employee List'!AH506="","",TRIM('Employee List'!AH506))</f>
        <v/>
      </c>
      <c r="AH498" t="str">
        <f>IF(ISBLANK('Employee List'!AI506), "",VLOOKUP('Employee List'!AI506,'other LOVs'!A:B,2,FALSE))</f>
        <v/>
      </c>
      <c r="AI498" t="str">
        <f>IF('Employee List'!AJ506="","",TRIM('Employee List'!AJ506))</f>
        <v/>
      </c>
      <c r="AJ498" t="str">
        <f>IF(ISBLANK('Employee List'!AK506)," ",TRIM('Employee List'!AK506))</f>
        <v xml:space="preserve"> </v>
      </c>
    </row>
    <row r="499" spans="1:36">
      <c r="A499" t="str">
        <f>IF('Employee List'!B507="","",TRIM('Employee List'!B507))</f>
        <v/>
      </c>
      <c r="B499" t="str">
        <f>IF('Employee List'!C507="","",TRIM('Employee List'!C507))</f>
        <v/>
      </c>
      <c r="C499" t="str">
        <f>IF('Employee List'!D507="","",TRIM('Employee List'!D507))</f>
        <v/>
      </c>
      <c r="D499" t="str">
        <f>IF(ISBLANK('Employee List'!E507), "",VLOOKUP('Employee List'!E507,'other LOVs'!A:B,2,FALSE))</f>
        <v/>
      </c>
      <c r="E499" t="str">
        <f>IF('Employee List'!F507="","",TRIM('Employee List'!F507))</f>
        <v>,</v>
      </c>
      <c r="F499" s="2" t="str">
        <f>IF('Employee List'!H507="","",'Employee List'!H507)</f>
        <v/>
      </c>
      <c r="G499" s="2" t="str">
        <f>IF('Employee List'!I507="","",TRIM('Employee List'!I507))</f>
        <v/>
      </c>
      <c r="H499" t="str">
        <f>IFERROR(VLOOKUP('Employee List'!J507,Nationality_Table,2,FALSE),"")</f>
        <v/>
      </c>
      <c r="I499" t="str">
        <f>IFERROR(VLOOKUP('Employee List'!K507,Country_Table,2,FALSE),"")</f>
        <v/>
      </c>
      <c r="J499" t="str">
        <f>IFERROR(VLOOKUP('Employee List'!L507,Gender_Table,2,FALSE),"")</f>
        <v/>
      </c>
      <c r="K499" s="2" t="str">
        <f>IF('Employee List'!M507="","",TEXT('Employee List'!M507,"00000000000"))</f>
        <v/>
      </c>
      <c r="L499" s="2" t="str">
        <f>IF('Employee List'!N507="","",TRIM('Employee List'!N507))</f>
        <v/>
      </c>
      <c r="M499" s="2" t="str">
        <f>IF('Employee List'!O507="","",TRIM('Employee List'!O507))</f>
        <v/>
      </c>
      <c r="N499" s="2" t="str">
        <f>IF('Employee List'!P507="","",LEFT(TRIM('Employee List'!P507),60))</f>
        <v/>
      </c>
      <c r="O499" t="str">
        <f>IFERROR(IF(VLOOKUP('Employee List'!Q507,Country_Table,2,FALSE)="PH",VLOOKUP(UPPER(TRIM('Employee List'!R507)&amp;TRIM('Employee List'!S507)&amp;TRIM('Employee List'!T507)),City!$K:$M,3,FALSE),IF('Employee List'!T507="","",'Employee List'!T507)),"")</f>
        <v/>
      </c>
      <c r="P499" t="str">
        <f>IFERROR(IF(VLOOKUP('Employee List'!Q507,Country_Table,2,FALSE)="PH",VLOOKUP('Employee List'!R507,Region_Table,2,FALSE),IF('Employee List'!R507="","",'Employee List'!R507)),"")</f>
        <v/>
      </c>
      <c r="Q499" t="str">
        <f>IFERROR(IF(VLOOKUP('Employee List'!Q507,Country_Table,2,FALSE)="PH",VLOOKUP('Employee List'!S507,Province_Table,2,FALSE),IF('Employee List'!S507="","",'Employee List'!S507)),"")</f>
        <v/>
      </c>
      <c r="R499" t="str">
        <f>IFERROR(VLOOKUP('Employee List'!Q507,Country_Table,2,FALSE),"")</f>
        <v/>
      </c>
      <c r="S499" s="2" t="str">
        <f>IF('Employee List'!U507="","",TRIM('Employee List'!U507))</f>
        <v/>
      </c>
      <c r="T499" s="2" t="str">
        <f>IF('Employee List'!V507="","",TRIM('Employee List'!V507))</f>
        <v/>
      </c>
      <c r="U499" s="2" t="str">
        <f>IF('Employee List'!W507="","",LEFT(TRIM('Employee List'!W507),60))</f>
        <v/>
      </c>
      <c r="V499" t="str">
        <f>IFERROR(IF(VLOOKUP('Employee List'!X507,Country_Table,2,FALSE)="PH",VLOOKUP(UPPER(TRIM('Employee List'!Y507)&amp;TRIM('Employee List'!Z507)&amp;TRIM('Employee List'!AA507)),City!$K:$M,3,FALSE),IF('Employee List'!AA507="","",'Employee List'!AA507)),"")</f>
        <v/>
      </c>
      <c r="W499" t="str">
        <f>IFERROR(IF(VLOOKUP('Employee List'!X507,Country_Table,2,FALSE)="PH",VLOOKUP('Employee List'!Y507,Region_Table,2,FALSE),IF('Employee List'!Y507="","",'Employee List'!Y507)),"")</f>
        <v/>
      </c>
      <c r="X499" t="str">
        <f>IFERROR(IF(VLOOKUP('Employee List'!X507,Country_Table,2,FALSE)="PH",VLOOKUP('Employee List'!Z507,Province_Table,2,FALSE),IF('Employee List'!Z507="","",'Employee List'!Z507)),"")</f>
        <v/>
      </c>
      <c r="Y499" t="str">
        <f>IFERROR(VLOOKUP('Employee List'!X507,Country_Table,2,FALSE),"")</f>
        <v/>
      </c>
      <c r="Z499" s="2" t="str">
        <f>IF('Employee List'!AB507="","",TRIM('Employee List'!AB507))</f>
        <v/>
      </c>
      <c r="AA499" s="2" t="str">
        <f>IF('Employee List'!AC507="","",TRIM('Employee List'!AC507))</f>
        <v/>
      </c>
      <c r="AB499" s="2" t="str">
        <f>IF('Employee List'!AD507="","",TRIM('Employee List'!AD507))</f>
        <v/>
      </c>
      <c r="AC499" s="2" t="str">
        <f>IF('Employee List'!G507="","",TRIM('Employee List'!G507))</f>
        <v/>
      </c>
      <c r="AD499" t="str">
        <f>IFERROR(VLOOKUP('Employee List'!AE507,Civil_Status_Table,2,FALSE),"")</f>
        <v/>
      </c>
      <c r="AE499" s="2" t="str">
        <f>IF('Employee List'!AF507="","",TRIM('Employee List'!AF507))</f>
        <v/>
      </c>
      <c r="AF499" s="2" t="str">
        <f>IF('Employee List'!AG507="","",TRIM('Employee List'!AG507))</f>
        <v/>
      </c>
      <c r="AG499" s="2" t="str">
        <f>IF('Employee List'!AH507="","",TRIM('Employee List'!AH507))</f>
        <v/>
      </c>
      <c r="AH499" t="str">
        <f>IF(ISBLANK('Employee List'!AI507), "",VLOOKUP('Employee List'!AI507,'other LOVs'!A:B,2,FALSE))</f>
        <v/>
      </c>
      <c r="AI499" t="str">
        <f>IF('Employee List'!AJ507="","",TRIM('Employee List'!AJ507))</f>
        <v/>
      </c>
      <c r="AJ499" t="str">
        <f>IF(ISBLANK('Employee List'!AK507)," ",TRIM('Employee List'!AK507))</f>
        <v xml:space="preserve"> </v>
      </c>
    </row>
    <row r="500" spans="1:36">
      <c r="A500" t="str">
        <f>IF('Employee List'!B508="","",TRIM('Employee List'!B508))</f>
        <v/>
      </c>
      <c r="B500" t="str">
        <f>IF('Employee List'!C508="","",TRIM('Employee List'!C508))</f>
        <v/>
      </c>
      <c r="C500" t="str">
        <f>IF('Employee List'!D508="","",TRIM('Employee List'!D508))</f>
        <v/>
      </c>
      <c r="D500" t="str">
        <f>IF(ISBLANK('Employee List'!E508), "",VLOOKUP('Employee List'!E508,'other LOVs'!A:B,2,FALSE))</f>
        <v/>
      </c>
      <c r="E500" t="str">
        <f>IF('Employee List'!F508="","",TRIM('Employee List'!F508))</f>
        <v>,</v>
      </c>
      <c r="F500" s="2" t="str">
        <f>IF('Employee List'!H508="","",'Employee List'!H508)</f>
        <v/>
      </c>
      <c r="G500" s="2" t="str">
        <f>IF('Employee List'!I508="","",TRIM('Employee List'!I508))</f>
        <v/>
      </c>
      <c r="H500" t="str">
        <f>IFERROR(VLOOKUP('Employee List'!J508,Nationality_Table,2,FALSE),"")</f>
        <v/>
      </c>
      <c r="I500" t="str">
        <f>IFERROR(VLOOKUP('Employee List'!K508,Country_Table,2,FALSE),"")</f>
        <v/>
      </c>
      <c r="J500" t="str">
        <f>IFERROR(VLOOKUP('Employee List'!L508,Gender_Table,2,FALSE),"")</f>
        <v/>
      </c>
      <c r="K500" s="2" t="str">
        <f>IF('Employee List'!M508="","",TEXT('Employee List'!M508,"00000000000"))</f>
        <v/>
      </c>
      <c r="L500" s="2" t="str">
        <f>IF('Employee List'!N508="","",TRIM('Employee List'!N508))</f>
        <v/>
      </c>
      <c r="M500" s="2" t="str">
        <f>IF('Employee List'!O508="","",TRIM('Employee List'!O508))</f>
        <v/>
      </c>
      <c r="N500" s="2" t="str">
        <f>IF('Employee List'!P508="","",LEFT(TRIM('Employee List'!P508),60))</f>
        <v/>
      </c>
      <c r="O500" t="str">
        <f>IFERROR(IF(VLOOKUP('Employee List'!Q508,Country_Table,2,FALSE)="PH",VLOOKUP(UPPER(TRIM('Employee List'!R508)&amp;TRIM('Employee List'!S508)&amp;TRIM('Employee List'!T508)),City!$K:$M,3,FALSE),IF('Employee List'!T508="","",'Employee List'!T508)),"")</f>
        <v/>
      </c>
      <c r="P500" t="str">
        <f>IFERROR(IF(VLOOKUP('Employee List'!Q508,Country_Table,2,FALSE)="PH",VLOOKUP('Employee List'!R508,Region_Table,2,FALSE),IF('Employee List'!R508="","",'Employee List'!R508)),"")</f>
        <v/>
      </c>
      <c r="Q500" t="str">
        <f>IFERROR(IF(VLOOKUP('Employee List'!Q508,Country_Table,2,FALSE)="PH",VLOOKUP('Employee List'!S508,Province_Table,2,FALSE),IF('Employee List'!S508="","",'Employee List'!S508)),"")</f>
        <v/>
      </c>
      <c r="R500" t="str">
        <f>IFERROR(VLOOKUP('Employee List'!Q508,Country_Table,2,FALSE),"")</f>
        <v/>
      </c>
      <c r="S500" s="2" t="str">
        <f>IF('Employee List'!U508="","",TRIM('Employee List'!U508))</f>
        <v/>
      </c>
      <c r="T500" s="2" t="str">
        <f>IF('Employee List'!V508="","",TRIM('Employee List'!V508))</f>
        <v/>
      </c>
      <c r="U500" s="2" t="str">
        <f>IF('Employee List'!W508="","",LEFT(TRIM('Employee List'!W508),60))</f>
        <v/>
      </c>
      <c r="V500" t="str">
        <f>IFERROR(IF(VLOOKUP('Employee List'!X508,Country_Table,2,FALSE)="PH",VLOOKUP(UPPER(TRIM('Employee List'!Y508)&amp;TRIM('Employee List'!Z508)&amp;TRIM('Employee List'!AA508)),City!$K:$M,3,FALSE),IF('Employee List'!AA508="","",'Employee List'!AA508)),"")</f>
        <v/>
      </c>
      <c r="W500" t="str">
        <f>IFERROR(IF(VLOOKUP('Employee List'!X508,Country_Table,2,FALSE)="PH",VLOOKUP('Employee List'!Y508,Region_Table,2,FALSE),IF('Employee List'!Y508="","",'Employee List'!Y508)),"")</f>
        <v/>
      </c>
      <c r="X500" t="str">
        <f>IFERROR(IF(VLOOKUP('Employee List'!X508,Country_Table,2,FALSE)="PH",VLOOKUP('Employee List'!Z508,Province_Table,2,FALSE),IF('Employee List'!Z508="","",'Employee List'!Z508)),"")</f>
        <v/>
      </c>
      <c r="Y500" t="str">
        <f>IFERROR(VLOOKUP('Employee List'!X508,Country_Table,2,FALSE),"")</f>
        <v/>
      </c>
      <c r="Z500" s="2" t="str">
        <f>IF('Employee List'!AB508="","",TRIM('Employee List'!AB508))</f>
        <v/>
      </c>
      <c r="AA500" s="2" t="str">
        <f>IF('Employee List'!AC508="","",TRIM('Employee List'!AC508))</f>
        <v/>
      </c>
      <c r="AB500" s="2" t="str">
        <f>IF('Employee List'!AD508="","",TRIM('Employee List'!AD508))</f>
        <v/>
      </c>
      <c r="AC500" s="2" t="str">
        <f>IF('Employee List'!G508="","",TRIM('Employee List'!G508))</f>
        <v/>
      </c>
      <c r="AD500" t="str">
        <f>IFERROR(VLOOKUP('Employee List'!AE508,Civil_Status_Table,2,FALSE),"")</f>
        <v/>
      </c>
      <c r="AE500" s="2" t="str">
        <f>IF('Employee List'!AF508="","",TRIM('Employee List'!AF508))</f>
        <v/>
      </c>
      <c r="AF500" s="2" t="str">
        <f>IF('Employee List'!AG508="","",TRIM('Employee List'!AG508))</f>
        <v/>
      </c>
      <c r="AG500" s="2" t="str">
        <f>IF('Employee List'!AH508="","",TRIM('Employee List'!AH508))</f>
        <v/>
      </c>
      <c r="AH500" t="str">
        <f>IF(ISBLANK('Employee List'!AI508), "",VLOOKUP('Employee List'!AI508,'other LOVs'!A:B,2,FALSE))</f>
        <v/>
      </c>
      <c r="AI500" t="str">
        <f>IF('Employee List'!AJ508="","",TRIM('Employee List'!AJ508))</f>
        <v/>
      </c>
      <c r="AJ500" t="str">
        <f>IF(ISBLANK('Employee List'!AK508)," ",TRIM('Employee List'!AK508))</f>
        <v xml:space="preserve"> </v>
      </c>
    </row>
    <row r="501" spans="1:36">
      <c r="A501" t="str">
        <f>IF('Employee List'!B509="","",TRIM('Employee List'!B509))</f>
        <v/>
      </c>
      <c r="B501" t="str">
        <f>IF('Employee List'!C509="","",TRIM('Employee List'!C509))</f>
        <v/>
      </c>
      <c r="C501" t="str">
        <f>IF('Employee List'!D509="","",TRIM('Employee List'!D509))</f>
        <v/>
      </c>
      <c r="D501" t="str">
        <f>IF(ISBLANK('Employee List'!E509), "",VLOOKUP('Employee List'!E509,'other LOVs'!A:B,2,FALSE))</f>
        <v/>
      </c>
      <c r="E501" t="str">
        <f>IF('Employee List'!F509="","",TRIM('Employee List'!F509))</f>
        <v>,</v>
      </c>
      <c r="F501" s="2" t="str">
        <f>IF('Employee List'!H509="","",'Employee List'!H509)</f>
        <v/>
      </c>
      <c r="G501" s="2" t="str">
        <f>IF('Employee List'!I509="","",TRIM('Employee List'!I509))</f>
        <v/>
      </c>
      <c r="H501" t="str">
        <f>IFERROR(VLOOKUP('Employee List'!J509,Nationality_Table,2,FALSE),"")</f>
        <v/>
      </c>
      <c r="I501" t="str">
        <f>IFERROR(VLOOKUP('Employee List'!K509,Country_Table,2,FALSE),"")</f>
        <v/>
      </c>
      <c r="J501" t="str">
        <f>IFERROR(VLOOKUP('Employee List'!L509,Gender_Table,2,FALSE),"")</f>
        <v/>
      </c>
      <c r="K501" s="2" t="str">
        <f>IF('Employee List'!M509="","",TEXT('Employee List'!M509,"00000000000"))</f>
        <v/>
      </c>
      <c r="L501" s="2" t="str">
        <f>IF('Employee List'!N509="","",TRIM('Employee List'!N509))</f>
        <v/>
      </c>
      <c r="M501" s="2" t="str">
        <f>IF('Employee List'!O509="","",TRIM('Employee List'!O509))</f>
        <v/>
      </c>
      <c r="N501" s="2" t="str">
        <f>IF('Employee List'!P509="","",LEFT(TRIM('Employee List'!P509),60))</f>
        <v/>
      </c>
      <c r="O501" t="str">
        <f>IFERROR(IF(VLOOKUP('Employee List'!Q509,Country_Table,2,FALSE)="PH",VLOOKUP(UPPER(TRIM('Employee List'!R509)&amp;TRIM('Employee List'!S509)&amp;TRIM('Employee List'!T509)),City!$K:$M,3,FALSE),IF('Employee List'!T509="","",'Employee List'!T509)),"")</f>
        <v/>
      </c>
      <c r="P501" t="str">
        <f>IFERROR(IF(VLOOKUP('Employee List'!Q509,Country_Table,2,FALSE)="PH",VLOOKUP('Employee List'!R509,Region_Table,2,FALSE),IF('Employee List'!R509="","",'Employee List'!R509)),"")</f>
        <v/>
      </c>
      <c r="Q501" t="str">
        <f>IFERROR(IF(VLOOKUP('Employee List'!Q509,Country_Table,2,FALSE)="PH",VLOOKUP('Employee List'!S509,Province_Table,2,FALSE),IF('Employee List'!S509="","",'Employee List'!S509)),"")</f>
        <v/>
      </c>
      <c r="R501" t="str">
        <f>IFERROR(VLOOKUP('Employee List'!Q509,Country_Table,2,FALSE),"")</f>
        <v/>
      </c>
      <c r="S501" s="2" t="str">
        <f>IF('Employee List'!U509="","",TRIM('Employee List'!U509))</f>
        <v/>
      </c>
      <c r="T501" s="2" t="str">
        <f>IF('Employee List'!V509="","",TRIM('Employee List'!V509))</f>
        <v/>
      </c>
      <c r="U501" s="2" t="str">
        <f>IF('Employee List'!W509="","",LEFT(TRIM('Employee List'!W509),60))</f>
        <v/>
      </c>
      <c r="V501" t="str">
        <f>IFERROR(IF(VLOOKUP('Employee List'!X509,Country_Table,2,FALSE)="PH",VLOOKUP(UPPER(TRIM('Employee List'!Y509)&amp;TRIM('Employee List'!Z509)&amp;TRIM('Employee List'!AA509)),City!$K:$M,3,FALSE),IF('Employee List'!AA509="","",'Employee List'!AA509)),"")</f>
        <v/>
      </c>
      <c r="W501" t="str">
        <f>IFERROR(IF(VLOOKUP('Employee List'!X509,Country_Table,2,FALSE)="PH",VLOOKUP('Employee List'!Y509,Region_Table,2,FALSE),IF('Employee List'!Y509="","",'Employee List'!Y509)),"")</f>
        <v/>
      </c>
      <c r="X501" t="str">
        <f>IFERROR(IF(VLOOKUP('Employee List'!X509,Country_Table,2,FALSE)="PH",VLOOKUP('Employee List'!Z509,Province_Table,2,FALSE),IF('Employee List'!Z509="","",'Employee List'!Z509)),"")</f>
        <v/>
      </c>
      <c r="Y501" t="str">
        <f>IFERROR(VLOOKUP('Employee List'!X509,Country_Table,2,FALSE),"")</f>
        <v/>
      </c>
      <c r="Z501" s="2" t="str">
        <f>IF('Employee List'!AB509="","",TRIM('Employee List'!AB509))</f>
        <v/>
      </c>
      <c r="AA501" s="2" t="str">
        <f>IF('Employee List'!AC509="","",TRIM('Employee List'!AC509))</f>
        <v/>
      </c>
      <c r="AB501" s="2" t="str">
        <f>IF('Employee List'!AD509="","",TRIM('Employee List'!AD509))</f>
        <v/>
      </c>
      <c r="AC501" s="2" t="str">
        <f>IF('Employee List'!G509="","",TRIM('Employee List'!G509))</f>
        <v/>
      </c>
      <c r="AD501" t="str">
        <f>IFERROR(VLOOKUP('Employee List'!AE509,Civil_Status_Table,2,FALSE),"")</f>
        <v/>
      </c>
      <c r="AE501" s="2" t="str">
        <f>IF('Employee List'!AF509="","",TRIM('Employee List'!AF509))</f>
        <v/>
      </c>
      <c r="AF501" s="2" t="str">
        <f>IF('Employee List'!AG509="","",TRIM('Employee List'!AG509))</f>
        <v/>
      </c>
      <c r="AG501" s="2" t="str">
        <f>IF('Employee List'!AH509="","",TRIM('Employee List'!AH509))</f>
        <v/>
      </c>
      <c r="AH501" t="str">
        <f>IF(ISBLANK('Employee List'!AI509), "",VLOOKUP('Employee List'!AI509,'other LOVs'!A:B,2,FALSE))</f>
        <v/>
      </c>
      <c r="AI501" t="str">
        <f>IF('Employee List'!AJ509="","",TRIM('Employee List'!AJ509))</f>
        <v/>
      </c>
      <c r="AJ501" t="str">
        <f>IF(ISBLANK('Employee List'!AK509)," ",TRIM('Employee List'!AK509))</f>
        <v xml:space="preserve"> </v>
      </c>
    </row>
    <row r="502" spans="1:36">
      <c r="A502" t="e">
        <f>IF('Employee List'!#REF!="","",TRIM('Employee List'!#REF!))</f>
        <v>#REF!</v>
      </c>
      <c r="B502" t="e">
        <f>IF('Employee List'!#REF!="","",TRIM('Employee List'!#REF!))</f>
        <v>#REF!</v>
      </c>
      <c r="C502" t="e">
        <f>IF('Employee List'!#REF!="","",TRIM('Employee List'!#REF!))</f>
        <v>#REF!</v>
      </c>
      <c r="D502" t="e">
        <f>IF(ISBLANK('Employee List'!#REF!), "",VLOOKUP('Employee List'!#REF!,'other LOVs'!A:B,2,FALSE))</f>
        <v>#REF!</v>
      </c>
      <c r="E502" t="e">
        <f>IF('Employee List'!#REF!="","",TRIM('Employee List'!#REF!))</f>
        <v>#REF!</v>
      </c>
      <c r="F502" s="2" t="e">
        <f>IF('Employee List'!#REF!="","",'Employee List'!#REF!)</f>
        <v>#REF!</v>
      </c>
      <c r="G502" s="2" t="e">
        <f>IF('Employee List'!#REF!="","",TRIM('Employee List'!#REF!))</f>
        <v>#REF!</v>
      </c>
      <c r="H502" t="str">
        <f>IFERROR(VLOOKUP('Employee List'!#REF!,Nationality_Table,2,FALSE),"")</f>
        <v/>
      </c>
      <c r="I502" t="str">
        <f>IFERROR(VLOOKUP('Employee List'!#REF!,Country_Table,2,FALSE),"")</f>
        <v/>
      </c>
      <c r="J502" t="str">
        <f>IFERROR(VLOOKUP('Employee List'!#REF!,Gender_Table,2,FALSE),"")</f>
        <v/>
      </c>
      <c r="K502" s="2" t="e">
        <f>IF('Employee List'!#REF!="","",TEXT('Employee List'!#REF!,"00000000000"))</f>
        <v>#REF!</v>
      </c>
      <c r="L502" s="2" t="e">
        <f>IF('Employee List'!#REF!="","",TRIM('Employee List'!#REF!))</f>
        <v>#REF!</v>
      </c>
      <c r="M502" s="2" t="e">
        <f>IF('Employee List'!#REF!="","",TRIM('Employee List'!#REF!))</f>
        <v>#REF!</v>
      </c>
      <c r="N502" s="2" t="e">
        <f>IF('Employee List'!#REF!="","",LEFT(TRIM('Employee List'!#REF!),60))</f>
        <v>#REF!</v>
      </c>
      <c r="O502" t="str">
        <f>IFERROR(IF(VLOOKUP('Employee List'!#REF!,Country_Table,2,FALSE)="PH",VLOOKUP(UPPER(TRIM('Employee List'!#REF!)&amp;TRIM('Employee List'!#REF!)&amp;TRIM('Employee List'!#REF!)),City!$K:$M,3,FALSE),IF('Employee List'!#REF!="","",'Employee List'!#REF!)),"")</f>
        <v/>
      </c>
      <c r="P502" t="str">
        <f>IFERROR(IF(VLOOKUP('Employee List'!#REF!,Country_Table,2,FALSE)="PH",VLOOKUP('Employee List'!#REF!,Region_Table,2,FALSE),IF('Employee List'!#REF!="","",'Employee List'!#REF!)),"")</f>
        <v/>
      </c>
      <c r="Q502" t="str">
        <f>IFERROR(IF(VLOOKUP('Employee List'!#REF!,Country_Table,2,FALSE)="PH",VLOOKUP('Employee List'!#REF!,Province_Table,2,FALSE),IF('Employee List'!#REF!="","",'Employee List'!#REF!)),"")</f>
        <v/>
      </c>
      <c r="R502" t="str">
        <f>IFERROR(VLOOKUP('Employee List'!#REF!,Country_Table,2,FALSE),"")</f>
        <v/>
      </c>
      <c r="S502" s="2" t="e">
        <f>IF('Employee List'!#REF!="","",TRIM('Employee List'!#REF!))</f>
        <v>#REF!</v>
      </c>
      <c r="T502" s="2" t="e">
        <f>IF('Employee List'!#REF!="","",TRIM('Employee List'!#REF!))</f>
        <v>#REF!</v>
      </c>
      <c r="U502" s="2" t="e">
        <f>IF('Employee List'!#REF!="","",LEFT(TRIM('Employee List'!#REF!),60))</f>
        <v>#REF!</v>
      </c>
      <c r="V502" t="str">
        <f>IFERROR(IF(VLOOKUP('Employee List'!#REF!,Country_Table,2,FALSE)="PH",VLOOKUP(UPPER(TRIM('Employee List'!#REF!)&amp;TRIM('Employee List'!#REF!)&amp;TRIM('Employee List'!#REF!)),City!$K:$M,3,FALSE),IF('Employee List'!#REF!="","",'Employee List'!#REF!)),"")</f>
        <v/>
      </c>
      <c r="W502" t="str">
        <f>IFERROR(IF(VLOOKUP('Employee List'!#REF!,Country_Table,2,FALSE)="PH",VLOOKUP('Employee List'!#REF!,Region_Table,2,FALSE),IF('Employee List'!#REF!="","",'Employee List'!#REF!)),"")</f>
        <v/>
      </c>
      <c r="X502" t="str">
        <f>IFERROR(IF(VLOOKUP('Employee List'!#REF!,Country_Table,2,FALSE)="PH",VLOOKUP('Employee List'!#REF!,Province_Table,2,FALSE),IF('Employee List'!#REF!="","",'Employee List'!#REF!)),"")</f>
        <v/>
      </c>
      <c r="Y502" t="str">
        <f>IFERROR(VLOOKUP('Employee List'!#REF!,Country_Table,2,FALSE),"")</f>
        <v/>
      </c>
      <c r="Z502" s="2" t="e">
        <f>IF('Employee List'!#REF!="","",TRIM('Employee List'!#REF!))</f>
        <v>#REF!</v>
      </c>
      <c r="AA502" s="2" t="e">
        <f>IF('Employee List'!#REF!="","",TRIM('Employee List'!#REF!))</f>
        <v>#REF!</v>
      </c>
      <c r="AB502" s="2" t="e">
        <f>IF('Employee List'!#REF!="","",TRIM('Employee List'!#REF!))</f>
        <v>#REF!</v>
      </c>
      <c r="AC502" s="2" t="e">
        <f>IF('Employee List'!#REF!="","",TRIM('Employee List'!#REF!))</f>
        <v>#REF!</v>
      </c>
      <c r="AD502" t="str">
        <f>IFERROR(VLOOKUP('Employee List'!#REF!,Civil_Status_Table,2,FALSE),"")</f>
        <v/>
      </c>
      <c r="AE502" s="2" t="e">
        <f>IF('Employee List'!#REF!="","",TRIM('Employee List'!#REF!))</f>
        <v>#REF!</v>
      </c>
      <c r="AF502" s="2" t="e">
        <f>IF('Employee List'!#REF!="","",TRIM('Employee List'!#REF!))</f>
        <v>#REF!</v>
      </c>
      <c r="AG502" s="2" t="e">
        <f>IF('Employee List'!#REF!="","",TRIM('Employee List'!#REF!))</f>
        <v>#REF!</v>
      </c>
      <c r="AH502" t="e">
        <f>IF(ISBLANK('Employee List'!#REF!), "",VLOOKUP('Employee List'!#REF!,'other LOVs'!A:B,2,FALSE))</f>
        <v>#REF!</v>
      </c>
      <c r="AI502" t="e">
        <f>IF('Employee List'!#REF!="","",TRIM('Employee List'!#REF!))</f>
        <v>#REF!</v>
      </c>
      <c r="AJ502" t="e">
        <f>IF(ISBLANK('Employee List'!#REF!)," ",TRIM('Employee List'!#REF!))</f>
        <v>#REF!</v>
      </c>
    </row>
    <row r="503" spans="1:36">
      <c r="A503" t="e">
        <f>IF('Employee List'!#REF!="","",TRIM('Employee List'!#REF!))</f>
        <v>#REF!</v>
      </c>
      <c r="B503" t="e">
        <f>IF('Employee List'!#REF!="","",TRIM('Employee List'!#REF!))</f>
        <v>#REF!</v>
      </c>
      <c r="C503" t="e">
        <f>IF('Employee List'!#REF!="","",TRIM('Employee List'!#REF!))</f>
        <v>#REF!</v>
      </c>
      <c r="D503" t="e">
        <f>IF(ISBLANK('Employee List'!#REF!), "",VLOOKUP('Employee List'!#REF!,'other LOVs'!A:B,2,FALSE))</f>
        <v>#REF!</v>
      </c>
      <c r="E503" t="e">
        <f>IF('Employee List'!#REF!="","",TRIM('Employee List'!#REF!))</f>
        <v>#REF!</v>
      </c>
      <c r="F503" s="2" t="e">
        <f>IF('Employee List'!#REF!="","",'Employee List'!#REF!)</f>
        <v>#REF!</v>
      </c>
      <c r="G503" s="2" t="e">
        <f>IF('Employee List'!#REF!="","",TRIM('Employee List'!#REF!))</f>
        <v>#REF!</v>
      </c>
      <c r="H503" t="str">
        <f>IFERROR(VLOOKUP('Employee List'!#REF!,Nationality_Table,2,FALSE),"")</f>
        <v/>
      </c>
      <c r="I503" t="str">
        <f>IFERROR(VLOOKUP('Employee List'!#REF!,Country_Table,2,FALSE),"")</f>
        <v/>
      </c>
      <c r="J503" t="str">
        <f>IFERROR(VLOOKUP('Employee List'!#REF!,Gender_Table,2,FALSE),"")</f>
        <v/>
      </c>
      <c r="K503" s="2" t="e">
        <f>IF('Employee List'!#REF!="","",TEXT('Employee List'!#REF!,"00000000000"))</f>
        <v>#REF!</v>
      </c>
      <c r="L503" s="2" t="e">
        <f>IF('Employee List'!#REF!="","",TRIM('Employee List'!#REF!))</f>
        <v>#REF!</v>
      </c>
      <c r="M503" s="2" t="e">
        <f>IF('Employee List'!#REF!="","",TRIM('Employee List'!#REF!))</f>
        <v>#REF!</v>
      </c>
      <c r="N503" s="2" t="e">
        <f>IF('Employee List'!#REF!="","",LEFT(TRIM('Employee List'!#REF!),60))</f>
        <v>#REF!</v>
      </c>
      <c r="O503" t="str">
        <f>IFERROR(IF(VLOOKUP('Employee List'!#REF!,Country_Table,2,FALSE)="PH",VLOOKUP(UPPER(TRIM('Employee List'!#REF!)&amp;TRIM('Employee List'!#REF!)&amp;TRIM('Employee List'!#REF!)),City!$K:$M,3,FALSE),IF('Employee List'!#REF!="","",'Employee List'!#REF!)),"")</f>
        <v/>
      </c>
      <c r="P503" t="str">
        <f>IFERROR(IF(VLOOKUP('Employee List'!#REF!,Country_Table,2,FALSE)="PH",VLOOKUP('Employee List'!#REF!,Region_Table,2,FALSE),IF('Employee List'!#REF!="","",'Employee List'!#REF!)),"")</f>
        <v/>
      </c>
      <c r="Q503" t="str">
        <f>IFERROR(IF(VLOOKUP('Employee List'!#REF!,Country_Table,2,FALSE)="PH",VLOOKUP('Employee List'!#REF!,Province_Table,2,FALSE),IF('Employee List'!#REF!="","",'Employee List'!#REF!)),"")</f>
        <v/>
      </c>
      <c r="R503" t="str">
        <f>IFERROR(VLOOKUP('Employee List'!#REF!,Country_Table,2,FALSE),"")</f>
        <v/>
      </c>
      <c r="S503" s="2" t="e">
        <f>IF('Employee List'!#REF!="","",TRIM('Employee List'!#REF!))</f>
        <v>#REF!</v>
      </c>
      <c r="T503" s="2" t="e">
        <f>IF('Employee List'!#REF!="","",TRIM('Employee List'!#REF!))</f>
        <v>#REF!</v>
      </c>
      <c r="U503" s="2" t="e">
        <f>IF('Employee List'!#REF!="","",LEFT(TRIM('Employee List'!#REF!),60))</f>
        <v>#REF!</v>
      </c>
      <c r="V503" t="str">
        <f>IFERROR(IF(VLOOKUP('Employee List'!#REF!,Country_Table,2,FALSE)="PH",VLOOKUP(UPPER(TRIM('Employee List'!#REF!)&amp;TRIM('Employee List'!#REF!)&amp;TRIM('Employee List'!#REF!)),City!$K:$M,3,FALSE),IF('Employee List'!#REF!="","",'Employee List'!#REF!)),"")</f>
        <v/>
      </c>
      <c r="W503" t="str">
        <f>IFERROR(IF(VLOOKUP('Employee List'!#REF!,Country_Table,2,FALSE)="PH",VLOOKUP('Employee List'!#REF!,Region_Table,2,FALSE),IF('Employee List'!#REF!="","",'Employee List'!#REF!)),"")</f>
        <v/>
      </c>
      <c r="X503" t="str">
        <f>IFERROR(IF(VLOOKUP('Employee List'!#REF!,Country_Table,2,FALSE)="PH",VLOOKUP('Employee List'!#REF!,Province_Table,2,FALSE),IF('Employee List'!#REF!="","",'Employee List'!#REF!)),"")</f>
        <v/>
      </c>
      <c r="Y503" t="str">
        <f>IFERROR(VLOOKUP('Employee List'!#REF!,Country_Table,2,FALSE),"")</f>
        <v/>
      </c>
      <c r="Z503" s="2" t="e">
        <f>IF('Employee List'!#REF!="","",TRIM('Employee List'!#REF!))</f>
        <v>#REF!</v>
      </c>
      <c r="AA503" s="2" t="e">
        <f>IF('Employee List'!#REF!="","",TRIM('Employee List'!#REF!))</f>
        <v>#REF!</v>
      </c>
      <c r="AB503" s="2" t="e">
        <f>IF('Employee List'!#REF!="","",TRIM('Employee List'!#REF!))</f>
        <v>#REF!</v>
      </c>
      <c r="AC503" s="2" t="e">
        <f>IF('Employee List'!#REF!="","",TRIM('Employee List'!#REF!))</f>
        <v>#REF!</v>
      </c>
      <c r="AD503" t="str">
        <f>IFERROR(VLOOKUP('Employee List'!#REF!,Civil_Status_Table,2,FALSE),"")</f>
        <v/>
      </c>
      <c r="AE503" s="2" t="e">
        <f>IF('Employee List'!#REF!="","",TRIM('Employee List'!#REF!))</f>
        <v>#REF!</v>
      </c>
      <c r="AF503" s="2" t="e">
        <f>IF('Employee List'!#REF!="","",TRIM('Employee List'!#REF!))</f>
        <v>#REF!</v>
      </c>
      <c r="AG503" s="2" t="e">
        <f>IF('Employee List'!#REF!="","",TRIM('Employee List'!#REF!))</f>
        <v>#REF!</v>
      </c>
      <c r="AH503" t="e">
        <f>IF(ISBLANK('Employee List'!#REF!), "",VLOOKUP('Employee List'!#REF!,'other LOVs'!A:B,2,FALSE))</f>
        <v>#REF!</v>
      </c>
      <c r="AI503" t="e">
        <f>IF('Employee List'!#REF!="","",TRIM('Employee List'!#REF!))</f>
        <v>#REF!</v>
      </c>
      <c r="AJ503" t="e">
        <f>IF(ISBLANK('Employee List'!#REF!)," ",TRIM('Employee List'!#REF!))</f>
        <v>#REF!</v>
      </c>
    </row>
    <row r="504" spans="1:36">
      <c r="A504" t="e">
        <f>IF('Employee List'!#REF!="","",TRIM('Employee List'!#REF!))</f>
        <v>#REF!</v>
      </c>
      <c r="B504" t="e">
        <f>IF('Employee List'!#REF!="","",TRIM('Employee List'!#REF!))</f>
        <v>#REF!</v>
      </c>
      <c r="C504" t="e">
        <f>IF('Employee List'!#REF!="","",TRIM('Employee List'!#REF!))</f>
        <v>#REF!</v>
      </c>
      <c r="D504" t="e">
        <f>IF(ISBLANK('Employee List'!#REF!), "",VLOOKUP('Employee List'!#REF!,'other LOVs'!A:B,2,FALSE))</f>
        <v>#REF!</v>
      </c>
      <c r="E504" t="e">
        <f>IF('Employee List'!#REF!="","",TRIM('Employee List'!#REF!))</f>
        <v>#REF!</v>
      </c>
      <c r="F504" s="2" t="e">
        <f>IF('Employee List'!#REF!="","",'Employee List'!#REF!)</f>
        <v>#REF!</v>
      </c>
      <c r="G504" s="2" t="e">
        <f>IF('Employee List'!#REF!="","",TRIM('Employee List'!#REF!))</f>
        <v>#REF!</v>
      </c>
      <c r="H504" t="str">
        <f>IFERROR(VLOOKUP('Employee List'!#REF!,Nationality_Table,2,FALSE),"")</f>
        <v/>
      </c>
      <c r="I504" t="str">
        <f>IFERROR(VLOOKUP('Employee List'!#REF!,Country_Table,2,FALSE),"")</f>
        <v/>
      </c>
      <c r="J504" t="str">
        <f>IFERROR(VLOOKUP('Employee List'!#REF!,Gender_Table,2,FALSE),"")</f>
        <v/>
      </c>
      <c r="K504" s="2" t="e">
        <f>IF('Employee List'!#REF!="","",TEXT('Employee List'!#REF!,"00000000000"))</f>
        <v>#REF!</v>
      </c>
      <c r="L504" s="2" t="e">
        <f>IF('Employee List'!#REF!="","",TRIM('Employee List'!#REF!))</f>
        <v>#REF!</v>
      </c>
      <c r="M504" s="2" t="e">
        <f>IF('Employee List'!#REF!="","",TRIM('Employee List'!#REF!))</f>
        <v>#REF!</v>
      </c>
      <c r="N504" s="2" t="e">
        <f>IF('Employee List'!#REF!="","",LEFT(TRIM('Employee List'!#REF!),60))</f>
        <v>#REF!</v>
      </c>
      <c r="O504" t="str">
        <f>IFERROR(IF(VLOOKUP('Employee List'!#REF!,Country_Table,2,FALSE)="PH",VLOOKUP(UPPER(TRIM('Employee List'!#REF!)&amp;TRIM('Employee List'!#REF!)&amp;TRIM('Employee List'!#REF!)),City!$K:$M,3,FALSE),IF('Employee List'!#REF!="","",'Employee List'!#REF!)),"")</f>
        <v/>
      </c>
      <c r="P504" t="str">
        <f>IFERROR(IF(VLOOKUP('Employee List'!#REF!,Country_Table,2,FALSE)="PH",VLOOKUP('Employee List'!#REF!,Region_Table,2,FALSE),IF('Employee List'!#REF!="","",'Employee List'!#REF!)),"")</f>
        <v/>
      </c>
      <c r="Q504" t="str">
        <f>IFERROR(IF(VLOOKUP('Employee List'!#REF!,Country_Table,2,FALSE)="PH",VLOOKUP('Employee List'!#REF!,Province_Table,2,FALSE),IF('Employee List'!#REF!="","",'Employee List'!#REF!)),"")</f>
        <v/>
      </c>
      <c r="R504" t="str">
        <f>IFERROR(VLOOKUP('Employee List'!#REF!,Country_Table,2,FALSE),"")</f>
        <v/>
      </c>
      <c r="S504" s="2" t="e">
        <f>IF('Employee List'!#REF!="","",TRIM('Employee List'!#REF!))</f>
        <v>#REF!</v>
      </c>
      <c r="T504" s="2" t="e">
        <f>IF('Employee List'!#REF!="","",TRIM('Employee List'!#REF!))</f>
        <v>#REF!</v>
      </c>
      <c r="U504" s="2" t="e">
        <f>IF('Employee List'!#REF!="","",LEFT(TRIM('Employee List'!#REF!),60))</f>
        <v>#REF!</v>
      </c>
      <c r="V504" t="str">
        <f>IFERROR(IF(VLOOKUP('Employee List'!#REF!,Country_Table,2,FALSE)="PH",VLOOKUP(UPPER(TRIM('Employee List'!#REF!)&amp;TRIM('Employee List'!#REF!)&amp;TRIM('Employee List'!#REF!)),City!$K:$M,3,FALSE),IF('Employee List'!#REF!="","",'Employee List'!#REF!)),"")</f>
        <v/>
      </c>
      <c r="W504" t="str">
        <f>IFERROR(IF(VLOOKUP('Employee List'!#REF!,Country_Table,2,FALSE)="PH",VLOOKUP('Employee List'!#REF!,Region_Table,2,FALSE),IF('Employee List'!#REF!="","",'Employee List'!#REF!)),"")</f>
        <v/>
      </c>
      <c r="X504" t="str">
        <f>IFERROR(IF(VLOOKUP('Employee List'!#REF!,Country_Table,2,FALSE)="PH",VLOOKUP('Employee List'!#REF!,Province_Table,2,FALSE),IF('Employee List'!#REF!="","",'Employee List'!#REF!)),"")</f>
        <v/>
      </c>
      <c r="Y504" t="str">
        <f>IFERROR(VLOOKUP('Employee List'!#REF!,Country_Table,2,FALSE),"")</f>
        <v/>
      </c>
      <c r="Z504" s="2" t="e">
        <f>IF('Employee List'!#REF!="","",TRIM('Employee List'!#REF!))</f>
        <v>#REF!</v>
      </c>
      <c r="AA504" s="2" t="e">
        <f>IF('Employee List'!#REF!="","",TRIM('Employee List'!#REF!))</f>
        <v>#REF!</v>
      </c>
      <c r="AB504" s="2" t="e">
        <f>IF('Employee List'!#REF!="","",TRIM('Employee List'!#REF!))</f>
        <v>#REF!</v>
      </c>
      <c r="AC504" s="2" t="e">
        <f>IF('Employee List'!#REF!="","",TRIM('Employee List'!#REF!))</f>
        <v>#REF!</v>
      </c>
      <c r="AD504" t="str">
        <f>IFERROR(VLOOKUP('Employee List'!#REF!,Civil_Status_Table,2,FALSE),"")</f>
        <v/>
      </c>
      <c r="AE504" s="2" t="e">
        <f>IF('Employee List'!#REF!="","",TRIM('Employee List'!#REF!))</f>
        <v>#REF!</v>
      </c>
      <c r="AF504" s="2" t="e">
        <f>IF('Employee List'!#REF!="","",TRIM('Employee List'!#REF!))</f>
        <v>#REF!</v>
      </c>
      <c r="AG504" s="2" t="e">
        <f>IF('Employee List'!#REF!="","",TRIM('Employee List'!#REF!))</f>
        <v>#REF!</v>
      </c>
      <c r="AH504" t="e">
        <f>IF(ISBLANK('Employee List'!#REF!), "",VLOOKUP('Employee List'!#REF!,'other LOVs'!A:B,2,FALSE))</f>
        <v>#REF!</v>
      </c>
      <c r="AI504" t="e">
        <f>IF('Employee List'!#REF!="","",TRIM('Employee List'!#REF!))</f>
        <v>#REF!</v>
      </c>
      <c r="AJ504" t="e">
        <f>IF(ISBLANK('Employee List'!#REF!)," ",TRIM('Employee List'!#REF!))</f>
        <v>#REF!</v>
      </c>
    </row>
    <row r="505" spans="1:36">
      <c r="A505" t="e">
        <f>IF('Employee List'!#REF!="","",TRIM('Employee List'!#REF!))</f>
        <v>#REF!</v>
      </c>
      <c r="B505" t="e">
        <f>IF('Employee List'!#REF!="","",TRIM('Employee List'!#REF!))</f>
        <v>#REF!</v>
      </c>
      <c r="C505" t="e">
        <f>IF('Employee List'!#REF!="","",TRIM('Employee List'!#REF!))</f>
        <v>#REF!</v>
      </c>
      <c r="D505" t="e">
        <f>IF(ISBLANK('Employee List'!#REF!), "",VLOOKUP('Employee List'!#REF!,'other LOVs'!A:B,2,FALSE))</f>
        <v>#REF!</v>
      </c>
      <c r="E505" t="e">
        <f>IF('Employee List'!#REF!="","",TRIM('Employee List'!#REF!))</f>
        <v>#REF!</v>
      </c>
      <c r="F505" s="2" t="e">
        <f>IF('Employee List'!#REF!="","",'Employee List'!#REF!)</f>
        <v>#REF!</v>
      </c>
      <c r="G505" s="2" t="e">
        <f>IF('Employee List'!#REF!="","",TRIM('Employee List'!#REF!))</f>
        <v>#REF!</v>
      </c>
      <c r="H505" t="str">
        <f>IFERROR(VLOOKUP('Employee List'!#REF!,Nationality_Table,2,FALSE),"")</f>
        <v/>
      </c>
      <c r="I505" t="str">
        <f>IFERROR(VLOOKUP('Employee List'!#REF!,Country_Table,2,FALSE),"")</f>
        <v/>
      </c>
      <c r="J505" t="str">
        <f>IFERROR(VLOOKUP('Employee List'!#REF!,Gender_Table,2,FALSE),"")</f>
        <v/>
      </c>
      <c r="K505" s="2" t="e">
        <f>IF('Employee List'!#REF!="","",TEXT('Employee List'!#REF!,"00000000000"))</f>
        <v>#REF!</v>
      </c>
      <c r="L505" s="2" t="e">
        <f>IF('Employee List'!#REF!="","",TRIM('Employee List'!#REF!))</f>
        <v>#REF!</v>
      </c>
      <c r="M505" s="2" t="e">
        <f>IF('Employee List'!#REF!="","",TRIM('Employee List'!#REF!))</f>
        <v>#REF!</v>
      </c>
      <c r="N505" s="2" t="e">
        <f>IF('Employee List'!#REF!="","",LEFT(TRIM('Employee List'!#REF!),60))</f>
        <v>#REF!</v>
      </c>
      <c r="O505" t="str">
        <f>IFERROR(IF(VLOOKUP('Employee List'!#REF!,Country_Table,2,FALSE)="PH",VLOOKUP(UPPER(TRIM('Employee List'!#REF!)&amp;TRIM('Employee List'!#REF!)&amp;TRIM('Employee List'!#REF!)),City!$K:$M,3,FALSE),IF('Employee List'!#REF!="","",'Employee List'!#REF!)),"")</f>
        <v/>
      </c>
      <c r="P505" t="str">
        <f>IFERROR(IF(VLOOKUP('Employee List'!#REF!,Country_Table,2,FALSE)="PH",VLOOKUP('Employee List'!#REF!,Region_Table,2,FALSE),IF('Employee List'!#REF!="","",'Employee List'!#REF!)),"")</f>
        <v/>
      </c>
      <c r="Q505" t="str">
        <f>IFERROR(IF(VLOOKUP('Employee List'!#REF!,Country_Table,2,FALSE)="PH",VLOOKUP('Employee List'!#REF!,Province_Table,2,FALSE),IF('Employee List'!#REF!="","",'Employee List'!#REF!)),"")</f>
        <v/>
      </c>
      <c r="R505" t="str">
        <f>IFERROR(VLOOKUP('Employee List'!#REF!,Country_Table,2,FALSE),"")</f>
        <v/>
      </c>
      <c r="S505" s="2" t="e">
        <f>IF('Employee List'!#REF!="","",TRIM('Employee List'!#REF!))</f>
        <v>#REF!</v>
      </c>
      <c r="T505" s="2" t="e">
        <f>IF('Employee List'!#REF!="","",TRIM('Employee List'!#REF!))</f>
        <v>#REF!</v>
      </c>
      <c r="U505" s="2" t="e">
        <f>IF('Employee List'!#REF!="","",LEFT(TRIM('Employee List'!#REF!),60))</f>
        <v>#REF!</v>
      </c>
      <c r="V505" t="str">
        <f>IFERROR(IF(VLOOKUP('Employee List'!#REF!,Country_Table,2,FALSE)="PH",VLOOKUP(UPPER(TRIM('Employee List'!#REF!)&amp;TRIM('Employee List'!#REF!)&amp;TRIM('Employee List'!#REF!)),City!$K:$M,3,FALSE),IF('Employee List'!#REF!="","",'Employee List'!#REF!)),"")</f>
        <v/>
      </c>
      <c r="W505" t="str">
        <f>IFERROR(IF(VLOOKUP('Employee List'!#REF!,Country_Table,2,FALSE)="PH",VLOOKUP('Employee List'!#REF!,Region_Table,2,FALSE),IF('Employee List'!#REF!="","",'Employee List'!#REF!)),"")</f>
        <v/>
      </c>
      <c r="X505" t="str">
        <f>IFERROR(IF(VLOOKUP('Employee List'!#REF!,Country_Table,2,FALSE)="PH",VLOOKUP('Employee List'!#REF!,Province_Table,2,FALSE),IF('Employee List'!#REF!="","",'Employee List'!#REF!)),"")</f>
        <v/>
      </c>
      <c r="Y505" t="str">
        <f>IFERROR(VLOOKUP('Employee List'!#REF!,Country_Table,2,FALSE),"")</f>
        <v/>
      </c>
      <c r="Z505" s="2" t="e">
        <f>IF('Employee List'!#REF!="","",TRIM('Employee List'!#REF!))</f>
        <v>#REF!</v>
      </c>
      <c r="AA505" s="2" t="e">
        <f>IF('Employee List'!#REF!="","",TRIM('Employee List'!#REF!))</f>
        <v>#REF!</v>
      </c>
      <c r="AB505" s="2" t="e">
        <f>IF('Employee List'!#REF!="","",TRIM('Employee List'!#REF!))</f>
        <v>#REF!</v>
      </c>
      <c r="AC505" s="2" t="e">
        <f>IF('Employee List'!#REF!="","",TRIM('Employee List'!#REF!))</f>
        <v>#REF!</v>
      </c>
      <c r="AD505" t="str">
        <f>IFERROR(VLOOKUP('Employee List'!#REF!,Civil_Status_Table,2,FALSE),"")</f>
        <v/>
      </c>
      <c r="AE505" s="2" t="e">
        <f>IF('Employee List'!#REF!="","",TRIM('Employee List'!#REF!))</f>
        <v>#REF!</v>
      </c>
      <c r="AF505" s="2" t="e">
        <f>IF('Employee List'!#REF!="","",TRIM('Employee List'!#REF!))</f>
        <v>#REF!</v>
      </c>
      <c r="AG505" s="2" t="e">
        <f>IF('Employee List'!#REF!="","",TRIM('Employee List'!#REF!))</f>
        <v>#REF!</v>
      </c>
      <c r="AH505" t="e">
        <f>IF(ISBLANK('Employee List'!#REF!), "",VLOOKUP('Employee List'!#REF!,'other LOVs'!A:B,2,FALSE))</f>
        <v>#REF!</v>
      </c>
      <c r="AI505" t="e">
        <f>IF('Employee List'!#REF!="","",TRIM('Employee List'!#REF!))</f>
        <v>#REF!</v>
      </c>
      <c r="AJ505" t="e">
        <f>IF(ISBLANK('Employee List'!#REF!)," ",TRIM('Employee List'!#REF!))</f>
        <v>#REF!</v>
      </c>
    </row>
    <row r="506" spans="1:36">
      <c r="A506" t="e">
        <f>IF('Employee List'!#REF!="","",TRIM('Employee List'!#REF!))</f>
        <v>#REF!</v>
      </c>
      <c r="B506" t="e">
        <f>IF('Employee List'!#REF!="","",TRIM('Employee List'!#REF!))</f>
        <v>#REF!</v>
      </c>
      <c r="C506" t="e">
        <f>IF('Employee List'!#REF!="","",TRIM('Employee List'!#REF!))</f>
        <v>#REF!</v>
      </c>
      <c r="D506" t="e">
        <f>IF(ISBLANK('Employee List'!#REF!), "",VLOOKUP('Employee List'!#REF!,'other LOVs'!A:B,2,FALSE))</f>
        <v>#REF!</v>
      </c>
      <c r="E506" t="e">
        <f>IF('Employee List'!#REF!="","",TRIM('Employee List'!#REF!))</f>
        <v>#REF!</v>
      </c>
      <c r="F506" s="2" t="e">
        <f>IF('Employee List'!#REF!="","",'Employee List'!#REF!)</f>
        <v>#REF!</v>
      </c>
      <c r="G506" s="2" t="e">
        <f>IF('Employee List'!#REF!="","",TRIM('Employee List'!#REF!))</f>
        <v>#REF!</v>
      </c>
      <c r="H506" t="str">
        <f>IFERROR(VLOOKUP('Employee List'!#REF!,Nationality_Table,2,FALSE),"")</f>
        <v/>
      </c>
      <c r="I506" t="str">
        <f>IFERROR(VLOOKUP('Employee List'!#REF!,Country_Table,2,FALSE),"")</f>
        <v/>
      </c>
      <c r="J506" t="str">
        <f>IFERROR(VLOOKUP('Employee List'!#REF!,Gender_Table,2,FALSE),"")</f>
        <v/>
      </c>
      <c r="K506" s="2" t="e">
        <f>IF('Employee List'!#REF!="","",TEXT('Employee List'!#REF!,"00000000000"))</f>
        <v>#REF!</v>
      </c>
      <c r="L506" s="2" t="e">
        <f>IF('Employee List'!#REF!="","",TRIM('Employee List'!#REF!))</f>
        <v>#REF!</v>
      </c>
      <c r="M506" s="2" t="e">
        <f>IF('Employee List'!#REF!="","",TRIM('Employee List'!#REF!))</f>
        <v>#REF!</v>
      </c>
      <c r="N506" s="2" t="e">
        <f>IF('Employee List'!#REF!="","",LEFT(TRIM('Employee List'!#REF!),60))</f>
        <v>#REF!</v>
      </c>
      <c r="O506" t="str">
        <f>IFERROR(IF(VLOOKUP('Employee List'!#REF!,Country_Table,2,FALSE)="PH",VLOOKUP(UPPER(TRIM('Employee List'!#REF!)&amp;TRIM('Employee List'!#REF!)&amp;TRIM('Employee List'!#REF!)),City!$K:$M,3,FALSE),IF('Employee List'!#REF!="","",'Employee List'!#REF!)),"")</f>
        <v/>
      </c>
      <c r="P506" t="str">
        <f>IFERROR(IF(VLOOKUP('Employee List'!#REF!,Country_Table,2,FALSE)="PH",VLOOKUP('Employee List'!#REF!,Region_Table,2,FALSE),IF('Employee List'!#REF!="","",'Employee List'!#REF!)),"")</f>
        <v/>
      </c>
      <c r="Q506" t="str">
        <f>IFERROR(IF(VLOOKUP('Employee List'!#REF!,Country_Table,2,FALSE)="PH",VLOOKUP('Employee List'!#REF!,Province_Table,2,FALSE),IF('Employee List'!#REF!="","",'Employee List'!#REF!)),"")</f>
        <v/>
      </c>
      <c r="R506" t="str">
        <f>IFERROR(VLOOKUP('Employee List'!#REF!,Country_Table,2,FALSE),"")</f>
        <v/>
      </c>
      <c r="S506" s="2" t="e">
        <f>IF('Employee List'!#REF!="","",TRIM('Employee List'!#REF!))</f>
        <v>#REF!</v>
      </c>
      <c r="T506" s="2" t="e">
        <f>IF('Employee List'!#REF!="","",TRIM('Employee List'!#REF!))</f>
        <v>#REF!</v>
      </c>
      <c r="U506" s="2" t="e">
        <f>IF('Employee List'!#REF!="","",LEFT(TRIM('Employee List'!#REF!),60))</f>
        <v>#REF!</v>
      </c>
      <c r="V506" t="str">
        <f>IFERROR(IF(VLOOKUP('Employee List'!#REF!,Country_Table,2,FALSE)="PH",VLOOKUP(UPPER(TRIM('Employee List'!#REF!)&amp;TRIM('Employee List'!#REF!)&amp;TRIM('Employee List'!#REF!)),City!$K:$M,3,FALSE),IF('Employee List'!#REF!="","",'Employee List'!#REF!)),"")</f>
        <v/>
      </c>
      <c r="W506" t="str">
        <f>IFERROR(IF(VLOOKUP('Employee List'!#REF!,Country_Table,2,FALSE)="PH",VLOOKUP('Employee List'!#REF!,Region_Table,2,FALSE),IF('Employee List'!#REF!="","",'Employee List'!#REF!)),"")</f>
        <v/>
      </c>
      <c r="X506" t="str">
        <f>IFERROR(IF(VLOOKUP('Employee List'!#REF!,Country_Table,2,FALSE)="PH",VLOOKUP('Employee List'!#REF!,Province_Table,2,FALSE),IF('Employee List'!#REF!="","",'Employee List'!#REF!)),"")</f>
        <v/>
      </c>
      <c r="Y506" t="str">
        <f>IFERROR(VLOOKUP('Employee List'!#REF!,Country_Table,2,FALSE),"")</f>
        <v/>
      </c>
      <c r="Z506" s="2" t="e">
        <f>IF('Employee List'!#REF!="","",TRIM('Employee List'!#REF!))</f>
        <v>#REF!</v>
      </c>
      <c r="AA506" s="2" t="e">
        <f>IF('Employee List'!#REF!="","",TRIM('Employee List'!#REF!))</f>
        <v>#REF!</v>
      </c>
      <c r="AB506" s="2" t="e">
        <f>IF('Employee List'!#REF!="","",TRIM('Employee List'!#REF!))</f>
        <v>#REF!</v>
      </c>
      <c r="AC506" s="2" t="e">
        <f>IF('Employee List'!#REF!="","",TRIM('Employee List'!#REF!))</f>
        <v>#REF!</v>
      </c>
      <c r="AD506" t="str">
        <f>IFERROR(VLOOKUP('Employee List'!#REF!,Civil_Status_Table,2,FALSE),"")</f>
        <v/>
      </c>
      <c r="AE506" s="2" t="e">
        <f>IF('Employee List'!#REF!="","",TRIM('Employee List'!#REF!))</f>
        <v>#REF!</v>
      </c>
      <c r="AF506" s="2" t="e">
        <f>IF('Employee List'!#REF!="","",TRIM('Employee List'!#REF!))</f>
        <v>#REF!</v>
      </c>
      <c r="AG506" s="2" t="e">
        <f>IF('Employee List'!#REF!="","",TRIM('Employee List'!#REF!))</f>
        <v>#REF!</v>
      </c>
      <c r="AH506" t="e">
        <f>IF(ISBLANK('Employee List'!#REF!), "",VLOOKUP('Employee List'!#REF!,'other LOVs'!A:B,2,FALSE))</f>
        <v>#REF!</v>
      </c>
      <c r="AI506" t="e">
        <f>IF('Employee List'!#REF!="","",TRIM('Employee List'!#REF!))</f>
        <v>#REF!</v>
      </c>
      <c r="AJ506" t="e">
        <f>IF(ISBLANK('Employee List'!#REF!)," ",TRIM('Employee List'!#REF!))</f>
        <v>#REF!</v>
      </c>
    </row>
    <row r="507" spans="1:36">
      <c r="A507" t="e">
        <f>IF('Employee List'!#REF!="","",TRIM('Employee List'!#REF!))</f>
        <v>#REF!</v>
      </c>
      <c r="B507" t="e">
        <f>IF('Employee List'!#REF!="","",TRIM('Employee List'!#REF!))</f>
        <v>#REF!</v>
      </c>
      <c r="C507" t="e">
        <f>IF('Employee List'!#REF!="","",TRIM('Employee List'!#REF!))</f>
        <v>#REF!</v>
      </c>
      <c r="D507" t="e">
        <f>IF(ISBLANK('Employee List'!#REF!), "",VLOOKUP('Employee List'!#REF!,'other LOVs'!A:B,2,FALSE))</f>
        <v>#REF!</v>
      </c>
      <c r="E507" t="e">
        <f>IF('Employee List'!#REF!="","",TRIM('Employee List'!#REF!))</f>
        <v>#REF!</v>
      </c>
      <c r="F507" s="2" t="e">
        <f>IF('Employee List'!#REF!="","",'Employee List'!#REF!)</f>
        <v>#REF!</v>
      </c>
      <c r="G507" s="2" t="e">
        <f>IF('Employee List'!#REF!="","",TRIM('Employee List'!#REF!))</f>
        <v>#REF!</v>
      </c>
      <c r="H507" t="str">
        <f>IFERROR(VLOOKUP('Employee List'!#REF!,Nationality_Table,2,FALSE),"")</f>
        <v/>
      </c>
      <c r="I507" t="str">
        <f>IFERROR(VLOOKUP('Employee List'!#REF!,Country_Table,2,FALSE),"")</f>
        <v/>
      </c>
      <c r="J507" t="str">
        <f>IFERROR(VLOOKUP('Employee List'!#REF!,Gender_Table,2,FALSE),"")</f>
        <v/>
      </c>
      <c r="K507" s="2" t="e">
        <f>IF('Employee List'!#REF!="","",TEXT('Employee List'!#REF!,"00000000000"))</f>
        <v>#REF!</v>
      </c>
      <c r="L507" s="2" t="e">
        <f>IF('Employee List'!#REF!="","",TRIM('Employee List'!#REF!))</f>
        <v>#REF!</v>
      </c>
      <c r="M507" s="2" t="e">
        <f>IF('Employee List'!#REF!="","",TRIM('Employee List'!#REF!))</f>
        <v>#REF!</v>
      </c>
      <c r="N507" s="2" t="e">
        <f>IF('Employee List'!#REF!="","",LEFT(TRIM('Employee List'!#REF!),60))</f>
        <v>#REF!</v>
      </c>
      <c r="O507" t="str">
        <f>IFERROR(IF(VLOOKUP('Employee List'!#REF!,Country_Table,2,FALSE)="PH",VLOOKUP(UPPER(TRIM('Employee List'!#REF!)&amp;TRIM('Employee List'!#REF!)&amp;TRIM('Employee List'!#REF!)),City!$K:$M,3,FALSE),IF('Employee List'!#REF!="","",'Employee List'!#REF!)),"")</f>
        <v/>
      </c>
      <c r="P507" t="str">
        <f>IFERROR(IF(VLOOKUP('Employee List'!#REF!,Country_Table,2,FALSE)="PH",VLOOKUP('Employee List'!#REF!,Region_Table,2,FALSE),IF('Employee List'!#REF!="","",'Employee List'!#REF!)),"")</f>
        <v/>
      </c>
      <c r="Q507" t="str">
        <f>IFERROR(IF(VLOOKUP('Employee List'!#REF!,Country_Table,2,FALSE)="PH",VLOOKUP('Employee List'!#REF!,Province_Table,2,FALSE),IF('Employee List'!#REF!="","",'Employee List'!#REF!)),"")</f>
        <v/>
      </c>
      <c r="R507" t="str">
        <f>IFERROR(VLOOKUP('Employee List'!#REF!,Country_Table,2,FALSE),"")</f>
        <v/>
      </c>
      <c r="S507" s="2" t="e">
        <f>IF('Employee List'!#REF!="","",TRIM('Employee List'!#REF!))</f>
        <v>#REF!</v>
      </c>
      <c r="T507" s="2" t="e">
        <f>IF('Employee List'!#REF!="","",TRIM('Employee List'!#REF!))</f>
        <v>#REF!</v>
      </c>
      <c r="U507" s="2" t="e">
        <f>IF('Employee List'!#REF!="","",LEFT(TRIM('Employee List'!#REF!),60))</f>
        <v>#REF!</v>
      </c>
      <c r="V507" t="str">
        <f>IFERROR(IF(VLOOKUP('Employee List'!#REF!,Country_Table,2,FALSE)="PH",VLOOKUP(UPPER(TRIM('Employee List'!#REF!)&amp;TRIM('Employee List'!#REF!)&amp;TRIM('Employee List'!#REF!)),City!$K:$M,3,FALSE),IF('Employee List'!#REF!="","",'Employee List'!#REF!)),"")</f>
        <v/>
      </c>
      <c r="W507" t="str">
        <f>IFERROR(IF(VLOOKUP('Employee List'!#REF!,Country_Table,2,FALSE)="PH",VLOOKUP('Employee List'!#REF!,Region_Table,2,FALSE),IF('Employee List'!#REF!="","",'Employee List'!#REF!)),"")</f>
        <v/>
      </c>
      <c r="X507" t="str">
        <f>IFERROR(IF(VLOOKUP('Employee List'!#REF!,Country_Table,2,FALSE)="PH",VLOOKUP('Employee List'!#REF!,Province_Table,2,FALSE),IF('Employee List'!#REF!="","",'Employee List'!#REF!)),"")</f>
        <v/>
      </c>
      <c r="Y507" t="str">
        <f>IFERROR(VLOOKUP('Employee List'!#REF!,Country_Table,2,FALSE),"")</f>
        <v/>
      </c>
      <c r="Z507" s="2" t="e">
        <f>IF('Employee List'!#REF!="","",TRIM('Employee List'!#REF!))</f>
        <v>#REF!</v>
      </c>
      <c r="AA507" s="2" t="e">
        <f>IF('Employee List'!#REF!="","",TRIM('Employee List'!#REF!))</f>
        <v>#REF!</v>
      </c>
      <c r="AB507" s="2" t="e">
        <f>IF('Employee List'!#REF!="","",TRIM('Employee List'!#REF!))</f>
        <v>#REF!</v>
      </c>
      <c r="AC507" s="2" t="e">
        <f>IF('Employee List'!#REF!="","",TRIM('Employee List'!#REF!))</f>
        <v>#REF!</v>
      </c>
      <c r="AD507" t="str">
        <f>IFERROR(VLOOKUP('Employee List'!#REF!,Civil_Status_Table,2,FALSE),"")</f>
        <v/>
      </c>
      <c r="AE507" s="2" t="e">
        <f>IF('Employee List'!#REF!="","",TRIM('Employee List'!#REF!))</f>
        <v>#REF!</v>
      </c>
      <c r="AF507" s="2" t="e">
        <f>IF('Employee List'!#REF!="","",TRIM('Employee List'!#REF!))</f>
        <v>#REF!</v>
      </c>
      <c r="AG507" s="2" t="e">
        <f>IF('Employee List'!#REF!="","",TRIM('Employee List'!#REF!))</f>
        <v>#REF!</v>
      </c>
      <c r="AH507" t="e">
        <f>IF(ISBLANK('Employee List'!#REF!), "",VLOOKUP('Employee List'!#REF!,'other LOVs'!A:B,2,FALSE))</f>
        <v>#REF!</v>
      </c>
      <c r="AI507" t="e">
        <f>IF('Employee List'!#REF!="","",TRIM('Employee List'!#REF!))</f>
        <v>#REF!</v>
      </c>
      <c r="AJ507" t="e">
        <f>IF(ISBLANK('Employee List'!#REF!)," ",TRIM('Employee List'!#REF!))</f>
        <v>#REF!</v>
      </c>
    </row>
    <row r="508" spans="1:36">
      <c r="A508" t="e">
        <f>IF('Employee List'!#REF!="","",TRIM('Employee List'!#REF!))</f>
        <v>#REF!</v>
      </c>
      <c r="B508" t="e">
        <f>IF('Employee List'!#REF!="","",TRIM('Employee List'!#REF!))</f>
        <v>#REF!</v>
      </c>
      <c r="C508" t="e">
        <f>IF('Employee List'!#REF!="","",TRIM('Employee List'!#REF!))</f>
        <v>#REF!</v>
      </c>
      <c r="D508" t="e">
        <f>IF(ISBLANK('Employee List'!#REF!), "",VLOOKUP('Employee List'!#REF!,'other LOVs'!A:B,2,FALSE))</f>
        <v>#REF!</v>
      </c>
      <c r="E508" t="e">
        <f>IF('Employee List'!#REF!="","",TRIM('Employee List'!#REF!))</f>
        <v>#REF!</v>
      </c>
      <c r="F508" s="2" t="e">
        <f>IF('Employee List'!#REF!="","",'Employee List'!#REF!)</f>
        <v>#REF!</v>
      </c>
      <c r="G508" s="2" t="e">
        <f>IF('Employee List'!#REF!="","",TRIM('Employee List'!#REF!))</f>
        <v>#REF!</v>
      </c>
      <c r="H508" t="str">
        <f>IFERROR(VLOOKUP('Employee List'!#REF!,Nationality_Table,2,FALSE),"")</f>
        <v/>
      </c>
      <c r="I508" t="str">
        <f>IFERROR(VLOOKUP('Employee List'!#REF!,Country_Table,2,FALSE),"")</f>
        <v/>
      </c>
      <c r="J508" t="str">
        <f>IFERROR(VLOOKUP('Employee List'!#REF!,Gender_Table,2,FALSE),"")</f>
        <v/>
      </c>
      <c r="K508" s="2" t="e">
        <f>IF('Employee List'!#REF!="","",TEXT('Employee List'!#REF!,"00000000000"))</f>
        <v>#REF!</v>
      </c>
      <c r="L508" s="2" t="e">
        <f>IF('Employee List'!#REF!="","",TRIM('Employee List'!#REF!))</f>
        <v>#REF!</v>
      </c>
      <c r="M508" s="2" t="e">
        <f>IF('Employee List'!#REF!="","",TRIM('Employee List'!#REF!))</f>
        <v>#REF!</v>
      </c>
      <c r="N508" s="2" t="e">
        <f>IF('Employee List'!#REF!="","",LEFT(TRIM('Employee List'!#REF!),60))</f>
        <v>#REF!</v>
      </c>
      <c r="O508" t="str">
        <f>IFERROR(IF(VLOOKUP('Employee List'!#REF!,Country_Table,2,FALSE)="PH",VLOOKUP(UPPER(TRIM('Employee List'!#REF!)&amp;TRIM('Employee List'!#REF!)&amp;TRIM('Employee List'!#REF!)),City!$K:$M,3,FALSE),IF('Employee List'!#REF!="","",'Employee List'!#REF!)),"")</f>
        <v/>
      </c>
      <c r="P508" t="str">
        <f>IFERROR(IF(VLOOKUP('Employee List'!#REF!,Country_Table,2,FALSE)="PH",VLOOKUP('Employee List'!#REF!,Region_Table,2,FALSE),IF('Employee List'!#REF!="","",'Employee List'!#REF!)),"")</f>
        <v/>
      </c>
      <c r="Q508" t="str">
        <f>IFERROR(IF(VLOOKUP('Employee List'!#REF!,Country_Table,2,FALSE)="PH",VLOOKUP('Employee List'!#REF!,Province_Table,2,FALSE),IF('Employee List'!#REF!="","",'Employee List'!#REF!)),"")</f>
        <v/>
      </c>
      <c r="R508" t="str">
        <f>IFERROR(VLOOKUP('Employee List'!#REF!,Country_Table,2,FALSE),"")</f>
        <v/>
      </c>
      <c r="S508" s="2" t="e">
        <f>IF('Employee List'!#REF!="","",TRIM('Employee List'!#REF!))</f>
        <v>#REF!</v>
      </c>
      <c r="T508" s="2" t="e">
        <f>IF('Employee List'!#REF!="","",TRIM('Employee List'!#REF!))</f>
        <v>#REF!</v>
      </c>
      <c r="U508" s="2" t="e">
        <f>IF('Employee List'!#REF!="","",LEFT(TRIM('Employee List'!#REF!),60))</f>
        <v>#REF!</v>
      </c>
      <c r="V508" t="str">
        <f>IFERROR(IF(VLOOKUP('Employee List'!#REF!,Country_Table,2,FALSE)="PH",VLOOKUP(UPPER(TRIM('Employee List'!#REF!)&amp;TRIM('Employee List'!#REF!)&amp;TRIM('Employee List'!#REF!)),City!$K:$M,3,FALSE),IF('Employee List'!#REF!="","",'Employee List'!#REF!)),"")</f>
        <v/>
      </c>
      <c r="W508" t="str">
        <f>IFERROR(IF(VLOOKUP('Employee List'!#REF!,Country_Table,2,FALSE)="PH",VLOOKUP('Employee List'!#REF!,Region_Table,2,FALSE),IF('Employee List'!#REF!="","",'Employee List'!#REF!)),"")</f>
        <v/>
      </c>
      <c r="X508" t="str">
        <f>IFERROR(IF(VLOOKUP('Employee List'!#REF!,Country_Table,2,FALSE)="PH",VLOOKUP('Employee List'!#REF!,Province_Table,2,FALSE),IF('Employee List'!#REF!="","",'Employee List'!#REF!)),"")</f>
        <v/>
      </c>
      <c r="Y508" t="str">
        <f>IFERROR(VLOOKUP('Employee List'!#REF!,Country_Table,2,FALSE),"")</f>
        <v/>
      </c>
      <c r="Z508" s="2" t="e">
        <f>IF('Employee List'!#REF!="","",TRIM('Employee List'!#REF!))</f>
        <v>#REF!</v>
      </c>
      <c r="AA508" s="2" t="e">
        <f>IF('Employee List'!#REF!="","",TRIM('Employee List'!#REF!))</f>
        <v>#REF!</v>
      </c>
      <c r="AB508" s="2" t="e">
        <f>IF('Employee List'!#REF!="","",TRIM('Employee List'!#REF!))</f>
        <v>#REF!</v>
      </c>
      <c r="AC508" s="2" t="e">
        <f>IF('Employee List'!#REF!="","",TRIM('Employee List'!#REF!))</f>
        <v>#REF!</v>
      </c>
      <c r="AD508" t="str">
        <f>IFERROR(VLOOKUP('Employee List'!#REF!,Civil_Status_Table,2,FALSE),"")</f>
        <v/>
      </c>
      <c r="AE508" s="2" t="e">
        <f>IF('Employee List'!#REF!="","",TRIM('Employee List'!#REF!))</f>
        <v>#REF!</v>
      </c>
      <c r="AF508" s="2" t="e">
        <f>IF('Employee List'!#REF!="","",TRIM('Employee List'!#REF!))</f>
        <v>#REF!</v>
      </c>
      <c r="AG508" s="2" t="e">
        <f>IF('Employee List'!#REF!="","",TRIM('Employee List'!#REF!))</f>
        <v>#REF!</v>
      </c>
      <c r="AH508" t="e">
        <f>IF(ISBLANK('Employee List'!#REF!), "",VLOOKUP('Employee List'!#REF!,'other LOVs'!A:B,2,FALSE))</f>
        <v>#REF!</v>
      </c>
      <c r="AI508" t="e">
        <f>IF('Employee List'!#REF!="","",TRIM('Employee List'!#REF!))</f>
        <v>#REF!</v>
      </c>
      <c r="AJ508" t="e">
        <f>IF(ISBLANK('Employee List'!#REF!)," ",TRIM('Employee List'!#REF!))</f>
        <v>#REF!</v>
      </c>
    </row>
    <row r="509" spans="1:36">
      <c r="A509" t="e">
        <f>IF('Employee List'!#REF!="","",TRIM('Employee List'!#REF!))</f>
        <v>#REF!</v>
      </c>
      <c r="B509" t="e">
        <f>IF('Employee List'!#REF!="","",TRIM('Employee List'!#REF!))</f>
        <v>#REF!</v>
      </c>
      <c r="C509" t="e">
        <f>IF('Employee List'!#REF!="","",TRIM('Employee List'!#REF!))</f>
        <v>#REF!</v>
      </c>
      <c r="D509" t="e">
        <f>IF(ISBLANK('Employee List'!#REF!), "",VLOOKUP('Employee List'!#REF!,'other LOVs'!A:B,2,FALSE))</f>
        <v>#REF!</v>
      </c>
      <c r="E509" t="e">
        <f>IF('Employee List'!#REF!="","",TRIM('Employee List'!#REF!))</f>
        <v>#REF!</v>
      </c>
      <c r="F509" s="2" t="e">
        <f>IF('Employee List'!#REF!="","",'Employee List'!#REF!)</f>
        <v>#REF!</v>
      </c>
      <c r="G509" s="2" t="e">
        <f>IF('Employee List'!#REF!="","",TRIM('Employee List'!#REF!))</f>
        <v>#REF!</v>
      </c>
      <c r="H509" t="str">
        <f>IFERROR(VLOOKUP('Employee List'!#REF!,Nationality_Table,2,FALSE),"")</f>
        <v/>
      </c>
      <c r="I509" t="str">
        <f>IFERROR(VLOOKUP('Employee List'!#REF!,Country_Table,2,FALSE),"")</f>
        <v/>
      </c>
      <c r="J509" t="str">
        <f>IFERROR(VLOOKUP('Employee List'!#REF!,Gender_Table,2,FALSE),"")</f>
        <v/>
      </c>
      <c r="K509" s="2" t="e">
        <f>IF('Employee List'!#REF!="","",TEXT('Employee List'!#REF!,"00000000000"))</f>
        <v>#REF!</v>
      </c>
      <c r="L509" s="2" t="e">
        <f>IF('Employee List'!#REF!="","",TRIM('Employee List'!#REF!))</f>
        <v>#REF!</v>
      </c>
      <c r="M509" s="2" t="e">
        <f>IF('Employee List'!#REF!="","",TRIM('Employee List'!#REF!))</f>
        <v>#REF!</v>
      </c>
      <c r="N509" s="2" t="e">
        <f>IF('Employee List'!#REF!="","",LEFT(TRIM('Employee List'!#REF!),60))</f>
        <v>#REF!</v>
      </c>
      <c r="O509" t="str">
        <f>IFERROR(IF(VLOOKUP('Employee List'!#REF!,Country_Table,2,FALSE)="PH",VLOOKUP(UPPER(TRIM('Employee List'!#REF!)&amp;TRIM('Employee List'!#REF!)&amp;TRIM('Employee List'!#REF!)),City!$K:$M,3,FALSE),IF('Employee List'!#REF!="","",'Employee List'!#REF!)),"")</f>
        <v/>
      </c>
      <c r="P509" t="str">
        <f>IFERROR(IF(VLOOKUP('Employee List'!#REF!,Country_Table,2,FALSE)="PH",VLOOKUP('Employee List'!#REF!,Region_Table,2,FALSE),IF('Employee List'!#REF!="","",'Employee List'!#REF!)),"")</f>
        <v/>
      </c>
      <c r="Q509" t="str">
        <f>IFERROR(IF(VLOOKUP('Employee List'!#REF!,Country_Table,2,FALSE)="PH",VLOOKUP('Employee List'!#REF!,Province_Table,2,FALSE),IF('Employee List'!#REF!="","",'Employee List'!#REF!)),"")</f>
        <v/>
      </c>
      <c r="R509" t="str">
        <f>IFERROR(VLOOKUP('Employee List'!#REF!,Country_Table,2,FALSE),"")</f>
        <v/>
      </c>
      <c r="S509" s="2" t="e">
        <f>IF('Employee List'!#REF!="","",TRIM('Employee List'!#REF!))</f>
        <v>#REF!</v>
      </c>
      <c r="T509" s="2" t="e">
        <f>IF('Employee List'!#REF!="","",TRIM('Employee List'!#REF!))</f>
        <v>#REF!</v>
      </c>
      <c r="U509" s="2" t="e">
        <f>IF('Employee List'!#REF!="","",LEFT(TRIM('Employee List'!#REF!),60))</f>
        <v>#REF!</v>
      </c>
      <c r="V509" t="str">
        <f>IFERROR(IF(VLOOKUP('Employee List'!#REF!,Country_Table,2,FALSE)="PH",VLOOKUP(UPPER(TRIM('Employee List'!#REF!)&amp;TRIM('Employee List'!#REF!)&amp;TRIM('Employee List'!#REF!)),City!$K:$M,3,FALSE),IF('Employee List'!#REF!="","",'Employee List'!#REF!)),"")</f>
        <v/>
      </c>
      <c r="W509" t="str">
        <f>IFERROR(IF(VLOOKUP('Employee List'!#REF!,Country_Table,2,FALSE)="PH",VLOOKUP('Employee List'!#REF!,Region_Table,2,FALSE),IF('Employee List'!#REF!="","",'Employee List'!#REF!)),"")</f>
        <v/>
      </c>
      <c r="X509" t="str">
        <f>IFERROR(IF(VLOOKUP('Employee List'!#REF!,Country_Table,2,FALSE)="PH",VLOOKUP('Employee List'!#REF!,Province_Table,2,FALSE),IF('Employee List'!#REF!="","",'Employee List'!#REF!)),"")</f>
        <v/>
      </c>
      <c r="Y509" t="str">
        <f>IFERROR(VLOOKUP('Employee List'!#REF!,Country_Table,2,FALSE),"")</f>
        <v/>
      </c>
      <c r="Z509" s="2" t="e">
        <f>IF('Employee List'!#REF!="","",TRIM('Employee List'!#REF!))</f>
        <v>#REF!</v>
      </c>
      <c r="AA509" s="2" t="e">
        <f>IF('Employee List'!#REF!="","",TRIM('Employee List'!#REF!))</f>
        <v>#REF!</v>
      </c>
      <c r="AB509" s="2" t="e">
        <f>IF('Employee List'!#REF!="","",TRIM('Employee List'!#REF!))</f>
        <v>#REF!</v>
      </c>
      <c r="AC509" s="2" t="e">
        <f>IF('Employee List'!#REF!="","",TRIM('Employee List'!#REF!))</f>
        <v>#REF!</v>
      </c>
      <c r="AD509" t="str">
        <f>IFERROR(VLOOKUP('Employee List'!#REF!,Civil_Status_Table,2,FALSE),"")</f>
        <v/>
      </c>
      <c r="AE509" s="2" t="e">
        <f>IF('Employee List'!#REF!="","",TRIM('Employee List'!#REF!))</f>
        <v>#REF!</v>
      </c>
      <c r="AF509" s="2" t="e">
        <f>IF('Employee List'!#REF!="","",TRIM('Employee List'!#REF!))</f>
        <v>#REF!</v>
      </c>
      <c r="AG509" s="2" t="e">
        <f>IF('Employee List'!#REF!="","",TRIM('Employee List'!#REF!))</f>
        <v>#REF!</v>
      </c>
      <c r="AH509" t="e">
        <f>IF(ISBLANK('Employee List'!#REF!), "",VLOOKUP('Employee List'!#REF!,'other LOVs'!A:B,2,FALSE))</f>
        <v>#REF!</v>
      </c>
      <c r="AI509" t="e">
        <f>IF('Employee List'!#REF!="","",TRIM('Employee List'!#REF!))</f>
        <v>#REF!</v>
      </c>
      <c r="AJ509" t="e">
        <f>IF(ISBLANK('Employee List'!#REF!)," ",TRIM('Employee List'!#REF!))</f>
        <v>#REF!</v>
      </c>
    </row>
    <row r="510" spans="1:36">
      <c r="A510" t="e">
        <f>IF('Employee List'!#REF!="","",TRIM('Employee List'!#REF!))</f>
        <v>#REF!</v>
      </c>
      <c r="B510" t="e">
        <f>IF('Employee List'!#REF!="","",TRIM('Employee List'!#REF!))</f>
        <v>#REF!</v>
      </c>
      <c r="C510" t="e">
        <f>IF('Employee List'!#REF!="","",TRIM('Employee List'!#REF!))</f>
        <v>#REF!</v>
      </c>
      <c r="D510" t="e">
        <f>IF(ISBLANK('Employee List'!#REF!), "",VLOOKUP('Employee List'!#REF!,'other LOVs'!A:B,2,FALSE))</f>
        <v>#REF!</v>
      </c>
      <c r="E510" t="e">
        <f>IF('Employee List'!#REF!="","",TRIM('Employee List'!#REF!))</f>
        <v>#REF!</v>
      </c>
      <c r="F510" s="2" t="e">
        <f>IF('Employee List'!#REF!="","",'Employee List'!#REF!)</f>
        <v>#REF!</v>
      </c>
      <c r="G510" s="2" t="e">
        <f>IF('Employee List'!#REF!="","",TRIM('Employee List'!#REF!))</f>
        <v>#REF!</v>
      </c>
      <c r="H510" t="str">
        <f>IFERROR(VLOOKUP('Employee List'!#REF!,Nationality_Table,2,FALSE),"")</f>
        <v/>
      </c>
      <c r="I510" t="str">
        <f>IFERROR(VLOOKUP('Employee List'!#REF!,Country_Table,2,FALSE),"")</f>
        <v/>
      </c>
      <c r="J510" t="str">
        <f>IFERROR(VLOOKUP('Employee List'!#REF!,Gender_Table,2,FALSE),"")</f>
        <v/>
      </c>
      <c r="K510" s="2" t="e">
        <f>IF('Employee List'!#REF!="","",TEXT('Employee List'!#REF!,"00000000000"))</f>
        <v>#REF!</v>
      </c>
      <c r="L510" s="2" t="e">
        <f>IF('Employee List'!#REF!="","",TRIM('Employee List'!#REF!))</f>
        <v>#REF!</v>
      </c>
      <c r="M510" s="2" t="e">
        <f>IF('Employee List'!#REF!="","",TRIM('Employee List'!#REF!))</f>
        <v>#REF!</v>
      </c>
      <c r="N510" s="2" t="e">
        <f>IF('Employee List'!#REF!="","",LEFT(TRIM('Employee List'!#REF!),60))</f>
        <v>#REF!</v>
      </c>
      <c r="O510" t="str">
        <f>IFERROR(IF(VLOOKUP('Employee List'!#REF!,Country_Table,2,FALSE)="PH",VLOOKUP(UPPER(TRIM('Employee List'!#REF!)&amp;TRIM('Employee List'!#REF!)&amp;TRIM('Employee List'!#REF!)),City!$K:$M,3,FALSE),IF('Employee List'!#REF!="","",'Employee List'!#REF!)),"")</f>
        <v/>
      </c>
      <c r="P510" t="str">
        <f>IFERROR(IF(VLOOKUP('Employee List'!#REF!,Country_Table,2,FALSE)="PH",VLOOKUP('Employee List'!#REF!,Region_Table,2,FALSE),IF('Employee List'!#REF!="","",'Employee List'!#REF!)),"")</f>
        <v/>
      </c>
      <c r="Q510" t="str">
        <f>IFERROR(IF(VLOOKUP('Employee List'!#REF!,Country_Table,2,FALSE)="PH",VLOOKUP('Employee List'!#REF!,Province_Table,2,FALSE),IF('Employee List'!#REF!="","",'Employee List'!#REF!)),"")</f>
        <v/>
      </c>
      <c r="R510" t="str">
        <f>IFERROR(VLOOKUP('Employee List'!#REF!,Country_Table,2,FALSE),"")</f>
        <v/>
      </c>
      <c r="S510" s="2" t="e">
        <f>IF('Employee List'!#REF!="","",TRIM('Employee List'!#REF!))</f>
        <v>#REF!</v>
      </c>
      <c r="T510" s="2" t="e">
        <f>IF('Employee List'!#REF!="","",TRIM('Employee List'!#REF!))</f>
        <v>#REF!</v>
      </c>
      <c r="U510" s="2" t="e">
        <f>IF('Employee List'!#REF!="","",LEFT(TRIM('Employee List'!#REF!),60))</f>
        <v>#REF!</v>
      </c>
      <c r="V510" t="str">
        <f>IFERROR(IF(VLOOKUP('Employee List'!#REF!,Country_Table,2,FALSE)="PH",VLOOKUP(UPPER(TRIM('Employee List'!#REF!)&amp;TRIM('Employee List'!#REF!)&amp;TRIM('Employee List'!#REF!)),City!$K:$M,3,FALSE),IF('Employee List'!#REF!="","",'Employee List'!#REF!)),"")</f>
        <v/>
      </c>
      <c r="W510" t="str">
        <f>IFERROR(IF(VLOOKUP('Employee List'!#REF!,Country_Table,2,FALSE)="PH",VLOOKUP('Employee List'!#REF!,Region_Table,2,FALSE),IF('Employee List'!#REF!="","",'Employee List'!#REF!)),"")</f>
        <v/>
      </c>
      <c r="X510" t="str">
        <f>IFERROR(IF(VLOOKUP('Employee List'!#REF!,Country_Table,2,FALSE)="PH",VLOOKUP('Employee List'!#REF!,Province_Table,2,FALSE),IF('Employee List'!#REF!="","",'Employee List'!#REF!)),"")</f>
        <v/>
      </c>
      <c r="Y510" t="str">
        <f>IFERROR(VLOOKUP('Employee List'!#REF!,Country_Table,2,FALSE),"")</f>
        <v/>
      </c>
      <c r="Z510" s="2" t="e">
        <f>IF('Employee List'!#REF!="","",TRIM('Employee List'!#REF!))</f>
        <v>#REF!</v>
      </c>
      <c r="AA510" s="2" t="e">
        <f>IF('Employee List'!#REF!="","",TRIM('Employee List'!#REF!))</f>
        <v>#REF!</v>
      </c>
      <c r="AB510" s="2" t="e">
        <f>IF('Employee List'!#REF!="","",TRIM('Employee List'!#REF!))</f>
        <v>#REF!</v>
      </c>
      <c r="AC510" s="2" t="e">
        <f>IF('Employee List'!#REF!="","",TRIM('Employee List'!#REF!))</f>
        <v>#REF!</v>
      </c>
      <c r="AD510" t="str">
        <f>IFERROR(VLOOKUP('Employee List'!#REF!,Civil_Status_Table,2,FALSE),"")</f>
        <v/>
      </c>
      <c r="AE510" s="2" t="e">
        <f>IF('Employee List'!#REF!="","",TRIM('Employee List'!#REF!))</f>
        <v>#REF!</v>
      </c>
      <c r="AF510" s="2" t="e">
        <f>IF('Employee List'!#REF!="","",TRIM('Employee List'!#REF!))</f>
        <v>#REF!</v>
      </c>
      <c r="AG510" s="2" t="e">
        <f>IF('Employee List'!#REF!="","",TRIM('Employee List'!#REF!))</f>
        <v>#REF!</v>
      </c>
      <c r="AH510" t="e">
        <f>IF(ISBLANK('Employee List'!#REF!), "",VLOOKUP('Employee List'!#REF!,'other LOVs'!A:B,2,FALSE))</f>
        <v>#REF!</v>
      </c>
      <c r="AI510" t="e">
        <f>IF('Employee List'!#REF!="","",TRIM('Employee List'!#REF!))</f>
        <v>#REF!</v>
      </c>
      <c r="AJ510" t="e">
        <f>IF(ISBLANK('Employee List'!#REF!)," ",TRIM('Employee List'!#REF!))</f>
        <v>#REF!</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248"/>
  <sheetViews>
    <sheetView workbookViewId="0">
      <selection sqref="A1:B1"/>
    </sheetView>
  </sheetViews>
  <sheetFormatPr defaultColWidth="8.85546875" defaultRowHeight="15"/>
  <cols>
    <col min="1" max="1" width="27.5703125" customWidth="1"/>
    <col min="2" max="2" width="9.42578125" customWidth="1"/>
  </cols>
  <sheetData>
    <row r="1" spans="1:2">
      <c r="A1" s="98" t="s">
        <v>3425</v>
      </c>
      <c r="B1" s="98"/>
    </row>
    <row r="2" spans="1:2">
      <c r="A2" s="1" t="s">
        <v>120</v>
      </c>
      <c r="B2" s="12" t="s">
        <v>51</v>
      </c>
    </row>
    <row r="3" spans="1:2">
      <c r="A3" t="s">
        <v>3895</v>
      </c>
      <c r="B3" s="11" t="s">
        <v>3543</v>
      </c>
    </row>
    <row r="4" spans="1:2">
      <c r="A4" t="s">
        <v>3896</v>
      </c>
      <c r="B4" s="11" t="s">
        <v>3559</v>
      </c>
    </row>
    <row r="5" spans="1:2">
      <c r="A5" t="s">
        <v>3897</v>
      </c>
      <c r="B5" s="11" t="s">
        <v>1</v>
      </c>
    </row>
    <row r="6" spans="1:2">
      <c r="A6" t="s">
        <v>3898</v>
      </c>
      <c r="B6" s="11" t="s">
        <v>3626</v>
      </c>
    </row>
    <row r="7" spans="1:2">
      <c r="A7" t="s">
        <v>3899</v>
      </c>
      <c r="B7" s="11" t="s">
        <v>3555</v>
      </c>
    </row>
    <row r="8" spans="1:2">
      <c r="A8" t="s">
        <v>3900</v>
      </c>
      <c r="B8" s="11" t="s">
        <v>3541</v>
      </c>
    </row>
    <row r="9" spans="1:2">
      <c r="A9" t="s">
        <v>3901</v>
      </c>
      <c r="B9" s="11" t="s">
        <v>3553</v>
      </c>
    </row>
    <row r="10" spans="1:2">
      <c r="A10" t="s">
        <v>3902</v>
      </c>
      <c r="B10" s="11" t="s">
        <v>3547</v>
      </c>
    </row>
    <row r="11" spans="1:2">
      <c r="A11" t="s">
        <v>3903</v>
      </c>
      <c r="B11" s="11" t="s">
        <v>2</v>
      </c>
    </row>
    <row r="12" spans="1:2">
      <c r="A12" t="s">
        <v>3904</v>
      </c>
      <c r="B12" s="11" t="s">
        <v>3545</v>
      </c>
    </row>
    <row r="13" spans="1:2">
      <c r="A13" t="s">
        <v>3905</v>
      </c>
      <c r="B13" s="11" t="s">
        <v>3</v>
      </c>
    </row>
    <row r="14" spans="1:2">
      <c r="A14" t="s">
        <v>3906</v>
      </c>
      <c r="B14" s="11" t="s">
        <v>3549</v>
      </c>
    </row>
    <row r="15" spans="1:2">
      <c r="A15" t="s">
        <v>3907</v>
      </c>
      <c r="B15" s="11" t="s">
        <v>3557</v>
      </c>
    </row>
    <row r="16" spans="1:2">
      <c r="A16" t="s">
        <v>3908</v>
      </c>
      <c r="B16" s="11" t="s">
        <v>5</v>
      </c>
    </row>
    <row r="17" spans="1:2">
      <c r="A17" t="s">
        <v>3909</v>
      </c>
      <c r="B17" s="11" t="s">
        <v>4</v>
      </c>
    </row>
    <row r="18" spans="1:2">
      <c r="A18" t="s">
        <v>3910</v>
      </c>
      <c r="B18" s="11" t="s">
        <v>3561</v>
      </c>
    </row>
    <row r="19" spans="1:2">
      <c r="A19" t="s">
        <v>3911</v>
      </c>
      <c r="B19" s="11" t="s">
        <v>10</v>
      </c>
    </row>
    <row r="20" spans="1:2">
      <c r="A20" t="s">
        <v>3912</v>
      </c>
      <c r="B20" s="11" t="s">
        <v>7</v>
      </c>
    </row>
    <row r="21" spans="1:2">
      <c r="A21" t="s">
        <v>3913</v>
      </c>
      <c r="B21" s="11" t="s">
        <v>3567</v>
      </c>
    </row>
    <row r="22" spans="1:2">
      <c r="A22" t="s">
        <v>3914</v>
      </c>
      <c r="B22" s="11" t="s">
        <v>3565</v>
      </c>
    </row>
    <row r="23" spans="1:2">
      <c r="A23" t="s">
        <v>3915</v>
      </c>
      <c r="B23" s="11" t="s">
        <v>3589</v>
      </c>
    </row>
    <row r="24" spans="1:2">
      <c r="A24" t="s">
        <v>3916</v>
      </c>
      <c r="B24" s="11" t="s">
        <v>6</v>
      </c>
    </row>
    <row r="25" spans="1:2">
      <c r="A25" t="s">
        <v>3917</v>
      </c>
      <c r="B25" s="11" t="s">
        <v>3591</v>
      </c>
    </row>
    <row r="26" spans="1:2">
      <c r="A26" t="s">
        <v>3918</v>
      </c>
      <c r="B26" s="11" t="s">
        <v>3575</v>
      </c>
    </row>
    <row r="27" spans="1:2">
      <c r="A27" t="s">
        <v>3919</v>
      </c>
      <c r="B27" s="11" t="s">
        <v>3579</v>
      </c>
    </row>
    <row r="28" spans="1:2">
      <c r="A28" t="s">
        <v>3920</v>
      </c>
      <c r="B28" s="11" t="s">
        <v>3583</v>
      </c>
    </row>
    <row r="29" spans="1:2">
      <c r="A29" t="s">
        <v>3921</v>
      </c>
      <c r="B29" s="11" t="s">
        <v>3581</v>
      </c>
    </row>
    <row r="30" spans="1:2">
      <c r="A30" t="s">
        <v>3922</v>
      </c>
      <c r="B30" s="11" t="s">
        <v>3563</v>
      </c>
    </row>
    <row r="31" spans="1:2">
      <c r="A31" t="s">
        <v>3923</v>
      </c>
      <c r="B31" s="11" t="s">
        <v>3587</v>
      </c>
    </row>
    <row r="32" spans="1:2">
      <c r="A32" t="s">
        <v>3924</v>
      </c>
      <c r="B32" s="11" t="s">
        <v>3585</v>
      </c>
    </row>
    <row r="33" spans="1:2">
      <c r="A33" t="s">
        <v>3925</v>
      </c>
      <c r="B33" s="11" t="s">
        <v>9</v>
      </c>
    </row>
    <row r="34" spans="1:2">
      <c r="A34" t="s">
        <v>3926</v>
      </c>
      <c r="B34" s="11" t="s">
        <v>69</v>
      </c>
    </row>
    <row r="35" spans="1:2">
      <c r="A35" t="s">
        <v>3927</v>
      </c>
      <c r="B35" s="11" t="s">
        <v>3684</v>
      </c>
    </row>
    <row r="36" spans="1:2">
      <c r="A36" t="s">
        <v>3928</v>
      </c>
      <c r="B36" s="11" t="s">
        <v>8</v>
      </c>
    </row>
    <row r="37" spans="1:2">
      <c r="A37" t="s">
        <v>3929</v>
      </c>
      <c r="B37" s="11" t="s">
        <v>3571</v>
      </c>
    </row>
    <row r="38" spans="1:2">
      <c r="A38" t="s">
        <v>3930</v>
      </c>
      <c r="B38" s="11" t="s">
        <v>3569</v>
      </c>
    </row>
    <row r="39" spans="1:2">
      <c r="A39" t="s">
        <v>3931</v>
      </c>
      <c r="B39" s="11" t="s">
        <v>3573</v>
      </c>
    </row>
    <row r="40" spans="1:2">
      <c r="A40" t="s">
        <v>3932</v>
      </c>
      <c r="B40" s="11" t="s">
        <v>34</v>
      </c>
    </row>
    <row r="41" spans="1:2">
      <c r="A41" t="s">
        <v>3933</v>
      </c>
      <c r="B41" s="11" t="s">
        <v>3606</v>
      </c>
    </row>
    <row r="42" spans="1:2">
      <c r="A42" t="s">
        <v>3934</v>
      </c>
      <c r="B42" s="11" t="s">
        <v>11</v>
      </c>
    </row>
    <row r="43" spans="1:2">
      <c r="A43" t="s">
        <v>3935</v>
      </c>
      <c r="B43" s="11" t="s">
        <v>3612</v>
      </c>
    </row>
    <row r="44" spans="1:2">
      <c r="A44" t="s">
        <v>3936</v>
      </c>
      <c r="B44" s="11" t="s">
        <v>37</v>
      </c>
    </row>
    <row r="45" spans="1:2">
      <c r="A45" t="s">
        <v>3937</v>
      </c>
      <c r="B45" s="11" t="s">
        <v>3596</v>
      </c>
    </row>
    <row r="46" spans="1:2">
      <c r="A46" t="s">
        <v>3938</v>
      </c>
      <c r="B46" s="11" t="s">
        <v>3688</v>
      </c>
    </row>
    <row r="47" spans="1:2">
      <c r="A47" t="s">
        <v>3939</v>
      </c>
      <c r="B47" s="11" t="s">
        <v>3604</v>
      </c>
    </row>
    <row r="48" spans="1:2">
      <c r="A48" t="s">
        <v>3940</v>
      </c>
      <c r="B48" s="11" t="s">
        <v>13</v>
      </c>
    </row>
    <row r="49" spans="1:2">
      <c r="A49" t="s">
        <v>3941</v>
      </c>
      <c r="B49" s="11" t="s">
        <v>25</v>
      </c>
    </row>
    <row r="50" spans="1:2">
      <c r="A50" t="s">
        <v>3942</v>
      </c>
      <c r="B50" s="11" t="s">
        <v>41</v>
      </c>
    </row>
    <row r="51" spans="1:2">
      <c r="A51" t="s">
        <v>3943</v>
      </c>
      <c r="B51" s="11" t="s">
        <v>3614</v>
      </c>
    </row>
    <row r="52" spans="1:2">
      <c r="A52" t="s">
        <v>3944</v>
      </c>
      <c r="B52" s="11" t="s">
        <v>3593</v>
      </c>
    </row>
    <row r="53" spans="1:2">
      <c r="A53" t="s">
        <v>3945</v>
      </c>
      <c r="B53" s="11" t="s">
        <v>14</v>
      </c>
    </row>
    <row r="54" spans="1:2">
      <c r="A54" t="s">
        <v>3946</v>
      </c>
      <c r="B54" s="11" t="s">
        <v>3690</v>
      </c>
    </row>
    <row r="55" spans="1:2">
      <c r="A55" t="s">
        <v>3947</v>
      </c>
      <c r="B55" s="11" t="s">
        <v>3598</v>
      </c>
    </row>
    <row r="56" spans="1:2">
      <c r="A56" t="s">
        <v>3948</v>
      </c>
      <c r="B56" s="11" t="s">
        <v>3539</v>
      </c>
    </row>
    <row r="57" spans="1:2">
      <c r="A57" t="s">
        <v>3949</v>
      </c>
      <c r="B57" s="11" t="s">
        <v>3602</v>
      </c>
    </row>
    <row r="58" spans="1:2">
      <c r="A58" t="s">
        <v>3950</v>
      </c>
      <c r="B58" s="11" t="s">
        <v>3608</v>
      </c>
    </row>
    <row r="59" spans="1:2">
      <c r="A59" t="s">
        <v>3951</v>
      </c>
      <c r="B59" s="11" t="s">
        <v>3600</v>
      </c>
    </row>
    <row r="60" spans="1:2">
      <c r="A60" t="s">
        <v>3952</v>
      </c>
      <c r="B60" s="11" t="s">
        <v>3682</v>
      </c>
    </row>
    <row r="61" spans="1:2">
      <c r="A61" t="s">
        <v>3953</v>
      </c>
      <c r="B61" s="11" t="s">
        <v>3610</v>
      </c>
    </row>
    <row r="62" spans="1:2">
      <c r="A62" t="s">
        <v>3954</v>
      </c>
      <c r="B62" s="11" t="s">
        <v>3616</v>
      </c>
    </row>
    <row r="63" spans="1:2">
      <c r="A63" t="s">
        <v>3955</v>
      </c>
      <c r="B63" s="11" t="s">
        <v>3618</v>
      </c>
    </row>
    <row r="64" spans="1:2">
      <c r="A64" t="s">
        <v>3956</v>
      </c>
      <c r="B64" s="11" t="s">
        <v>16</v>
      </c>
    </row>
    <row r="65" spans="1:2">
      <c r="A65" t="s">
        <v>3957</v>
      </c>
      <c r="B65" s="11" t="s">
        <v>3620</v>
      </c>
    </row>
    <row r="66" spans="1:2">
      <c r="A66" t="s">
        <v>3958</v>
      </c>
      <c r="B66" s="11" t="s">
        <v>3622</v>
      </c>
    </row>
    <row r="67" spans="1:2">
      <c r="A67" t="s">
        <v>3959</v>
      </c>
      <c r="B67" s="11" t="s">
        <v>3624</v>
      </c>
    </row>
    <row r="68" spans="1:2">
      <c r="A68" t="s">
        <v>3960</v>
      </c>
      <c r="B68" s="11" t="s">
        <v>3628</v>
      </c>
    </row>
    <row r="69" spans="1:2">
      <c r="A69" t="s">
        <v>3961</v>
      </c>
      <c r="B69" s="11" t="s">
        <v>17</v>
      </c>
    </row>
    <row r="70" spans="1:2">
      <c r="A70" t="s">
        <v>2352</v>
      </c>
      <c r="B70" s="11" t="s">
        <v>3692</v>
      </c>
    </row>
    <row r="71" spans="1:2">
      <c r="A71" t="s">
        <v>3962</v>
      </c>
      <c r="B71" s="11" t="s">
        <v>3667</v>
      </c>
    </row>
    <row r="72" spans="1:2">
      <c r="A72" t="s">
        <v>3963</v>
      </c>
      <c r="B72" s="11" t="s">
        <v>3634</v>
      </c>
    </row>
    <row r="73" spans="1:2">
      <c r="A73" t="s">
        <v>3964</v>
      </c>
      <c r="B73" s="11" t="s">
        <v>3630</v>
      </c>
    </row>
    <row r="74" spans="1:2">
      <c r="A74" t="s">
        <v>3965</v>
      </c>
      <c r="B74" s="11" t="s">
        <v>3636</v>
      </c>
    </row>
    <row r="75" spans="1:2">
      <c r="A75" t="s">
        <v>3966</v>
      </c>
      <c r="B75" s="11" t="s">
        <v>3640</v>
      </c>
    </row>
    <row r="76" spans="1:2">
      <c r="A76" t="s">
        <v>3967</v>
      </c>
      <c r="B76" s="11" t="s">
        <v>3643</v>
      </c>
    </row>
    <row r="77" spans="1:2">
      <c r="A77" t="s">
        <v>3968</v>
      </c>
      <c r="B77" s="11" t="s">
        <v>3638</v>
      </c>
    </row>
    <row r="78" spans="1:2">
      <c r="A78" t="s">
        <v>3969</v>
      </c>
      <c r="B78" s="11" t="s">
        <v>19</v>
      </c>
    </row>
    <row r="79" spans="1:2">
      <c r="A79" t="s">
        <v>3970</v>
      </c>
      <c r="B79" s="11" t="s">
        <v>21</v>
      </c>
    </row>
    <row r="80" spans="1:2">
      <c r="A80" t="s">
        <v>3971</v>
      </c>
      <c r="B80" s="11" t="s">
        <v>3651</v>
      </c>
    </row>
    <row r="81" spans="1:2">
      <c r="A81" t="s">
        <v>3972</v>
      </c>
      <c r="B81" s="11" t="s">
        <v>3694</v>
      </c>
    </row>
    <row r="82" spans="1:2">
      <c r="A82" t="s">
        <v>3973</v>
      </c>
      <c r="B82" s="11" t="s">
        <v>3696</v>
      </c>
    </row>
    <row r="83" spans="1:2">
      <c r="A83" t="s">
        <v>3974</v>
      </c>
      <c r="B83" s="11" t="s">
        <v>3645</v>
      </c>
    </row>
    <row r="84" spans="1:2">
      <c r="A84" t="s">
        <v>3975</v>
      </c>
      <c r="B84" s="11" t="s">
        <v>3661</v>
      </c>
    </row>
    <row r="85" spans="1:2">
      <c r="A85" t="s">
        <v>3976</v>
      </c>
      <c r="B85" s="11" t="s">
        <v>3649</v>
      </c>
    </row>
    <row r="86" spans="1:2">
      <c r="A86" t="s">
        <v>3977</v>
      </c>
      <c r="B86" s="11" t="s">
        <v>15</v>
      </c>
    </row>
    <row r="87" spans="1:2">
      <c r="A87" t="s">
        <v>3978</v>
      </c>
      <c r="B87" s="11" t="s">
        <v>3655</v>
      </c>
    </row>
    <row r="88" spans="1:2">
      <c r="A88" t="s">
        <v>3979</v>
      </c>
      <c r="B88" s="11" t="s">
        <v>3657</v>
      </c>
    </row>
    <row r="89" spans="1:2">
      <c r="A89" t="s">
        <v>3980</v>
      </c>
      <c r="B89" s="11" t="s">
        <v>23</v>
      </c>
    </row>
    <row r="90" spans="1:2">
      <c r="A90" t="s">
        <v>3981</v>
      </c>
      <c r="B90" s="11" t="s">
        <v>3659</v>
      </c>
    </row>
    <row r="91" spans="1:2">
      <c r="A91" t="s">
        <v>3982</v>
      </c>
      <c r="B91" s="11" t="s">
        <v>3647</v>
      </c>
    </row>
    <row r="92" spans="1:2">
      <c r="A92" t="s">
        <v>3983</v>
      </c>
      <c r="B92" s="11" t="s">
        <v>3665</v>
      </c>
    </row>
    <row r="93" spans="1:2">
      <c r="A93" t="s">
        <v>3984</v>
      </c>
      <c r="B93" s="11" t="s">
        <v>24</v>
      </c>
    </row>
    <row r="94" spans="1:2">
      <c r="A94" t="s">
        <v>3985</v>
      </c>
      <c r="B94" s="11" t="s">
        <v>3671</v>
      </c>
    </row>
    <row r="95" spans="1:2">
      <c r="A95" t="s">
        <v>3986</v>
      </c>
      <c r="B95" s="11" t="s">
        <v>3653</v>
      </c>
    </row>
    <row r="96" spans="1:2">
      <c r="A96" t="s">
        <v>3987</v>
      </c>
      <c r="B96" s="11" t="s">
        <v>3663</v>
      </c>
    </row>
    <row r="97" spans="1:2">
      <c r="A97" t="s">
        <v>3988</v>
      </c>
      <c r="B97" s="11" t="s">
        <v>3673</v>
      </c>
    </row>
    <row r="98" spans="1:2">
      <c r="A98" t="s">
        <v>3989</v>
      </c>
      <c r="B98" s="11" t="s">
        <v>3675</v>
      </c>
    </row>
    <row r="99" spans="1:2">
      <c r="A99" t="s">
        <v>3990</v>
      </c>
      <c r="B99" s="11" t="s">
        <v>26</v>
      </c>
    </row>
    <row r="100" spans="1:2">
      <c r="A100" t="s">
        <v>3991</v>
      </c>
      <c r="B100" s="11" t="s">
        <v>3678</v>
      </c>
    </row>
    <row r="101" spans="1:2">
      <c r="A101" t="s">
        <v>3992</v>
      </c>
      <c r="B101" s="11" t="s">
        <v>3698</v>
      </c>
    </row>
    <row r="102" spans="1:2">
      <c r="A102" t="s">
        <v>3993</v>
      </c>
      <c r="B102" s="11" t="s">
        <v>3680</v>
      </c>
    </row>
    <row r="103" spans="1:2">
      <c r="A103" t="s">
        <v>3994</v>
      </c>
      <c r="B103" s="11" t="s">
        <v>27</v>
      </c>
    </row>
    <row r="104" spans="1:2">
      <c r="A104" t="s">
        <v>3995</v>
      </c>
      <c r="B104" s="11" t="s">
        <v>3700</v>
      </c>
    </row>
    <row r="105" spans="1:2">
      <c r="A105" t="s">
        <v>3996</v>
      </c>
      <c r="B105" s="11" t="s">
        <v>31</v>
      </c>
    </row>
    <row r="106" spans="1:2">
      <c r="A106" t="s">
        <v>3997</v>
      </c>
      <c r="B106" s="11" t="s">
        <v>28</v>
      </c>
    </row>
    <row r="107" spans="1:2">
      <c r="A107" t="s">
        <v>3998</v>
      </c>
      <c r="B107" s="11" t="s">
        <v>3702</v>
      </c>
    </row>
    <row r="108" spans="1:2">
      <c r="A108" t="s">
        <v>3999</v>
      </c>
      <c r="B108" s="11" t="s">
        <v>3704</v>
      </c>
    </row>
    <row r="109" spans="1:2">
      <c r="A109" t="s">
        <v>4000</v>
      </c>
      <c r="B109" s="11" t="s">
        <v>29</v>
      </c>
    </row>
    <row r="110" spans="1:2">
      <c r="A110" t="s">
        <v>4001</v>
      </c>
      <c r="B110" s="11" t="s">
        <v>3706</v>
      </c>
    </row>
    <row r="111" spans="1:2">
      <c r="A111" t="s">
        <v>4002</v>
      </c>
      <c r="B111" s="11" t="s">
        <v>30</v>
      </c>
    </row>
    <row r="112" spans="1:2">
      <c r="A112" t="s">
        <v>4003</v>
      </c>
      <c r="B112" s="11" t="s">
        <v>32</v>
      </c>
    </row>
    <row r="113" spans="1:2">
      <c r="A113" t="s">
        <v>4004</v>
      </c>
      <c r="B113" s="11" t="s">
        <v>3708</v>
      </c>
    </row>
    <row r="114" spans="1:2">
      <c r="A114" t="s">
        <v>4005</v>
      </c>
      <c r="B114" s="11" t="s">
        <v>33</v>
      </c>
    </row>
    <row r="115" spans="1:2">
      <c r="A115" t="s">
        <v>4006</v>
      </c>
      <c r="B115" s="11" t="s">
        <v>3710</v>
      </c>
    </row>
    <row r="116" spans="1:2">
      <c r="A116" t="s">
        <v>2993</v>
      </c>
      <c r="B116" s="11" t="s">
        <v>3712</v>
      </c>
    </row>
    <row r="117" spans="1:2">
      <c r="A117" t="s">
        <v>4007</v>
      </c>
      <c r="B117" s="11" t="s">
        <v>3714</v>
      </c>
    </row>
    <row r="118" spans="1:2">
      <c r="A118" t="s">
        <v>4008</v>
      </c>
      <c r="B118" s="11" t="s">
        <v>3716</v>
      </c>
    </row>
    <row r="119" spans="1:2">
      <c r="A119" t="s">
        <v>4009</v>
      </c>
      <c r="B119" s="11" t="s">
        <v>3718</v>
      </c>
    </row>
    <row r="120" spans="1:2">
      <c r="A120" t="s">
        <v>4010</v>
      </c>
      <c r="B120" s="11" t="s">
        <v>3720</v>
      </c>
    </row>
    <row r="121" spans="1:2">
      <c r="A121" t="s">
        <v>4011</v>
      </c>
      <c r="B121" s="11" t="s">
        <v>35</v>
      </c>
    </row>
    <row r="122" spans="1:2">
      <c r="A122" t="s">
        <v>4012</v>
      </c>
      <c r="B122" s="11" t="s">
        <v>36</v>
      </c>
    </row>
    <row r="123" spans="1:2">
      <c r="A123" t="s">
        <v>4013</v>
      </c>
      <c r="B123" s="11" t="s">
        <v>3723</v>
      </c>
    </row>
    <row r="124" spans="1:2">
      <c r="A124" t="s">
        <v>4014</v>
      </c>
      <c r="B124" s="11" t="s">
        <v>3725</v>
      </c>
    </row>
    <row r="125" spans="1:2">
      <c r="A125" t="s">
        <v>4015</v>
      </c>
      <c r="B125" s="11" t="s">
        <v>3727</v>
      </c>
    </row>
    <row r="126" spans="1:2">
      <c r="A126" t="s">
        <v>4016</v>
      </c>
      <c r="B126" s="11" t="s">
        <v>3729</v>
      </c>
    </row>
    <row r="127" spans="1:2">
      <c r="A127" t="s">
        <v>4017</v>
      </c>
      <c r="B127" s="11" t="s">
        <v>3731</v>
      </c>
    </row>
    <row r="128" spans="1:2">
      <c r="A128" t="s">
        <v>4018</v>
      </c>
      <c r="B128" s="11" t="s">
        <v>3733</v>
      </c>
    </row>
    <row r="129" spans="1:2">
      <c r="A129" t="s">
        <v>4019</v>
      </c>
      <c r="B129" s="11" t="s">
        <v>3735</v>
      </c>
    </row>
    <row r="130" spans="1:2">
      <c r="A130" t="s">
        <v>4020</v>
      </c>
      <c r="B130" s="11" t="s">
        <v>38</v>
      </c>
    </row>
    <row r="131" spans="1:2">
      <c r="A131" t="s">
        <v>4021</v>
      </c>
      <c r="B131" s="11" t="s">
        <v>3737</v>
      </c>
    </row>
    <row r="132" spans="1:2">
      <c r="A132" t="s">
        <v>4022</v>
      </c>
      <c r="B132" s="11" t="s">
        <v>39</v>
      </c>
    </row>
    <row r="133" spans="1:2">
      <c r="A133" t="s">
        <v>4023</v>
      </c>
      <c r="B133" s="11" t="s">
        <v>3740</v>
      </c>
    </row>
    <row r="134" spans="1:2">
      <c r="A134" t="s">
        <v>4024</v>
      </c>
      <c r="B134" s="11" t="s">
        <v>3742</v>
      </c>
    </row>
    <row r="135" spans="1:2">
      <c r="A135" t="s">
        <v>4025</v>
      </c>
      <c r="B135" s="11" t="s">
        <v>3744</v>
      </c>
    </row>
    <row r="136" spans="1:2">
      <c r="A136" t="s">
        <v>4026</v>
      </c>
      <c r="B136" s="11" t="s">
        <v>43</v>
      </c>
    </row>
    <row r="137" spans="1:2">
      <c r="A137" t="s">
        <v>4027</v>
      </c>
      <c r="B137" s="11" t="s">
        <v>3746</v>
      </c>
    </row>
    <row r="138" spans="1:2">
      <c r="A138" t="s">
        <v>4028</v>
      </c>
      <c r="B138" s="11" t="s">
        <v>3748</v>
      </c>
    </row>
    <row r="139" spans="1:2">
      <c r="A139" t="s">
        <v>4029</v>
      </c>
      <c r="B139" s="11" t="s">
        <v>3750</v>
      </c>
    </row>
    <row r="140" spans="1:2">
      <c r="A140" t="s">
        <v>4030</v>
      </c>
      <c r="B140" s="11" t="s">
        <v>3752</v>
      </c>
    </row>
    <row r="141" spans="1:2">
      <c r="A141" t="s">
        <v>4031</v>
      </c>
      <c r="B141" s="11" t="s">
        <v>3754</v>
      </c>
    </row>
    <row r="142" spans="1:2">
      <c r="A142" t="s">
        <v>4032</v>
      </c>
      <c r="B142" s="11" t="s">
        <v>3756</v>
      </c>
    </row>
    <row r="143" spans="1:2">
      <c r="A143" t="s">
        <v>4033</v>
      </c>
      <c r="B143" s="11" t="s">
        <v>3758</v>
      </c>
    </row>
    <row r="144" spans="1:2">
      <c r="A144" t="s">
        <v>4034</v>
      </c>
      <c r="B144" s="11" t="s">
        <v>3760</v>
      </c>
    </row>
    <row r="145" spans="1:2">
      <c r="A145" t="s">
        <v>2659</v>
      </c>
      <c r="B145" s="11" t="s">
        <v>42</v>
      </c>
    </row>
    <row r="146" spans="1:2">
      <c r="A146" t="s">
        <v>4035</v>
      </c>
      <c r="B146" s="11" t="s">
        <v>20</v>
      </c>
    </row>
    <row r="147" spans="1:2">
      <c r="A147" t="s">
        <v>4036</v>
      </c>
      <c r="B147" s="11" t="s">
        <v>3762</v>
      </c>
    </row>
    <row r="148" spans="1:2">
      <c r="A148" t="s">
        <v>4037</v>
      </c>
      <c r="B148" s="11" t="s">
        <v>3764</v>
      </c>
    </row>
    <row r="149" spans="1:2">
      <c r="A149" t="s">
        <v>4038</v>
      </c>
      <c r="B149" s="11" t="s">
        <v>3766</v>
      </c>
    </row>
    <row r="150" spans="1:2">
      <c r="A150" t="s">
        <v>4039</v>
      </c>
      <c r="B150" s="11" t="s">
        <v>3768</v>
      </c>
    </row>
    <row r="151" spans="1:2">
      <c r="A151" t="s">
        <v>4040</v>
      </c>
      <c r="B151" s="11" t="s">
        <v>3770</v>
      </c>
    </row>
    <row r="152" spans="1:2">
      <c r="A152" t="s">
        <v>4041</v>
      </c>
      <c r="B152" s="11" t="s">
        <v>3772</v>
      </c>
    </row>
    <row r="153" spans="1:2">
      <c r="A153" t="s">
        <v>4042</v>
      </c>
      <c r="B153" s="11" t="s">
        <v>44</v>
      </c>
    </row>
    <row r="154" spans="1:2">
      <c r="A154" t="s">
        <v>4043</v>
      </c>
      <c r="B154" s="11" t="s">
        <v>40</v>
      </c>
    </row>
    <row r="155" spans="1:2">
      <c r="A155" t="s">
        <v>4044</v>
      </c>
      <c r="B155" s="11" t="s">
        <v>3775</v>
      </c>
    </row>
    <row r="156" spans="1:2">
      <c r="A156" t="s">
        <v>4045</v>
      </c>
      <c r="B156" s="11" t="s">
        <v>3777</v>
      </c>
    </row>
    <row r="157" spans="1:2">
      <c r="A157" t="s">
        <v>4046</v>
      </c>
      <c r="B157" s="11" t="s">
        <v>3779</v>
      </c>
    </row>
    <row r="158" spans="1:2">
      <c r="A158" t="s">
        <v>4047</v>
      </c>
      <c r="B158" s="11" t="s">
        <v>46</v>
      </c>
    </row>
    <row r="159" spans="1:2">
      <c r="A159" t="s">
        <v>4048</v>
      </c>
      <c r="B159" s="11" t="s">
        <v>3551</v>
      </c>
    </row>
    <row r="160" spans="1:2">
      <c r="A160" t="s">
        <v>4049</v>
      </c>
      <c r="B160" s="11" t="s">
        <v>3781</v>
      </c>
    </row>
    <row r="161" spans="1:2">
      <c r="A161" t="s">
        <v>4050</v>
      </c>
      <c r="B161" s="11" t="s">
        <v>48</v>
      </c>
    </row>
    <row r="162" spans="1:2">
      <c r="A162" t="s">
        <v>4051</v>
      </c>
      <c r="B162" s="11" t="s">
        <v>3783</v>
      </c>
    </row>
    <row r="163" spans="1:2">
      <c r="A163" t="s">
        <v>4052</v>
      </c>
      <c r="B163" s="11" t="s">
        <v>3785</v>
      </c>
    </row>
    <row r="164" spans="1:2">
      <c r="A164" t="s">
        <v>4053</v>
      </c>
      <c r="B164" s="11" t="s">
        <v>45</v>
      </c>
    </row>
    <row r="165" spans="1:2">
      <c r="A165" t="s">
        <v>4054</v>
      </c>
      <c r="B165" s="11" t="s">
        <v>3787</v>
      </c>
    </row>
    <row r="166" spans="1:2">
      <c r="A166" t="s">
        <v>4055</v>
      </c>
      <c r="B166" s="11" t="s">
        <v>3789</v>
      </c>
    </row>
    <row r="167" spans="1:2">
      <c r="A167" t="s">
        <v>4056</v>
      </c>
      <c r="B167" s="11" t="s">
        <v>3791</v>
      </c>
    </row>
    <row r="168" spans="1:2">
      <c r="A168" t="s">
        <v>4057</v>
      </c>
      <c r="B168" s="11" t="s">
        <v>47</v>
      </c>
    </row>
    <row r="169" spans="1:2">
      <c r="A169" t="s">
        <v>4058</v>
      </c>
      <c r="B169" s="11" t="s">
        <v>3793</v>
      </c>
    </row>
    <row r="170" spans="1:2">
      <c r="A170" t="s">
        <v>4059</v>
      </c>
      <c r="B170" s="11" t="s">
        <v>52</v>
      </c>
    </row>
    <row r="171" spans="1:2">
      <c r="A171" t="s">
        <v>4060</v>
      </c>
      <c r="B171" s="11" t="s">
        <v>56</v>
      </c>
    </row>
    <row r="172" spans="1:2">
      <c r="A172" t="s">
        <v>4061</v>
      </c>
      <c r="B172" s="11" t="s">
        <v>3795</v>
      </c>
    </row>
    <row r="173" spans="1:2">
      <c r="A173" t="s">
        <v>4062</v>
      </c>
      <c r="B173" s="11" t="s">
        <v>3797</v>
      </c>
    </row>
    <row r="174" spans="1:2">
      <c r="A174" t="s">
        <v>4063</v>
      </c>
      <c r="B174" s="11" t="s">
        <v>50</v>
      </c>
    </row>
    <row r="175" spans="1:2">
      <c r="A175" t="s">
        <v>4064</v>
      </c>
      <c r="B175" s="11" t="s">
        <v>3799</v>
      </c>
    </row>
    <row r="176" spans="1:2">
      <c r="A176" t="s">
        <v>4065</v>
      </c>
      <c r="B176" s="11" t="s">
        <v>49</v>
      </c>
    </row>
    <row r="177" spans="1:2">
      <c r="A177" t="s">
        <v>4066</v>
      </c>
      <c r="B177" s="11" t="s">
        <v>3801</v>
      </c>
    </row>
    <row r="178" spans="1:2">
      <c r="A178" t="s">
        <v>4067</v>
      </c>
      <c r="B178" s="11" t="s">
        <v>53</v>
      </c>
    </row>
    <row r="179" spans="1:2">
      <c r="A179" t="s">
        <v>4068</v>
      </c>
      <c r="B179" s="11" t="s">
        <v>55</v>
      </c>
    </row>
    <row r="180" spans="1:2">
      <c r="A180" t="s">
        <v>4069</v>
      </c>
      <c r="B180" s="11" t="s">
        <v>54</v>
      </c>
    </row>
    <row r="181" spans="1:2">
      <c r="A181" t="s">
        <v>4070</v>
      </c>
      <c r="B181" s="11" t="s">
        <v>3803</v>
      </c>
    </row>
    <row r="182" spans="1:2">
      <c r="A182" t="s">
        <v>4071</v>
      </c>
      <c r="B182" s="11" t="s">
        <v>3805</v>
      </c>
    </row>
    <row r="183" spans="1:2">
      <c r="A183" t="s">
        <v>4072</v>
      </c>
      <c r="B183" s="11" t="s">
        <v>57</v>
      </c>
    </row>
    <row r="184" spans="1:2">
      <c r="A184" t="s">
        <v>4073</v>
      </c>
      <c r="B184" s="11" t="s">
        <v>58</v>
      </c>
    </row>
    <row r="185" spans="1:2">
      <c r="A185" t="s">
        <v>4074</v>
      </c>
      <c r="B185" s="11" t="s">
        <v>3807</v>
      </c>
    </row>
    <row r="186" spans="1:2">
      <c r="A186" t="s">
        <v>4075</v>
      </c>
      <c r="B186" s="11" t="s">
        <v>3577</v>
      </c>
    </row>
    <row r="187" spans="1:2">
      <c r="A187" t="s">
        <v>4076</v>
      </c>
      <c r="B187" s="11" t="s">
        <v>3809</v>
      </c>
    </row>
    <row r="188" spans="1:2">
      <c r="A188" t="s">
        <v>4077</v>
      </c>
      <c r="B188" s="11" t="s">
        <v>3811</v>
      </c>
    </row>
    <row r="189" spans="1:2">
      <c r="A189" t="s">
        <v>4078</v>
      </c>
      <c r="B189" s="11" t="s">
        <v>3813</v>
      </c>
    </row>
    <row r="190" spans="1:2">
      <c r="A190" t="s">
        <v>4079</v>
      </c>
      <c r="B190" s="11" t="s">
        <v>3819</v>
      </c>
    </row>
    <row r="191" spans="1:2">
      <c r="A191" t="s">
        <v>4080</v>
      </c>
      <c r="B191" s="11" t="s">
        <v>3815</v>
      </c>
    </row>
    <row r="192" spans="1:2">
      <c r="A192" t="s">
        <v>4081</v>
      </c>
      <c r="B192" s="11" t="s">
        <v>3817</v>
      </c>
    </row>
    <row r="193" spans="1:2">
      <c r="A193" t="s">
        <v>4082</v>
      </c>
      <c r="B193" s="11" t="s">
        <v>3821</v>
      </c>
    </row>
    <row r="194" spans="1:2">
      <c r="A194" t="s">
        <v>4083</v>
      </c>
      <c r="B194" s="11" t="s">
        <v>3823</v>
      </c>
    </row>
    <row r="195" spans="1:2">
      <c r="A195" t="s">
        <v>4084</v>
      </c>
      <c r="B195" s="11" t="s">
        <v>3825</v>
      </c>
    </row>
    <row r="196" spans="1:2">
      <c r="A196" t="s">
        <v>4085</v>
      </c>
      <c r="B196" s="11" t="s">
        <v>59</v>
      </c>
    </row>
    <row r="197" spans="1:2">
      <c r="A197" t="s">
        <v>4086</v>
      </c>
      <c r="B197" s="11" t="s">
        <v>3827</v>
      </c>
    </row>
    <row r="198" spans="1:2">
      <c r="A198" t="s">
        <v>4087</v>
      </c>
      <c r="B198" s="11" t="s">
        <v>3829</v>
      </c>
    </row>
    <row r="199" spans="1:2">
      <c r="A199" t="s">
        <v>4088</v>
      </c>
      <c r="B199" s="11" t="s">
        <v>3831</v>
      </c>
    </row>
    <row r="200" spans="1:2">
      <c r="A200" t="s">
        <v>4089</v>
      </c>
      <c r="B200" s="11" t="s">
        <v>3833</v>
      </c>
    </row>
    <row r="201" spans="1:2">
      <c r="A201" t="s">
        <v>4090</v>
      </c>
      <c r="B201" s="11" t="s">
        <v>61</v>
      </c>
    </row>
    <row r="202" spans="1:2">
      <c r="A202" t="s">
        <v>4091</v>
      </c>
      <c r="B202" s="11" t="s">
        <v>3835</v>
      </c>
    </row>
    <row r="203" spans="1:2">
      <c r="A203" t="s">
        <v>4092</v>
      </c>
      <c r="B203" s="11" t="s">
        <v>3837</v>
      </c>
    </row>
    <row r="204" spans="1:2">
      <c r="A204" t="s">
        <v>4093</v>
      </c>
      <c r="B204" s="11" t="s">
        <v>3839</v>
      </c>
    </row>
    <row r="205" spans="1:2">
      <c r="A205" t="s">
        <v>4094</v>
      </c>
      <c r="B205" s="11" t="s">
        <v>3841</v>
      </c>
    </row>
    <row r="206" spans="1:2">
      <c r="A206" t="s">
        <v>4095</v>
      </c>
      <c r="B206" s="11" t="s">
        <v>73</v>
      </c>
    </row>
    <row r="207" spans="1:2">
      <c r="A207" t="s">
        <v>4096</v>
      </c>
      <c r="B207" s="11" t="s">
        <v>3669</v>
      </c>
    </row>
    <row r="208" spans="1:2">
      <c r="A208" t="s">
        <v>4097</v>
      </c>
      <c r="B208" s="11" t="s">
        <v>3843</v>
      </c>
    </row>
    <row r="209" spans="1:2">
      <c r="A209" t="s">
        <v>4098</v>
      </c>
      <c r="B209" s="11" t="s">
        <v>18</v>
      </c>
    </row>
    <row r="210" spans="1:2">
      <c r="A210" t="s">
        <v>4099</v>
      </c>
      <c r="B210" s="11" t="s">
        <v>3845</v>
      </c>
    </row>
    <row r="211" spans="1:2">
      <c r="A211" t="s">
        <v>4100</v>
      </c>
      <c r="B211" s="11" t="s">
        <v>3847</v>
      </c>
    </row>
    <row r="212" spans="1:2">
      <c r="A212" t="s">
        <v>4101</v>
      </c>
      <c r="B212" s="11" t="s">
        <v>3849</v>
      </c>
    </row>
    <row r="213" spans="1:2">
      <c r="A213" t="s">
        <v>4102</v>
      </c>
      <c r="B213" s="11" t="s">
        <v>3851</v>
      </c>
    </row>
    <row r="214" spans="1:2">
      <c r="A214" t="s">
        <v>4103</v>
      </c>
      <c r="B214" s="11" t="s">
        <v>3853</v>
      </c>
    </row>
    <row r="215" spans="1:2">
      <c r="A215" t="s">
        <v>4104</v>
      </c>
      <c r="B215" s="11" t="s">
        <v>60</v>
      </c>
    </row>
    <row r="216" spans="1:2">
      <c r="A216" t="s">
        <v>4105</v>
      </c>
      <c r="B216" s="11" t="s">
        <v>12</v>
      </c>
    </row>
    <row r="217" spans="1:2">
      <c r="A217" t="s">
        <v>4106</v>
      </c>
      <c r="B217" s="11" t="s">
        <v>3855</v>
      </c>
    </row>
    <row r="218" spans="1:2">
      <c r="A218" t="s">
        <v>4107</v>
      </c>
      <c r="B218" s="11" t="s">
        <v>64</v>
      </c>
    </row>
    <row r="219" spans="1:2">
      <c r="A219" t="s">
        <v>4108</v>
      </c>
      <c r="B219" s="11" t="s">
        <v>3858</v>
      </c>
    </row>
    <row r="220" spans="1:2">
      <c r="A220" t="s">
        <v>4109</v>
      </c>
      <c r="B220" s="11" t="s">
        <v>3860</v>
      </c>
    </row>
    <row r="221" spans="1:2">
      <c r="A221" t="s">
        <v>4110</v>
      </c>
      <c r="B221" s="11" t="s">
        <v>62</v>
      </c>
    </row>
    <row r="222" spans="1:2">
      <c r="A222" t="s">
        <v>4111</v>
      </c>
      <c r="B222" s="11" t="s">
        <v>3862</v>
      </c>
    </row>
    <row r="223" spans="1:2">
      <c r="A223" t="s">
        <v>4112</v>
      </c>
      <c r="B223" s="11" t="s">
        <v>3864</v>
      </c>
    </row>
    <row r="224" spans="1:2">
      <c r="A224" t="s">
        <v>4113</v>
      </c>
      <c r="B224" s="11" t="s">
        <v>3866</v>
      </c>
    </row>
    <row r="225" spans="1:2">
      <c r="A225" t="s">
        <v>4114</v>
      </c>
      <c r="B225" s="11" t="s">
        <v>3868</v>
      </c>
    </row>
    <row r="226" spans="1:2">
      <c r="A226" t="s">
        <v>4115</v>
      </c>
      <c r="B226" s="11" t="s">
        <v>3870</v>
      </c>
    </row>
    <row r="227" spans="1:2">
      <c r="A227" t="s">
        <v>4116</v>
      </c>
      <c r="B227" s="11" t="s">
        <v>3872</v>
      </c>
    </row>
    <row r="228" spans="1:2">
      <c r="A228" t="s">
        <v>4117</v>
      </c>
      <c r="B228" s="11" t="s">
        <v>63</v>
      </c>
    </row>
    <row r="229" spans="1:2">
      <c r="A229" t="s">
        <v>4118</v>
      </c>
      <c r="B229" s="11" t="s">
        <v>3874</v>
      </c>
    </row>
    <row r="230" spans="1:2">
      <c r="A230" t="s">
        <v>4119</v>
      </c>
      <c r="B230" s="11" t="s">
        <v>3876</v>
      </c>
    </row>
    <row r="231" spans="1:2">
      <c r="A231" t="s">
        <v>4120</v>
      </c>
      <c r="B231" s="11" t="s">
        <v>3878</v>
      </c>
    </row>
    <row r="232" spans="1:2">
      <c r="A232" t="s">
        <v>4121</v>
      </c>
      <c r="B232" s="11" t="s">
        <v>3880</v>
      </c>
    </row>
    <row r="233" spans="1:2">
      <c r="A233" t="s">
        <v>4122</v>
      </c>
      <c r="B233" s="11" t="s">
        <v>65</v>
      </c>
    </row>
    <row r="234" spans="1:2">
      <c r="A234" t="s">
        <v>4123</v>
      </c>
      <c r="B234" s="11" t="s">
        <v>0</v>
      </c>
    </row>
    <row r="235" spans="1:2">
      <c r="A235" t="s">
        <v>4124</v>
      </c>
      <c r="B235" s="11" t="s">
        <v>22</v>
      </c>
    </row>
    <row r="236" spans="1:2">
      <c r="A236" t="s">
        <v>4125</v>
      </c>
      <c r="B236" s="11" t="s">
        <v>66</v>
      </c>
    </row>
    <row r="237" spans="1:2">
      <c r="A237" t="s">
        <v>4126</v>
      </c>
      <c r="B237" s="11" t="s">
        <v>3883</v>
      </c>
    </row>
    <row r="238" spans="1:2">
      <c r="A238" t="s">
        <v>4127</v>
      </c>
      <c r="B238" s="11" t="s">
        <v>67</v>
      </c>
    </row>
    <row r="239" spans="1:2">
      <c r="A239" t="s">
        <v>4128</v>
      </c>
      <c r="B239" s="11" t="s">
        <v>3885</v>
      </c>
    </row>
    <row r="240" spans="1:2">
      <c r="A240" t="s">
        <v>4129</v>
      </c>
      <c r="B240" s="11" t="s">
        <v>72</v>
      </c>
    </row>
    <row r="241" spans="1:2">
      <c r="A241" t="s">
        <v>4130</v>
      </c>
      <c r="B241" s="11" t="s">
        <v>68</v>
      </c>
    </row>
    <row r="242" spans="1:2">
      <c r="A242" t="s">
        <v>4131</v>
      </c>
      <c r="B242" s="11" t="s">
        <v>71</v>
      </c>
    </row>
    <row r="243" spans="1:2">
      <c r="A243" t="s">
        <v>4132</v>
      </c>
      <c r="B243" s="11" t="s">
        <v>70</v>
      </c>
    </row>
    <row r="244" spans="1:2">
      <c r="A244" t="s">
        <v>4133</v>
      </c>
      <c r="B244" s="11" t="s">
        <v>3889</v>
      </c>
    </row>
    <row r="245" spans="1:2">
      <c r="A245" t="s">
        <v>4134</v>
      </c>
      <c r="B245" s="11" t="s">
        <v>3632</v>
      </c>
    </row>
    <row r="246" spans="1:2">
      <c r="A246" t="s">
        <v>4135</v>
      </c>
      <c r="B246" s="11" t="s">
        <v>3891</v>
      </c>
    </row>
    <row r="247" spans="1:2">
      <c r="A247" t="s">
        <v>4136</v>
      </c>
      <c r="B247" s="11" t="s">
        <v>3893</v>
      </c>
    </row>
    <row r="248" spans="1:2">
      <c r="A248" t="s">
        <v>4137</v>
      </c>
      <c r="B248" s="11" t="s">
        <v>74</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C18"/>
  <sheetViews>
    <sheetView workbookViewId="0">
      <selection activeCell="B4" sqref="B4"/>
    </sheetView>
  </sheetViews>
  <sheetFormatPr defaultColWidth="8.85546875" defaultRowHeight="15"/>
  <cols>
    <col min="1" max="1" width="39.42578125" customWidth="1"/>
    <col min="2" max="2" width="18.42578125" customWidth="1"/>
    <col min="3" max="3" width="9.140625" customWidth="1"/>
    <col min="6" max="6" width="10" bestFit="1" customWidth="1"/>
  </cols>
  <sheetData>
    <row r="1" spans="1:3">
      <c r="A1" s="98" t="s">
        <v>3426</v>
      </c>
      <c r="B1" s="98"/>
      <c r="C1" s="98"/>
    </row>
    <row r="2" spans="1:3">
      <c r="A2" s="13" t="s">
        <v>148</v>
      </c>
      <c r="B2" s="14" t="s">
        <v>138</v>
      </c>
      <c r="C2" t="s">
        <v>51</v>
      </c>
    </row>
    <row r="3" spans="1:3">
      <c r="A3" s="13" t="s">
        <v>149</v>
      </c>
      <c r="B3" s="14" t="s">
        <v>139</v>
      </c>
      <c r="C3" t="s">
        <v>51</v>
      </c>
    </row>
    <row r="4" spans="1:3">
      <c r="A4" s="13" t="s">
        <v>150</v>
      </c>
      <c r="B4" s="14" t="s">
        <v>140</v>
      </c>
      <c r="C4" t="s">
        <v>51</v>
      </c>
    </row>
    <row r="5" spans="1:3">
      <c r="A5" s="13" t="s">
        <v>143</v>
      </c>
      <c r="B5" s="14" t="s">
        <v>168</v>
      </c>
      <c r="C5" t="s">
        <v>51</v>
      </c>
    </row>
    <row r="6" spans="1:3">
      <c r="A6" s="13" t="s">
        <v>157</v>
      </c>
      <c r="B6" s="14" t="s">
        <v>280</v>
      </c>
      <c r="C6" t="s">
        <v>51</v>
      </c>
    </row>
    <row r="7" spans="1:3">
      <c r="A7" s="13" t="s">
        <v>145</v>
      </c>
      <c r="B7" s="14" t="s">
        <v>291</v>
      </c>
      <c r="C7" t="s">
        <v>51</v>
      </c>
    </row>
    <row r="8" spans="1:3">
      <c r="A8" s="13" t="s">
        <v>146</v>
      </c>
      <c r="B8" s="14" t="s">
        <v>300</v>
      </c>
      <c r="C8" t="s">
        <v>51</v>
      </c>
    </row>
    <row r="9" spans="1:3">
      <c r="A9" s="13" t="s">
        <v>147</v>
      </c>
      <c r="B9" s="14" t="s">
        <v>311</v>
      </c>
      <c r="C9" t="s">
        <v>51</v>
      </c>
    </row>
    <row r="10" spans="1:3">
      <c r="A10" s="13" t="s">
        <v>144</v>
      </c>
      <c r="B10" s="14" t="s">
        <v>179</v>
      </c>
      <c r="C10" t="s">
        <v>51</v>
      </c>
    </row>
    <row r="11" spans="1:3">
      <c r="A11" s="13" t="s">
        <v>151</v>
      </c>
      <c r="B11" s="14" t="s">
        <v>194</v>
      </c>
      <c r="C11" t="s">
        <v>51</v>
      </c>
    </row>
    <row r="12" spans="1:3">
      <c r="A12" s="13" t="s">
        <v>152</v>
      </c>
      <c r="B12" s="14" t="s">
        <v>227</v>
      </c>
      <c r="C12" t="s">
        <v>51</v>
      </c>
    </row>
    <row r="13" spans="1:3">
      <c r="A13" s="13" t="s">
        <v>153</v>
      </c>
      <c r="B13" s="14" t="s">
        <v>240</v>
      </c>
      <c r="C13" t="s">
        <v>51</v>
      </c>
    </row>
    <row r="14" spans="1:3">
      <c r="A14" s="13" t="s">
        <v>154</v>
      </c>
      <c r="B14" s="14" t="s">
        <v>249</v>
      </c>
      <c r="C14" t="s">
        <v>51</v>
      </c>
    </row>
    <row r="15" spans="1:3">
      <c r="A15" s="13" t="s">
        <v>155</v>
      </c>
      <c r="B15" s="14" t="s">
        <v>262</v>
      </c>
      <c r="C15" t="s">
        <v>51</v>
      </c>
    </row>
    <row r="16" spans="1:3">
      <c r="A16" s="13" t="s">
        <v>156</v>
      </c>
      <c r="B16" s="14" t="s">
        <v>269</v>
      </c>
      <c r="C16" t="s">
        <v>51</v>
      </c>
    </row>
    <row r="17" spans="1:3">
      <c r="A17" s="13" t="s">
        <v>158</v>
      </c>
      <c r="B17" s="14" t="s">
        <v>141</v>
      </c>
      <c r="C17" t="s">
        <v>51</v>
      </c>
    </row>
    <row r="18" spans="1:3">
      <c r="A18" s="13" t="s">
        <v>159</v>
      </c>
      <c r="B18" s="14" t="s">
        <v>142</v>
      </c>
      <c r="C18" t="s">
        <v>51</v>
      </c>
    </row>
  </sheetData>
  <sortState xmlns:xlrd2="http://schemas.microsoft.com/office/spreadsheetml/2017/richdata2" ref="F2:G18">
    <sortCondition ref="F2:F18"/>
  </sortState>
  <mergeCells count="1">
    <mergeCell ref="A1:C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C83"/>
  <sheetViews>
    <sheetView topLeftCell="A2" workbookViewId="0">
      <selection activeCell="D86" sqref="D86"/>
    </sheetView>
  </sheetViews>
  <sheetFormatPr defaultColWidth="8.85546875" defaultRowHeight="15"/>
  <cols>
    <col min="1" max="1" width="33.42578125" customWidth="1"/>
    <col min="2" max="3" width="12.140625" customWidth="1"/>
  </cols>
  <sheetData>
    <row r="1" spans="1:3">
      <c r="A1" s="98" t="s">
        <v>3427</v>
      </c>
      <c r="B1" s="98"/>
      <c r="C1" s="98"/>
    </row>
    <row r="2" spans="1:3">
      <c r="A2" t="s">
        <v>312</v>
      </c>
      <c r="B2" t="s">
        <v>138</v>
      </c>
      <c r="C2" t="s">
        <v>138</v>
      </c>
    </row>
    <row r="3" spans="1:3">
      <c r="A3" t="s">
        <v>164</v>
      </c>
      <c r="B3" t="s">
        <v>160</v>
      </c>
      <c r="C3" t="s">
        <v>168</v>
      </c>
    </row>
    <row r="4" spans="1:3">
      <c r="A4" t="s">
        <v>165</v>
      </c>
      <c r="B4" t="s">
        <v>161</v>
      </c>
      <c r="C4" t="s">
        <v>168</v>
      </c>
    </row>
    <row r="5" spans="1:3">
      <c r="A5" t="s">
        <v>166</v>
      </c>
      <c r="B5" t="s">
        <v>162</v>
      </c>
      <c r="C5" t="s">
        <v>168</v>
      </c>
    </row>
    <row r="6" spans="1:3">
      <c r="A6" t="s">
        <v>167</v>
      </c>
      <c r="B6" t="s">
        <v>163</v>
      </c>
      <c r="C6" t="s">
        <v>168</v>
      </c>
    </row>
    <row r="7" spans="1:3">
      <c r="A7" t="s">
        <v>174</v>
      </c>
      <c r="B7" t="s">
        <v>169</v>
      </c>
      <c r="C7" t="s">
        <v>179</v>
      </c>
    </row>
    <row r="8" spans="1:3">
      <c r="A8" t="s">
        <v>175</v>
      </c>
      <c r="B8" t="s">
        <v>170</v>
      </c>
      <c r="C8" t="s">
        <v>179</v>
      </c>
    </row>
    <row r="9" spans="1:3">
      <c r="A9" t="s">
        <v>176</v>
      </c>
      <c r="B9" t="s">
        <v>171</v>
      </c>
      <c r="C9" t="s">
        <v>179</v>
      </c>
    </row>
    <row r="10" spans="1:3">
      <c r="A10" t="s">
        <v>177</v>
      </c>
      <c r="B10" t="s">
        <v>172</v>
      </c>
      <c r="C10" t="s">
        <v>179</v>
      </c>
    </row>
    <row r="11" spans="1:3">
      <c r="A11" t="s">
        <v>178</v>
      </c>
      <c r="B11" t="s">
        <v>173</v>
      </c>
      <c r="C11" t="s">
        <v>179</v>
      </c>
    </row>
    <row r="12" spans="1:3">
      <c r="A12" t="s">
        <v>187</v>
      </c>
      <c r="B12" t="s">
        <v>180</v>
      </c>
      <c r="C12" t="s">
        <v>194</v>
      </c>
    </row>
    <row r="13" spans="1:3">
      <c r="A13" t="s">
        <v>188</v>
      </c>
      <c r="B13" t="s">
        <v>181</v>
      </c>
      <c r="C13" t="s">
        <v>194</v>
      </c>
    </row>
    <row r="14" spans="1:3">
      <c r="A14" t="s">
        <v>189</v>
      </c>
      <c r="B14" t="s">
        <v>182</v>
      </c>
      <c r="C14" t="s">
        <v>194</v>
      </c>
    </row>
    <row r="15" spans="1:3">
      <c r="A15" t="s">
        <v>190</v>
      </c>
      <c r="B15" t="s">
        <v>183</v>
      </c>
      <c r="C15" t="s">
        <v>194</v>
      </c>
    </row>
    <row r="16" spans="1:3">
      <c r="A16" t="s">
        <v>191</v>
      </c>
      <c r="B16" t="s">
        <v>184</v>
      </c>
      <c r="C16" t="s">
        <v>194</v>
      </c>
    </row>
    <row r="17" spans="1:3">
      <c r="A17" t="s">
        <v>192</v>
      </c>
      <c r="B17" t="s">
        <v>185</v>
      </c>
      <c r="C17" t="s">
        <v>194</v>
      </c>
    </row>
    <row r="18" spans="1:3">
      <c r="A18" t="s">
        <v>193</v>
      </c>
      <c r="B18" t="s">
        <v>186</v>
      </c>
      <c r="C18" t="s">
        <v>194</v>
      </c>
    </row>
    <row r="19" spans="1:3">
      <c r="A19" t="s">
        <v>200</v>
      </c>
      <c r="B19" t="s">
        <v>195</v>
      </c>
      <c r="C19" t="s">
        <v>141</v>
      </c>
    </row>
    <row r="20" spans="1:3">
      <c r="A20" t="s">
        <v>201</v>
      </c>
      <c r="B20" t="s">
        <v>196</v>
      </c>
      <c r="C20" t="s">
        <v>141</v>
      </c>
    </row>
    <row r="21" spans="1:3">
      <c r="A21" t="s">
        <v>202</v>
      </c>
      <c r="B21" t="s">
        <v>197</v>
      </c>
      <c r="C21" t="s">
        <v>141</v>
      </c>
    </row>
    <row r="22" spans="1:3">
      <c r="A22" t="s">
        <v>203</v>
      </c>
      <c r="B22" t="s">
        <v>198</v>
      </c>
      <c r="C22" t="s">
        <v>141</v>
      </c>
    </row>
    <row r="23" spans="1:3">
      <c r="A23" t="s">
        <v>204</v>
      </c>
      <c r="B23" t="s">
        <v>199</v>
      </c>
      <c r="C23" t="s">
        <v>141</v>
      </c>
    </row>
    <row r="24" spans="1:3">
      <c r="A24" t="s">
        <v>210</v>
      </c>
      <c r="B24" t="s">
        <v>205</v>
      </c>
      <c r="C24" t="s">
        <v>142</v>
      </c>
    </row>
    <row r="25" spans="1:3">
      <c r="A25" t="s">
        <v>211</v>
      </c>
      <c r="B25" t="s">
        <v>206</v>
      </c>
      <c r="C25" t="s">
        <v>142</v>
      </c>
    </row>
    <row r="26" spans="1:3">
      <c r="A26" t="s">
        <v>212</v>
      </c>
      <c r="B26" t="s">
        <v>207</v>
      </c>
      <c r="C26" t="s">
        <v>142</v>
      </c>
    </row>
    <row r="27" spans="1:3">
      <c r="A27" t="s">
        <v>213</v>
      </c>
      <c r="B27" t="s">
        <v>208</v>
      </c>
      <c r="C27" t="s">
        <v>142</v>
      </c>
    </row>
    <row r="28" spans="1:3">
      <c r="A28" t="s">
        <v>214</v>
      </c>
      <c r="B28" t="s">
        <v>209</v>
      </c>
      <c r="C28" t="s">
        <v>142</v>
      </c>
    </row>
    <row r="29" spans="1:3">
      <c r="A29" t="s">
        <v>221</v>
      </c>
      <c r="B29" t="s">
        <v>215</v>
      </c>
      <c r="C29" t="s">
        <v>227</v>
      </c>
    </row>
    <row r="30" spans="1:3">
      <c r="A30" t="s">
        <v>222</v>
      </c>
      <c r="B30" t="s">
        <v>216</v>
      </c>
      <c r="C30" t="s">
        <v>227</v>
      </c>
    </row>
    <row r="31" spans="1:3">
      <c r="A31" t="s">
        <v>223</v>
      </c>
      <c r="B31" t="s">
        <v>217</v>
      </c>
      <c r="C31" t="s">
        <v>227</v>
      </c>
    </row>
    <row r="32" spans="1:3">
      <c r="A32" t="s">
        <v>224</v>
      </c>
      <c r="B32" t="s">
        <v>218</v>
      </c>
      <c r="C32" t="s">
        <v>227</v>
      </c>
    </row>
    <row r="33" spans="1:3">
      <c r="A33" t="s">
        <v>225</v>
      </c>
      <c r="B33" t="s">
        <v>219</v>
      </c>
      <c r="C33" t="s">
        <v>227</v>
      </c>
    </row>
    <row r="34" spans="1:3">
      <c r="A34" t="s">
        <v>226</v>
      </c>
      <c r="B34" t="s">
        <v>220</v>
      </c>
      <c r="C34" t="s">
        <v>227</v>
      </c>
    </row>
    <row r="35" spans="1:3">
      <c r="A35" t="s">
        <v>234</v>
      </c>
      <c r="B35" t="s">
        <v>228</v>
      </c>
      <c r="C35" t="s">
        <v>240</v>
      </c>
    </row>
    <row r="36" spans="1:3">
      <c r="A36" t="s">
        <v>235</v>
      </c>
      <c r="B36" t="s">
        <v>229</v>
      </c>
      <c r="C36" t="s">
        <v>240</v>
      </c>
    </row>
    <row r="37" spans="1:3">
      <c r="A37" t="s">
        <v>236</v>
      </c>
      <c r="B37" t="s">
        <v>230</v>
      </c>
      <c r="C37" t="s">
        <v>240</v>
      </c>
    </row>
    <row r="38" spans="1:3">
      <c r="A38" t="s">
        <v>237</v>
      </c>
      <c r="B38" t="s">
        <v>231</v>
      </c>
      <c r="C38" t="s">
        <v>240</v>
      </c>
    </row>
    <row r="39" spans="1:3">
      <c r="A39" t="s">
        <v>238</v>
      </c>
      <c r="B39" t="s">
        <v>232</v>
      </c>
      <c r="C39" t="s">
        <v>240</v>
      </c>
    </row>
    <row r="40" spans="1:3">
      <c r="A40" t="s">
        <v>239</v>
      </c>
      <c r="B40" t="s">
        <v>233</v>
      </c>
      <c r="C40" t="s">
        <v>240</v>
      </c>
    </row>
    <row r="41" spans="1:3">
      <c r="A41" t="s">
        <v>245</v>
      </c>
      <c r="B41" t="s">
        <v>241</v>
      </c>
      <c r="C41" t="s">
        <v>249</v>
      </c>
    </row>
    <row r="42" spans="1:3">
      <c r="A42" t="s">
        <v>246</v>
      </c>
      <c r="B42" t="s">
        <v>243</v>
      </c>
      <c r="C42" t="s">
        <v>249</v>
      </c>
    </row>
    <row r="43" spans="1:3">
      <c r="A43" t="s">
        <v>247</v>
      </c>
      <c r="B43" t="s">
        <v>242</v>
      </c>
      <c r="C43" t="s">
        <v>249</v>
      </c>
    </row>
    <row r="44" spans="1:3">
      <c r="A44" t="s">
        <v>248</v>
      </c>
      <c r="B44" t="s">
        <v>244</v>
      </c>
      <c r="C44" t="s">
        <v>249</v>
      </c>
    </row>
    <row r="45" spans="1:3">
      <c r="A45" t="s">
        <v>256</v>
      </c>
      <c r="B45" t="s">
        <v>250</v>
      </c>
      <c r="C45" t="s">
        <v>262</v>
      </c>
    </row>
    <row r="46" spans="1:3">
      <c r="A46" t="s">
        <v>257</v>
      </c>
      <c r="B46" t="s">
        <v>251</v>
      </c>
      <c r="C46" t="s">
        <v>262</v>
      </c>
    </row>
    <row r="47" spans="1:3">
      <c r="A47" t="s">
        <v>258</v>
      </c>
      <c r="B47" t="s">
        <v>252</v>
      </c>
      <c r="C47" t="s">
        <v>262</v>
      </c>
    </row>
    <row r="48" spans="1:3">
      <c r="A48" t="s">
        <v>259</v>
      </c>
      <c r="B48" t="s">
        <v>253</v>
      </c>
      <c r="C48" t="s">
        <v>262</v>
      </c>
    </row>
    <row r="49" spans="1:3">
      <c r="A49" t="s">
        <v>260</v>
      </c>
      <c r="B49" t="s">
        <v>254</v>
      </c>
      <c r="C49" t="s">
        <v>262</v>
      </c>
    </row>
    <row r="50" spans="1:3">
      <c r="A50" t="s">
        <v>261</v>
      </c>
      <c r="B50" t="s">
        <v>255</v>
      </c>
      <c r="C50" t="s">
        <v>262</v>
      </c>
    </row>
    <row r="51" spans="1:3">
      <c r="A51" t="s">
        <v>266</v>
      </c>
      <c r="B51" t="s">
        <v>263</v>
      </c>
      <c r="C51" t="s">
        <v>269</v>
      </c>
    </row>
    <row r="52" spans="1:3">
      <c r="A52" t="s">
        <v>267</v>
      </c>
      <c r="B52" t="s">
        <v>264</v>
      </c>
      <c r="C52" t="s">
        <v>269</v>
      </c>
    </row>
    <row r="53" spans="1:3">
      <c r="A53" t="s">
        <v>268</v>
      </c>
      <c r="B53" t="s">
        <v>265</v>
      </c>
      <c r="C53" t="s">
        <v>269</v>
      </c>
    </row>
    <row r="54" spans="1:3">
      <c r="A54" t="s">
        <v>275</v>
      </c>
      <c r="B54" t="s">
        <v>270</v>
      </c>
      <c r="C54" t="s">
        <v>280</v>
      </c>
    </row>
    <row r="55" spans="1:3">
      <c r="A55" t="s">
        <v>276</v>
      </c>
      <c r="B55" t="s">
        <v>271</v>
      </c>
      <c r="C55" t="s">
        <v>280</v>
      </c>
    </row>
    <row r="56" spans="1:3">
      <c r="A56" t="s">
        <v>277</v>
      </c>
      <c r="B56" t="s">
        <v>272</v>
      </c>
      <c r="C56" t="s">
        <v>280</v>
      </c>
    </row>
    <row r="57" spans="1:3">
      <c r="A57" t="s">
        <v>278</v>
      </c>
      <c r="B57" t="s">
        <v>273</v>
      </c>
      <c r="C57" t="s">
        <v>280</v>
      </c>
    </row>
    <row r="58" spans="1:3">
      <c r="A58" t="s">
        <v>279</v>
      </c>
      <c r="B58" t="s">
        <v>274</v>
      </c>
      <c r="C58" t="s">
        <v>280</v>
      </c>
    </row>
    <row r="59" spans="1:3">
      <c r="A59" t="s">
        <v>286</v>
      </c>
      <c r="B59" t="s">
        <v>281</v>
      </c>
      <c r="C59" t="s">
        <v>291</v>
      </c>
    </row>
    <row r="60" spans="1:3">
      <c r="A60" t="s">
        <v>287</v>
      </c>
      <c r="B60" t="s">
        <v>282</v>
      </c>
      <c r="C60" t="s">
        <v>291</v>
      </c>
    </row>
    <row r="61" spans="1:3">
      <c r="A61" t="s">
        <v>288</v>
      </c>
      <c r="B61" t="s">
        <v>283</v>
      </c>
      <c r="C61" t="s">
        <v>291</v>
      </c>
    </row>
    <row r="62" spans="1:3">
      <c r="A62" t="s">
        <v>289</v>
      </c>
      <c r="B62" t="s">
        <v>284</v>
      </c>
      <c r="C62" t="s">
        <v>291</v>
      </c>
    </row>
    <row r="63" spans="1:3">
      <c r="A63" t="s">
        <v>290</v>
      </c>
      <c r="B63" t="s">
        <v>285</v>
      </c>
      <c r="C63" t="s">
        <v>291</v>
      </c>
    </row>
    <row r="64" spans="1:3">
      <c r="A64" t="s">
        <v>296</v>
      </c>
      <c r="B64" t="s">
        <v>292</v>
      </c>
      <c r="C64" t="s">
        <v>300</v>
      </c>
    </row>
    <row r="65" spans="1:3">
      <c r="A65" t="s">
        <v>297</v>
      </c>
      <c r="B65" t="s">
        <v>293</v>
      </c>
      <c r="C65" t="s">
        <v>300</v>
      </c>
    </row>
    <row r="66" spans="1:3">
      <c r="A66" t="s">
        <v>298</v>
      </c>
      <c r="B66" t="s">
        <v>294</v>
      </c>
      <c r="C66" t="s">
        <v>300</v>
      </c>
    </row>
    <row r="67" spans="1:3">
      <c r="A67" t="s">
        <v>299</v>
      </c>
      <c r="B67" t="s">
        <v>295</v>
      </c>
      <c r="C67" t="s">
        <v>300</v>
      </c>
    </row>
    <row r="68" spans="1:3">
      <c r="A68" t="s">
        <v>306</v>
      </c>
      <c r="B68" t="s">
        <v>301</v>
      </c>
      <c r="C68" t="s">
        <v>311</v>
      </c>
    </row>
    <row r="69" spans="1:3">
      <c r="A69" t="s">
        <v>307</v>
      </c>
      <c r="B69" t="s">
        <v>302</v>
      </c>
      <c r="C69" t="s">
        <v>311</v>
      </c>
    </row>
    <row r="70" spans="1:3">
      <c r="A70" t="s">
        <v>308</v>
      </c>
      <c r="B70" t="s">
        <v>303</v>
      </c>
      <c r="C70" t="s">
        <v>311</v>
      </c>
    </row>
    <row r="71" spans="1:3">
      <c r="A71" t="s">
        <v>309</v>
      </c>
      <c r="B71" t="s">
        <v>304</v>
      </c>
      <c r="C71" t="s">
        <v>311</v>
      </c>
    </row>
    <row r="72" spans="1:3">
      <c r="A72" t="s">
        <v>310</v>
      </c>
      <c r="B72" t="s">
        <v>305</v>
      </c>
      <c r="C72" t="s">
        <v>311</v>
      </c>
    </row>
    <row r="73" spans="1:3">
      <c r="A73" t="s">
        <v>318</v>
      </c>
      <c r="B73" t="s">
        <v>313</v>
      </c>
      <c r="C73" t="s">
        <v>139</v>
      </c>
    </row>
    <row r="74" spans="1:3">
      <c r="A74" t="s">
        <v>319</v>
      </c>
      <c r="B74" t="s">
        <v>314</v>
      </c>
      <c r="C74" t="s">
        <v>139</v>
      </c>
    </row>
    <row r="75" spans="1:3">
      <c r="A75" t="s">
        <v>320</v>
      </c>
      <c r="B75" t="s">
        <v>315</v>
      </c>
      <c r="C75" t="s">
        <v>139</v>
      </c>
    </row>
    <row r="76" spans="1:3">
      <c r="A76" t="s">
        <v>322</v>
      </c>
      <c r="B76" t="s">
        <v>316</v>
      </c>
      <c r="C76" t="s">
        <v>139</v>
      </c>
    </row>
    <row r="77" spans="1:3">
      <c r="A77" t="s">
        <v>323</v>
      </c>
      <c r="B77" t="s">
        <v>317</v>
      </c>
      <c r="C77" t="s">
        <v>139</v>
      </c>
    </row>
    <row r="78" spans="1:3">
      <c r="A78" t="s">
        <v>330</v>
      </c>
      <c r="B78" t="s">
        <v>324</v>
      </c>
      <c r="C78" t="s">
        <v>140</v>
      </c>
    </row>
    <row r="79" spans="1:3">
      <c r="A79" t="s">
        <v>331</v>
      </c>
      <c r="B79" t="s">
        <v>325</v>
      </c>
      <c r="C79" t="s">
        <v>140</v>
      </c>
    </row>
    <row r="80" spans="1:3">
      <c r="A80" t="s">
        <v>332</v>
      </c>
      <c r="B80" t="s">
        <v>326</v>
      </c>
      <c r="C80" t="s">
        <v>140</v>
      </c>
    </row>
    <row r="81" spans="1:3">
      <c r="A81" t="s">
        <v>333</v>
      </c>
      <c r="B81" t="s">
        <v>327</v>
      </c>
      <c r="C81" t="s">
        <v>140</v>
      </c>
    </row>
    <row r="82" spans="1:3">
      <c r="A82" t="s">
        <v>334</v>
      </c>
      <c r="B82" t="s">
        <v>328</v>
      </c>
      <c r="C82" t="s">
        <v>140</v>
      </c>
    </row>
    <row r="83" spans="1:3">
      <c r="A83" t="s">
        <v>335</v>
      </c>
      <c r="B83" t="s">
        <v>329</v>
      </c>
      <c r="C83" t="s">
        <v>140</v>
      </c>
    </row>
  </sheetData>
  <autoFilter ref="A1:C83" xr:uid="{52AB9CD8-A304-4B99-A8E3-D39BA0368245}">
    <filterColumn colId="0" showButton="0"/>
    <filterColumn colId="1" showButton="0"/>
  </autoFilter>
  <mergeCells count="1">
    <mergeCell ref="A1:C1"/>
  </mergeCells>
  <conditionalFormatting sqref="B3:B83">
    <cfRule type="duplicateValues" dxfId="2"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F377C41EFEE34A9D617867F0E3C141" ma:contentTypeVersion="17" ma:contentTypeDescription="Create a new document." ma:contentTypeScope="" ma:versionID="f80541b29f83481e7ebe90ab4a4a22a8">
  <xsd:schema xmlns:xsd="http://www.w3.org/2001/XMLSchema" xmlns:xs="http://www.w3.org/2001/XMLSchema" xmlns:p="http://schemas.microsoft.com/office/2006/metadata/properties" xmlns:ns2="70a2d8fa-7ae1-40f6-902e-46a7dc3981b6" xmlns:ns3="3b245627-ca71-481f-af5f-2c8d73a0ef86" targetNamespace="http://schemas.microsoft.com/office/2006/metadata/properties" ma:root="true" ma:fieldsID="62a9117efa4ea21e7c0022ad573cea5b" ns2:_="" ns3:_="">
    <xsd:import namespace="70a2d8fa-7ae1-40f6-902e-46a7dc3981b6"/>
    <xsd:import namespace="3b245627-ca71-481f-af5f-2c8d73a0ef8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2:_Flow_SignoffStatu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a2d8fa-7ae1-40f6-902e-46a7dc3981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dbe4758-17fe-49c5-9b3a-0bf1e4cded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b245627-ca71-481f-af5f-2c8d73a0ef8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23d61c6-aa79-48b4-aec4-10318f7a29c4}" ma:internalName="TaxCatchAll" ma:showField="CatchAllData" ma:web="3b245627-ca71-481f-af5f-2c8d73a0ef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26D44B-75FA-4CB1-BC31-CFA98CDF49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a2d8fa-7ae1-40f6-902e-46a7dc3981b6"/>
    <ds:schemaRef ds:uri="3b245627-ca71-481f-af5f-2c8d73a0ef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3C2DD7-6CCA-4A3E-86F0-8E2CDEB777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118</vt:i4>
      </vt:variant>
    </vt:vector>
  </HeadingPairs>
  <TitlesOfParts>
    <vt:vector size="124" baseType="lpstr">
      <vt:lpstr>Cover</vt:lpstr>
      <vt:lpstr>Instructions</vt:lpstr>
      <vt:lpstr>Employee List</vt:lpstr>
      <vt:lpstr>Branch Details</vt:lpstr>
      <vt:lpstr>CSV</vt:lpstr>
      <vt:lpstr>Province</vt:lpstr>
      <vt:lpstr>ARMM_Province_List</vt:lpstr>
      <vt:lpstr>CAR_Province_List</vt:lpstr>
      <vt:lpstr>City_Table</vt:lpstr>
      <vt:lpstr>Civil_Status_List</vt:lpstr>
      <vt:lpstr>Civil_Status_Table</vt:lpstr>
      <vt:lpstr>Country_List</vt:lpstr>
      <vt:lpstr>Country_Region_Table</vt:lpstr>
      <vt:lpstr>Country_Table</vt:lpstr>
      <vt:lpstr>Customer_Name_Suffix_List</vt:lpstr>
      <vt:lpstr>Customer_Name_Suffix_Table</vt:lpstr>
      <vt:lpstr>Gender_List</vt:lpstr>
      <vt:lpstr>Gender_Table</vt:lpstr>
      <vt:lpstr>Mother_Name_Suffix_List</vt:lpstr>
      <vt:lpstr>Mother_Name_Suffix_Table</vt:lpstr>
      <vt:lpstr>Nationality_List</vt:lpstr>
      <vt:lpstr>Nationality_Table</vt:lpstr>
      <vt:lpstr>NCR_City_List</vt:lpstr>
      <vt:lpstr>NCR_Province_List</vt:lpstr>
      <vt:lpstr>P002_City_List</vt:lpstr>
      <vt:lpstr>P003_City_List</vt:lpstr>
      <vt:lpstr>P004_City_List</vt:lpstr>
      <vt:lpstr>P005_City_List</vt:lpstr>
      <vt:lpstr>P006_City_List</vt:lpstr>
      <vt:lpstr>P007_City_List</vt:lpstr>
      <vt:lpstr>P008_City_List</vt:lpstr>
      <vt:lpstr>P009_City_List</vt:lpstr>
      <vt:lpstr>P010_City_List</vt:lpstr>
      <vt:lpstr>P012_City_List</vt:lpstr>
      <vt:lpstr>P013_City_List</vt:lpstr>
      <vt:lpstr>P014_City_List</vt:lpstr>
      <vt:lpstr>P015_City_List</vt:lpstr>
      <vt:lpstr>P016_City_List</vt:lpstr>
      <vt:lpstr>P017_City_List</vt:lpstr>
      <vt:lpstr>P018_City_List</vt:lpstr>
      <vt:lpstr>P019_City_List</vt:lpstr>
      <vt:lpstr>P020_City_List</vt:lpstr>
      <vt:lpstr>P021_City_List</vt:lpstr>
      <vt:lpstr>P022_City_List</vt:lpstr>
      <vt:lpstr>P023_City_List</vt:lpstr>
      <vt:lpstr>P024_City_List</vt:lpstr>
      <vt:lpstr>P025_City_List</vt:lpstr>
      <vt:lpstr>P026_City_List</vt:lpstr>
      <vt:lpstr>P027_City_List</vt:lpstr>
      <vt:lpstr>P028_City_List</vt:lpstr>
      <vt:lpstr>P029_City_List</vt:lpstr>
      <vt:lpstr>P030_City_List</vt:lpstr>
      <vt:lpstr>P031_City_List</vt:lpstr>
      <vt:lpstr>P032_City_List</vt:lpstr>
      <vt:lpstr>P033_City_List</vt:lpstr>
      <vt:lpstr>P034_City_List</vt:lpstr>
      <vt:lpstr>P035_City_List</vt:lpstr>
      <vt:lpstr>P036_City_List</vt:lpstr>
      <vt:lpstr>P037_City_List</vt:lpstr>
      <vt:lpstr>P038_City_List</vt:lpstr>
      <vt:lpstr>P039_City_List</vt:lpstr>
      <vt:lpstr>P040_City_List</vt:lpstr>
      <vt:lpstr>P041_City_List</vt:lpstr>
      <vt:lpstr>P042_City_List</vt:lpstr>
      <vt:lpstr>P043_City_List</vt:lpstr>
      <vt:lpstr>P044_City_List</vt:lpstr>
      <vt:lpstr>P045_City_List</vt:lpstr>
      <vt:lpstr>P046_City_List</vt:lpstr>
      <vt:lpstr>P047_City_List</vt:lpstr>
      <vt:lpstr>P048_City_List</vt:lpstr>
      <vt:lpstr>P049_City_List</vt:lpstr>
      <vt:lpstr>P050_City_List</vt:lpstr>
      <vt:lpstr>P051_City_List</vt:lpstr>
      <vt:lpstr>P052_City_List</vt:lpstr>
      <vt:lpstr>P053_City_List</vt:lpstr>
      <vt:lpstr>P054_City_List</vt:lpstr>
      <vt:lpstr>P055_City_List</vt:lpstr>
      <vt:lpstr>P056_City_List</vt:lpstr>
      <vt:lpstr>P057_City_List</vt:lpstr>
      <vt:lpstr>P058_City_List</vt:lpstr>
      <vt:lpstr>P059_City_List</vt:lpstr>
      <vt:lpstr>P060_City_List</vt:lpstr>
      <vt:lpstr>P061_City_List</vt:lpstr>
      <vt:lpstr>P062_City_List</vt:lpstr>
      <vt:lpstr>P063_City_List</vt:lpstr>
      <vt:lpstr>P064_City_List</vt:lpstr>
      <vt:lpstr>P065_City_List</vt:lpstr>
      <vt:lpstr>P066_City_List</vt:lpstr>
      <vt:lpstr>P067_City_List</vt:lpstr>
      <vt:lpstr>P068_City_List</vt:lpstr>
      <vt:lpstr>P069_City_List</vt:lpstr>
      <vt:lpstr>P070_City_List</vt:lpstr>
      <vt:lpstr>P071_City_List</vt:lpstr>
      <vt:lpstr>P072_City_List</vt:lpstr>
      <vt:lpstr>P073_City_List</vt:lpstr>
      <vt:lpstr>P074_City_List</vt:lpstr>
      <vt:lpstr>P075_City_List</vt:lpstr>
      <vt:lpstr>P076_City_List</vt:lpstr>
      <vt:lpstr>P077_City_List</vt:lpstr>
      <vt:lpstr>P078_City_List</vt:lpstr>
      <vt:lpstr>P079_City_List</vt:lpstr>
      <vt:lpstr>P080_City_List</vt:lpstr>
      <vt:lpstr>P081_City_List</vt:lpstr>
      <vt:lpstr>P082_City_List</vt:lpstr>
      <vt:lpstr>P083_City_List</vt:lpstr>
      <vt:lpstr>Province_City_Table</vt:lpstr>
      <vt:lpstr>Province_Table</vt:lpstr>
      <vt:lpstr>Region_List</vt:lpstr>
      <vt:lpstr>Region_Province_Table</vt:lpstr>
      <vt:lpstr>Region_Table</vt:lpstr>
      <vt:lpstr>Region1_Province_List</vt:lpstr>
      <vt:lpstr>Region10_Province_List</vt:lpstr>
      <vt:lpstr>Region11_Province_List</vt:lpstr>
      <vt:lpstr>Region12_Province_List</vt:lpstr>
      <vt:lpstr>Region13_Province_List</vt:lpstr>
      <vt:lpstr>Region2_Province_List</vt:lpstr>
      <vt:lpstr>Region3_Province_List</vt:lpstr>
      <vt:lpstr>Region4A_Province_List</vt:lpstr>
      <vt:lpstr>Region4B_Province_List</vt:lpstr>
      <vt:lpstr>Region5_Province_List</vt:lpstr>
      <vt:lpstr>Region6_Province_List</vt:lpstr>
      <vt:lpstr>Region7_Province_List</vt:lpstr>
      <vt:lpstr>Region8_Province_List</vt:lpstr>
      <vt:lpstr>Region9_Province_List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Shaira Yao</dc:creator>
  <cp:lastModifiedBy>DVMSC DA</cp:lastModifiedBy>
  <cp:lastPrinted>2014-09-08T01:52:15Z</cp:lastPrinted>
  <dcterms:created xsi:type="dcterms:W3CDTF">2014-05-19T10:43:55Z</dcterms:created>
  <dcterms:modified xsi:type="dcterms:W3CDTF">2025-05-20T08:47:02Z</dcterms:modified>
</cp:coreProperties>
</file>